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20" windowHeight="12075"/>
  </bookViews>
  <sheets>
    <sheet name="Anlage GRDrs" sheetId="1" r:id="rId1"/>
  </sheets>
  <calcPr calcId="125725"/>
</workbook>
</file>

<file path=xl/calcChain.xml><?xml version="1.0" encoding="utf-8"?>
<calcChain xmlns="http://schemas.openxmlformats.org/spreadsheetml/2006/main">
  <c r="N103" i="1"/>
  <c r="N102"/>
  <c r="E100"/>
  <c r="D100"/>
  <c r="M99"/>
  <c r="M98"/>
  <c r="N98" s="1"/>
  <c r="N96"/>
  <c r="M96"/>
  <c r="I94"/>
  <c r="N94" s="1"/>
  <c r="N92"/>
  <c r="F92"/>
  <c r="E91"/>
  <c r="D91"/>
  <c r="L90"/>
  <c r="N89" s="1"/>
  <c r="L89"/>
  <c r="E77"/>
  <c r="D77"/>
  <c r="C77"/>
  <c r="K76"/>
  <c r="N75" s="1"/>
  <c r="K75"/>
  <c r="E74"/>
  <c r="D74"/>
  <c r="C74"/>
  <c r="I73"/>
  <c r="H72"/>
  <c r="N72" s="1"/>
  <c r="E71"/>
  <c r="D71"/>
  <c r="C71"/>
  <c r="I70"/>
  <c r="N69" s="1"/>
  <c r="F69"/>
  <c r="E68"/>
  <c r="D68"/>
  <c r="C68"/>
  <c r="H67"/>
  <c r="G66"/>
  <c r="N65"/>
  <c r="F65"/>
  <c r="E64"/>
  <c r="D64"/>
  <c r="C64"/>
  <c r="G63"/>
  <c r="F62"/>
  <c r="N62" s="1"/>
  <c r="E61"/>
  <c r="D61"/>
  <c r="C61"/>
  <c r="I60"/>
  <c r="N59"/>
  <c r="H59"/>
  <c r="F57"/>
  <c r="N57" s="1"/>
  <c r="E56"/>
  <c r="D56"/>
  <c r="C56"/>
  <c r="I55"/>
  <c r="N54"/>
  <c r="F54"/>
  <c r="E53"/>
  <c r="D53"/>
  <c r="C53"/>
  <c r="M52"/>
  <c r="J51"/>
  <c r="I50"/>
  <c r="N49"/>
  <c r="F49"/>
  <c r="M47"/>
  <c r="M78" s="1"/>
  <c r="M87" s="1"/>
  <c r="M101" s="1"/>
  <c r="M37"/>
  <c r="K37"/>
  <c r="K47" s="1"/>
  <c r="K78" s="1"/>
  <c r="K87" s="1"/>
  <c r="K101" s="1"/>
  <c r="J37"/>
  <c r="J47" s="1"/>
  <c r="J78" s="1"/>
  <c r="J87" s="1"/>
  <c r="J101" s="1"/>
  <c r="E36"/>
  <c r="D36"/>
  <c r="C36"/>
  <c r="I35"/>
  <c r="N34"/>
  <c r="F34"/>
  <c r="E33"/>
  <c r="D33"/>
  <c r="C33"/>
  <c r="I32"/>
  <c r="F31"/>
  <c r="N31" s="1"/>
  <c r="N29"/>
  <c r="F29"/>
  <c r="I27"/>
  <c r="N27" s="1"/>
  <c r="N25"/>
  <c r="I25"/>
  <c r="E24"/>
  <c r="D24"/>
  <c r="C24"/>
  <c r="L23"/>
  <c r="L37" s="1"/>
  <c r="L47" s="1"/>
  <c r="L78" s="1"/>
  <c r="L87" s="1"/>
  <c r="L101" s="1"/>
  <c r="K22"/>
  <c r="H21"/>
  <c r="H37" s="1"/>
  <c r="H47" s="1"/>
  <c r="H78" s="1"/>
  <c r="H87" s="1"/>
  <c r="H101" s="1"/>
  <c r="G20"/>
  <c r="G37" s="1"/>
  <c r="G47" s="1"/>
  <c r="G78" s="1"/>
  <c r="G87" s="1"/>
  <c r="G101" s="1"/>
  <c r="F19"/>
  <c r="E18"/>
  <c r="E37" s="1"/>
  <c r="E47" s="1"/>
  <c r="E78" s="1"/>
  <c r="E87" s="1"/>
  <c r="E101" s="1"/>
  <c r="D18"/>
  <c r="D37" s="1"/>
  <c r="D47" s="1"/>
  <c r="D78" s="1"/>
  <c r="D87" s="1"/>
  <c r="D101" s="1"/>
  <c r="C18"/>
  <c r="H17"/>
  <c r="I16"/>
  <c r="N16" s="1"/>
  <c r="N14"/>
  <c r="I14"/>
  <c r="I37" s="1"/>
  <c r="I47" s="1"/>
  <c r="I78" s="1"/>
  <c r="I87" s="1"/>
  <c r="I101" s="1"/>
  <c r="F12"/>
  <c r="N12" s="1"/>
  <c r="N19" l="1"/>
  <c r="N37" s="1"/>
  <c r="N47" s="1"/>
  <c r="N78" s="1"/>
  <c r="N87" s="1"/>
  <c r="N101" s="1"/>
  <c r="F37"/>
  <c r="F47" s="1"/>
  <c r="F78" s="1"/>
  <c r="F87" s="1"/>
  <c r="F101" s="1"/>
</calcChain>
</file>

<file path=xl/sharedStrings.xml><?xml version="1.0" encoding="utf-8"?>
<sst xmlns="http://schemas.openxmlformats.org/spreadsheetml/2006/main" count="231" uniqueCount="114">
  <si>
    <t>Zuwendungen 2014 an Schulen in freier Trägerschaft ( Privatschulen )</t>
  </si>
  <si>
    <r>
      <t>(</t>
    </r>
    <r>
      <rPr>
        <b/>
        <sz val="10"/>
        <rFont val="Arial"/>
        <family val="2"/>
      </rPr>
      <t xml:space="preserve"> Bemessung: 45% des Sachkostenbeitrags 2002 je Stuttgarter Schüler/in )</t>
    </r>
  </si>
  <si>
    <t>Schule</t>
  </si>
  <si>
    <t>Klassen-</t>
  </si>
  <si>
    <t>Schüler</t>
  </si>
  <si>
    <t>Stuttgarter</t>
  </si>
  <si>
    <t>Grund-</t>
  </si>
  <si>
    <t>Haupt-</t>
  </si>
  <si>
    <t>Real-</t>
  </si>
  <si>
    <t>Gymna-</t>
  </si>
  <si>
    <t>Förder-</t>
  </si>
  <si>
    <t xml:space="preserve"> Sonderschulen für</t>
  </si>
  <si>
    <t>Zuwen-</t>
  </si>
  <si>
    <t xml:space="preserve">stufen           </t>
  </si>
  <si>
    <t>zahl</t>
  </si>
  <si>
    <t>inges.</t>
  </si>
  <si>
    <t>schulen*</t>
  </si>
  <si>
    <t xml:space="preserve">schulen </t>
  </si>
  <si>
    <t>schulen</t>
  </si>
  <si>
    <t xml:space="preserve">sien </t>
  </si>
  <si>
    <t>dung 2014</t>
  </si>
  <si>
    <t>Werkreal-</t>
  </si>
  <si>
    <t>Geistigbe-</t>
  </si>
  <si>
    <t>Körperbe-</t>
  </si>
  <si>
    <t>Erziehungs-</t>
  </si>
  <si>
    <t xml:space="preserve"> Gesamt</t>
  </si>
  <si>
    <t>hinderte</t>
  </si>
  <si>
    <t>hilfe</t>
  </si>
  <si>
    <t xml:space="preserve">Stand: </t>
  </si>
  <si>
    <t>€</t>
  </si>
  <si>
    <t>Euro</t>
  </si>
  <si>
    <t>Johannes-</t>
  </si>
  <si>
    <t xml:space="preserve">1 bis 4        </t>
  </si>
  <si>
    <t>Brenz-Schule</t>
  </si>
  <si>
    <t>Ev. Heidehof</t>
  </si>
  <si>
    <t xml:space="preserve">5 bis 12     </t>
  </si>
  <si>
    <t>Gymn.</t>
  </si>
  <si>
    <t>Ev. Mörike-</t>
  </si>
  <si>
    <t xml:space="preserve">Gym. 5 bis 12     </t>
  </si>
  <si>
    <t>Gymn. u. RS</t>
  </si>
  <si>
    <t>RS 5 bis 6</t>
  </si>
  <si>
    <t>Torwiesen-</t>
  </si>
  <si>
    <t>GS 1 bis 4</t>
  </si>
  <si>
    <t>schule</t>
  </si>
  <si>
    <t>HS 5-7</t>
  </si>
  <si>
    <t>RS 5-7</t>
  </si>
  <si>
    <t>SoSch</t>
  </si>
  <si>
    <t>Albertus-</t>
  </si>
  <si>
    <t>Magnus Gym.</t>
  </si>
  <si>
    <t>Mädchengym.</t>
  </si>
  <si>
    <t>St. Agnes</t>
  </si>
  <si>
    <t>Jüdische</t>
  </si>
  <si>
    <t>Grundschule</t>
  </si>
  <si>
    <t>Waldorfschule</t>
  </si>
  <si>
    <t>am Kräherwald</t>
  </si>
  <si>
    <t>5 bis 13</t>
  </si>
  <si>
    <t>Silberwald</t>
  </si>
  <si>
    <t>5 bis 8</t>
  </si>
  <si>
    <t>Zwischen-</t>
  </si>
  <si>
    <t>summe</t>
  </si>
  <si>
    <t>* Grundschulen werden betragsmäßig wie Realschulen behandelt</t>
  </si>
  <si>
    <t xml:space="preserve">stufen       </t>
  </si>
  <si>
    <t>insges.</t>
  </si>
  <si>
    <t>Stand:</t>
  </si>
  <si>
    <t>Übertrag Zwi-</t>
  </si>
  <si>
    <t>schensumme</t>
  </si>
  <si>
    <t>Michael Bauer</t>
  </si>
  <si>
    <t>GS    1 bis 4</t>
  </si>
  <si>
    <t>Gym. 5 bis 13</t>
  </si>
  <si>
    <t>Fö     1 bis 9</t>
  </si>
  <si>
    <t>SoE</t>
  </si>
  <si>
    <t>1 bis 4</t>
  </si>
  <si>
    <t>Uhlandshöhe</t>
  </si>
  <si>
    <t>element-i</t>
  </si>
  <si>
    <t>Schule im Step**</t>
  </si>
  <si>
    <t>BiL-Privat-</t>
  </si>
  <si>
    <t>RS   5 bis 10</t>
  </si>
  <si>
    <t>Gym 5 bis 12</t>
  </si>
  <si>
    <t>Freie Aktive</t>
  </si>
  <si>
    <t xml:space="preserve">GS 1 bis 4        </t>
  </si>
  <si>
    <t>HWRS 5 bis 10</t>
  </si>
  <si>
    <t>Freie Evang.</t>
  </si>
  <si>
    <t>Schule e.V.</t>
  </si>
  <si>
    <t>WRS 5 bis 10</t>
  </si>
  <si>
    <t>RS 5 bis 10</t>
  </si>
  <si>
    <t>Merz-Schule</t>
  </si>
  <si>
    <t>5 bis 12</t>
  </si>
  <si>
    <t>Waldschule</t>
  </si>
  <si>
    <t>RS     5 bis 10</t>
  </si>
  <si>
    <t>Degerloch</t>
  </si>
  <si>
    <t>Gym. 5 bis 12</t>
  </si>
  <si>
    <t>Karl-Schubert-</t>
  </si>
  <si>
    <t>SoSch 1 bis 9</t>
  </si>
  <si>
    <t>SoSchKiga</t>
  </si>
  <si>
    <t>SoG</t>
  </si>
  <si>
    <t>**Namensänderung/Schulträgerwechsel in 2012 (vorher Lernwerkstatt Steppkes)</t>
  </si>
  <si>
    <t>Therapeuticum</t>
  </si>
  <si>
    <t xml:space="preserve">SoSch 1bis 9  </t>
  </si>
  <si>
    <t>Raphaelhaus</t>
  </si>
  <si>
    <t>SoK</t>
  </si>
  <si>
    <t>Raiffeisen-GS</t>
  </si>
  <si>
    <t>Feuerbach</t>
  </si>
  <si>
    <t>Kolping-Kolleg</t>
  </si>
  <si>
    <t>Albert-</t>
  </si>
  <si>
    <t>Schweitzer-</t>
  </si>
  <si>
    <t>1 bis 10</t>
  </si>
  <si>
    <t>Schule SoE</t>
  </si>
  <si>
    <t>Dietrich-Bon-</t>
  </si>
  <si>
    <t>SoSch 1bis 10</t>
  </si>
  <si>
    <t>hoeffer-Schule</t>
  </si>
  <si>
    <t xml:space="preserve">SoSchulKiga        </t>
  </si>
  <si>
    <t xml:space="preserve">Summe </t>
  </si>
  <si>
    <t>z.Vgl. Vor-</t>
  </si>
  <si>
    <t>jahr</t>
  </si>
</sst>
</file>

<file path=xl/styles.xml><?xml version="1.0" encoding="utf-8"?>
<styleSheet xmlns="http://schemas.openxmlformats.org/spreadsheetml/2006/main">
  <numFmts count="8">
    <numFmt numFmtId="164" formatCode="#,##0.00\ &quot;DM&quot;;[Red]\-#,##0.00\ &quot;DM&quot;"/>
    <numFmt numFmtId="165" formatCode="_-* #,##0.00\ &quot;DM&quot;_-;\-* #,##0.00\ &quot;DM&quot;_-;_-* &quot;-&quot;??\ &quot;DM&quot;_-;_-@_-"/>
    <numFmt numFmtId="166" formatCode="_-* #,##0.00\ [$€]_-;\-* #,##0.00\ [$€]_-;_-* &quot;-&quot;??\ [$€]_-;_-@_-"/>
    <numFmt numFmtId="167" formatCode="#,##0.00\ &quot;DM&quot;"/>
    <numFmt numFmtId="168" formatCode="#,##0.00_ ;\-#,##0.00\ "/>
    <numFmt numFmtId="169" formatCode="_-* #,##0.00\ _D_M_-;\-* #,##0.00\ _D_M_-;_-* &quot;-&quot;??\ _D_M_-;_-@_-"/>
    <numFmt numFmtId="170" formatCode="_-* #,##0\ _D_M_-;\-* #,##0\ _D_M_-;_-* &quot;-&quot;??\ _D_M_-;_-@_-"/>
    <numFmt numFmtId="171" formatCode="#,##0_ ;\-#,##0\ "/>
  </numFmts>
  <fonts count="7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8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4" xfId="0" applyFont="1" applyBorder="1"/>
    <xf numFmtId="164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center"/>
    </xf>
    <xf numFmtId="165" fontId="6" fillId="0" borderId="9" xfId="2" applyFont="1" applyBorder="1" applyAlignment="1">
      <alignment horizontal="center" wrapText="1"/>
    </xf>
    <xf numFmtId="165" fontId="6" fillId="0" borderId="9" xfId="2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14" fontId="6" fillId="0" borderId="9" xfId="0" applyNumberFormat="1" applyFont="1" applyBorder="1" applyAlignment="1">
      <alignment horizontal="left"/>
    </xf>
    <xf numFmtId="0" fontId="4" fillId="0" borderId="9" xfId="0" applyFont="1" applyBorder="1"/>
    <xf numFmtId="17" fontId="6" fillId="0" borderId="9" xfId="0" applyNumberFormat="1" applyFont="1" applyBorder="1"/>
    <xf numFmtId="0" fontId="4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166" fontId="4" fillId="0" borderId="9" xfId="3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0" fontId="0" fillId="0" borderId="14" xfId="0" applyBorder="1"/>
    <xf numFmtId="0" fontId="0" fillId="0" borderId="13" xfId="0" applyBorder="1"/>
    <xf numFmtId="14" fontId="6" fillId="0" borderId="14" xfId="0" applyNumberFormat="1" applyFont="1" applyBorder="1" applyAlignment="1">
      <alignment horizontal="left" wrapText="1"/>
    </xf>
    <xf numFmtId="168" fontId="4" fillId="0" borderId="14" xfId="2" applyNumberFormat="1" applyFont="1" applyBorder="1" applyAlignment="1">
      <alignment horizontal="center"/>
    </xf>
    <xf numFmtId="168" fontId="4" fillId="0" borderId="14" xfId="2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3" fontId="4" fillId="0" borderId="4" xfId="0" applyNumberFormat="1" applyFont="1" applyFill="1" applyBorder="1" applyAlignment="1">
      <alignment horizontal="center"/>
    </xf>
    <xf numFmtId="170" fontId="4" fillId="0" borderId="0" xfId="1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6" fillId="0" borderId="9" xfId="0" applyFont="1" applyFill="1" applyBorder="1"/>
    <xf numFmtId="0" fontId="4" fillId="0" borderId="10" xfId="0" applyFont="1" applyFill="1" applyBorder="1"/>
    <xf numFmtId="0" fontId="4" fillId="0" borderId="9" xfId="0" applyFont="1" applyFill="1" applyBorder="1" applyAlignment="1">
      <alignment horizontal="center"/>
    </xf>
    <xf numFmtId="0" fontId="6" fillId="0" borderId="14" xfId="0" applyFont="1" applyFill="1" applyBorder="1"/>
    <xf numFmtId="0" fontId="0" fillId="0" borderId="10" xfId="0" applyFill="1" applyBorder="1"/>
    <xf numFmtId="0" fontId="4" fillId="0" borderId="9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4" xfId="0" applyFont="1" applyFill="1" applyBorder="1"/>
    <xf numFmtId="3" fontId="4" fillId="0" borderId="14" xfId="0" applyNumberFormat="1" applyFont="1" applyBorder="1" applyAlignment="1">
      <alignment horizontal="center"/>
    </xf>
    <xf numFmtId="0" fontId="4" fillId="0" borderId="8" xfId="0" applyFont="1" applyBorder="1"/>
    <xf numFmtId="170" fontId="4" fillId="0" borderId="0" xfId="1" applyNumberFormat="1" applyFont="1" applyBorder="1"/>
    <xf numFmtId="0" fontId="4" fillId="0" borderId="0" xfId="0" applyFont="1" applyBorder="1"/>
    <xf numFmtId="0" fontId="4" fillId="0" borderId="9" xfId="0" applyFont="1" applyBorder="1" applyAlignment="1"/>
    <xf numFmtId="0" fontId="4" fillId="0" borderId="9" xfId="0" applyFont="1" applyFill="1" applyBorder="1"/>
    <xf numFmtId="170" fontId="4" fillId="0" borderId="0" xfId="1" applyNumberFormat="1" applyFont="1" applyFill="1" applyBorder="1"/>
    <xf numFmtId="0" fontId="4" fillId="0" borderId="4" xfId="0" applyFont="1" applyBorder="1" applyAlignment="1"/>
    <xf numFmtId="169" fontId="4" fillId="0" borderId="4" xfId="1" applyFont="1" applyBorder="1"/>
    <xf numFmtId="0" fontId="4" fillId="0" borderId="14" xfId="0" applyFont="1" applyFill="1" applyBorder="1"/>
    <xf numFmtId="0" fontId="4" fillId="0" borderId="14" xfId="0" applyFont="1" applyBorder="1" applyAlignment="1"/>
    <xf numFmtId="0" fontId="4" fillId="0" borderId="9" xfId="0" applyFont="1" applyFill="1" applyBorder="1" applyAlignment="1"/>
    <xf numFmtId="170" fontId="4" fillId="0" borderId="9" xfId="1" applyNumberFormat="1" applyFont="1" applyBorder="1"/>
    <xf numFmtId="3" fontId="4" fillId="0" borderId="9" xfId="0" applyNumberFormat="1" applyFont="1" applyBorder="1"/>
    <xf numFmtId="0" fontId="6" fillId="2" borderId="15" xfId="0" applyFont="1" applyFill="1" applyBorder="1"/>
    <xf numFmtId="0" fontId="0" fillId="2" borderId="15" xfId="0" applyFill="1" applyBorder="1"/>
    <xf numFmtId="3" fontId="6" fillId="2" borderId="15" xfId="0" applyNumberFormat="1" applyFont="1" applyFill="1" applyBorder="1" applyAlignment="1">
      <alignment horizontal="center"/>
    </xf>
    <xf numFmtId="3" fontId="6" fillId="2" borderId="15" xfId="0" applyNumberFormat="1" applyFont="1" applyFill="1" applyBorder="1"/>
    <xf numFmtId="3" fontId="6" fillId="2" borderId="15" xfId="1" applyNumberFormat="1" applyFont="1" applyFill="1" applyBorder="1" applyAlignment="1">
      <alignment horizontal="center"/>
    </xf>
    <xf numFmtId="170" fontId="0" fillId="0" borderId="0" xfId="1" applyNumberFormat="1" applyFont="1"/>
    <xf numFmtId="0" fontId="6" fillId="2" borderId="16" xfId="0" applyFont="1" applyFill="1" applyBorder="1"/>
    <xf numFmtId="0" fontId="0" fillId="2" borderId="16" xfId="0" applyFill="1" applyBorder="1"/>
    <xf numFmtId="0" fontId="4" fillId="2" borderId="16" xfId="0" applyFont="1" applyFill="1" applyBorder="1"/>
    <xf numFmtId="3" fontId="4" fillId="2" borderId="16" xfId="0" applyNumberFormat="1" applyFont="1" applyFill="1" applyBorder="1"/>
    <xf numFmtId="169" fontId="4" fillId="2" borderId="16" xfId="1" applyNumberFormat="1" applyFont="1" applyFill="1" applyBorder="1"/>
    <xf numFmtId="0" fontId="6" fillId="0" borderId="0" xfId="0" applyFont="1" applyBorder="1" applyAlignment="1">
      <alignment vertical="top"/>
    </xf>
    <xf numFmtId="0" fontId="0" fillId="0" borderId="0" xfId="0" applyBorder="1"/>
    <xf numFmtId="3" fontId="4" fillId="0" borderId="0" xfId="0" applyNumberFormat="1" applyFont="1" applyBorder="1"/>
    <xf numFmtId="169" fontId="4" fillId="0" borderId="0" xfId="1" applyNumberFormat="1" applyFont="1" applyBorder="1"/>
    <xf numFmtId="0" fontId="6" fillId="0" borderId="0" xfId="0" applyFont="1" applyBorder="1"/>
    <xf numFmtId="3" fontId="0" fillId="0" borderId="0" xfId="0" applyNumberFormat="1" applyBorder="1"/>
    <xf numFmtId="168" fontId="4" fillId="0" borderId="9" xfId="2" applyNumberFormat="1" applyFont="1" applyBorder="1" applyAlignment="1">
      <alignment horizontal="center"/>
    </xf>
    <xf numFmtId="168" fontId="4" fillId="0" borderId="17" xfId="2" applyNumberFormat="1" applyFont="1" applyBorder="1" applyAlignment="1">
      <alignment horizontal="center" wrapText="1"/>
    </xf>
    <xf numFmtId="0" fontId="6" fillId="2" borderId="18" xfId="0" applyFont="1" applyFill="1" applyBorder="1"/>
    <xf numFmtId="0" fontId="0" fillId="2" borderId="19" xfId="0" applyFill="1" applyBorder="1"/>
    <xf numFmtId="0" fontId="4" fillId="2" borderId="19" xfId="0" applyFont="1" applyFill="1" applyBorder="1"/>
    <xf numFmtId="3" fontId="6" fillId="2" borderId="18" xfId="0" applyNumberFormat="1" applyFont="1" applyFill="1" applyBorder="1" applyAlignment="1">
      <alignment horizontal="center"/>
    </xf>
    <xf numFmtId="171" fontId="6" fillId="2" borderId="9" xfId="2" applyNumberFormat="1" applyFont="1" applyFill="1" applyBorder="1" applyAlignment="1">
      <alignment horizontal="center"/>
    </xf>
    <xf numFmtId="3" fontId="6" fillId="2" borderId="19" xfId="0" applyNumberFormat="1" applyFont="1" applyFill="1" applyBorder="1" applyAlignment="1">
      <alignment horizontal="center"/>
    </xf>
    <xf numFmtId="3" fontId="6" fillId="2" borderId="20" xfId="0" applyNumberFormat="1" applyFont="1" applyFill="1" applyBorder="1" applyAlignment="1">
      <alignment horizontal="center"/>
    </xf>
    <xf numFmtId="170" fontId="0" fillId="0" borderId="0" xfId="1" applyNumberFormat="1" applyFont="1" applyBorder="1"/>
    <xf numFmtId="0" fontId="6" fillId="2" borderId="17" xfId="0" applyFont="1" applyFill="1" applyBorder="1"/>
    <xf numFmtId="0" fontId="0" fillId="2" borderId="21" xfId="0" applyFill="1" applyBorder="1"/>
    <xf numFmtId="0" fontId="4" fillId="2" borderId="21" xfId="0" applyFont="1" applyFill="1" applyBorder="1"/>
    <xf numFmtId="0" fontId="4" fillId="2" borderId="17" xfId="0" applyFont="1" applyFill="1" applyBorder="1"/>
    <xf numFmtId="164" fontId="4" fillId="2" borderId="17" xfId="2" applyNumberFormat="1" applyFont="1" applyFill="1" applyBorder="1"/>
    <xf numFmtId="0" fontId="6" fillId="2" borderId="17" xfId="0" applyFont="1" applyFill="1" applyBorder="1" applyAlignment="1">
      <alignment horizontal="center"/>
    </xf>
    <xf numFmtId="3" fontId="4" fillId="2" borderId="22" xfId="0" applyNumberFormat="1" applyFont="1" applyFill="1" applyBorder="1"/>
    <xf numFmtId="3" fontId="4" fillId="0" borderId="9" xfId="0" applyNumberFormat="1" applyFont="1" applyFill="1" applyBorder="1"/>
    <xf numFmtId="0" fontId="4" fillId="0" borderId="14" xfId="0" applyFont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3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/>
    <xf numFmtId="3" fontId="4" fillId="0" borderId="14" xfId="0" applyNumberFormat="1" applyFont="1" applyFill="1" applyBorder="1"/>
    <xf numFmtId="0" fontId="6" fillId="2" borderId="23" xfId="0" applyFont="1" applyFill="1" applyBorder="1"/>
    <xf numFmtId="0" fontId="0" fillId="2" borderId="18" xfId="0" applyFill="1" applyBorder="1"/>
    <xf numFmtId="0" fontId="4" fillId="2" borderId="18" xfId="0" applyFont="1" applyFill="1" applyBorder="1"/>
    <xf numFmtId="171" fontId="6" fillId="2" borderId="18" xfId="1" applyNumberFormat="1" applyFont="1" applyFill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/>
    <xf numFmtId="0" fontId="0" fillId="2" borderId="17" xfId="0" applyFill="1" applyBorder="1"/>
    <xf numFmtId="0" fontId="4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169" fontId="4" fillId="2" borderId="17" xfId="1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164" fontId="4" fillId="0" borderId="4" xfId="2" applyNumberFormat="1" applyFont="1" applyFill="1" applyBorder="1"/>
    <xf numFmtId="4" fontId="4" fillId="0" borderId="4" xfId="0" applyNumberFormat="1" applyFont="1" applyFill="1" applyBorder="1"/>
    <xf numFmtId="3" fontId="6" fillId="0" borderId="9" xfId="0" applyNumberFormat="1" applyFont="1" applyFill="1" applyBorder="1"/>
    <xf numFmtId="3" fontId="4" fillId="0" borderId="9" xfId="2" applyNumberFormat="1" applyFont="1" applyFill="1" applyBorder="1" applyAlignment="1">
      <alignment horizontal="center"/>
    </xf>
    <xf numFmtId="164" fontId="4" fillId="0" borderId="9" xfId="2" applyNumberFormat="1" applyFont="1" applyFill="1" applyBorder="1"/>
    <xf numFmtId="3" fontId="4" fillId="0" borderId="9" xfId="1" applyNumberFormat="1" applyFont="1" applyFill="1" applyBorder="1" applyAlignment="1">
      <alignment horizontal="center"/>
    </xf>
    <xf numFmtId="3" fontId="6" fillId="0" borderId="6" xfId="0" applyNumberFormat="1" applyFont="1" applyFill="1" applyBorder="1"/>
    <xf numFmtId="164" fontId="4" fillId="0" borderId="14" xfId="2" applyNumberFormat="1" applyFont="1" applyFill="1" applyBorder="1"/>
    <xf numFmtId="3" fontId="4" fillId="0" borderId="14" xfId="1" applyNumberFormat="1" applyFont="1" applyFill="1" applyBorder="1" applyAlignment="1">
      <alignment horizontal="center"/>
    </xf>
    <xf numFmtId="3" fontId="6" fillId="0" borderId="11" xfId="0" applyNumberFormat="1" applyFont="1" applyFill="1" applyBorder="1"/>
    <xf numFmtId="3" fontId="4" fillId="0" borderId="4" xfId="0" applyNumberFormat="1" applyFont="1" applyFill="1" applyBorder="1"/>
    <xf numFmtId="170" fontId="4" fillId="2" borderId="17" xfId="1" applyNumberFormat="1" applyFont="1" applyFill="1" applyBorder="1" applyAlignment="1">
      <alignment horizontal="center"/>
    </xf>
    <xf numFmtId="0" fontId="6" fillId="2" borderId="27" xfId="0" applyFont="1" applyFill="1" applyBorder="1"/>
    <xf numFmtId="0" fontId="6" fillId="2" borderId="24" xfId="0" applyFont="1" applyFill="1" applyBorder="1"/>
    <xf numFmtId="3" fontId="6" fillId="2" borderId="24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171" fontId="6" fillId="2" borderId="24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0" fontId="6" fillId="2" borderId="28" xfId="0" applyFont="1" applyFill="1" applyBorder="1"/>
    <xf numFmtId="0" fontId="0" fillId="2" borderId="26" xfId="0" applyFill="1" applyBorder="1"/>
    <xf numFmtId="0" fontId="4" fillId="2" borderId="26" xfId="0" applyFont="1" applyFill="1" applyBorder="1"/>
    <xf numFmtId="0" fontId="4" fillId="2" borderId="26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horizontal="center" vertical="center"/>
    </xf>
    <xf numFmtId="168" fontId="6" fillId="2" borderId="22" xfId="2" applyNumberFormat="1" applyFont="1" applyFill="1" applyBorder="1" applyAlignment="1">
      <alignment vertical="center"/>
    </xf>
  </cellXfs>
  <cellStyles count="4">
    <cellStyle name="Dezimal" xfId="1" builtinId="3"/>
    <cellStyle name="Euro" xfId="3"/>
    <cellStyle name="Standard" xfId="0" builtinId="0"/>
    <cellStyle name="Währung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4"/>
  <sheetViews>
    <sheetView tabSelected="1" topLeftCell="A67" zoomScaleNormal="100" workbookViewId="0">
      <selection activeCell="O101" sqref="O101"/>
    </sheetView>
  </sheetViews>
  <sheetFormatPr baseColWidth="10" defaultRowHeight="12.75"/>
  <cols>
    <col min="1" max="1" width="14.7109375" customWidth="1"/>
    <col min="2" max="2" width="13.42578125" customWidth="1"/>
    <col min="3" max="3" width="8.28515625" style="4" customWidth="1"/>
    <col min="4" max="4" width="10.140625" style="4" bestFit="1" customWidth="1"/>
    <col min="5" max="5" width="10.5703125" style="4" bestFit="1" customWidth="1"/>
    <col min="6" max="6" width="11.140625" style="4" bestFit="1" customWidth="1"/>
    <col min="7" max="7" width="9.85546875" style="4" bestFit="1" customWidth="1"/>
    <col min="8" max="8" width="10.140625" style="4" bestFit="1" customWidth="1"/>
    <col min="9" max="9" width="9.140625" style="4" bestFit="1" customWidth="1"/>
    <col min="10" max="10" width="11.140625" style="4" bestFit="1" customWidth="1"/>
    <col min="11" max="11" width="10.140625" style="4" bestFit="1" customWidth="1"/>
    <col min="12" max="12" width="10" style="4" bestFit="1" customWidth="1"/>
    <col min="13" max="13" width="11.5703125" style="4" bestFit="1" customWidth="1"/>
    <col min="14" max="14" width="10.140625" style="4" bestFit="1" customWidth="1"/>
    <col min="15" max="15" width="13.7109375" customWidth="1"/>
  </cols>
  <sheetData>
    <row r="1" spans="1:15" ht="16.5" thickBot="1">
      <c r="A1" s="1" t="s">
        <v>0</v>
      </c>
      <c r="B1" s="2"/>
      <c r="C1" s="2"/>
      <c r="D1" s="2"/>
      <c r="E1" s="2"/>
      <c r="F1" s="2"/>
      <c r="G1" s="2"/>
      <c r="H1" s="2"/>
      <c r="I1" s="3"/>
      <c r="K1" s="5"/>
    </row>
    <row r="3" spans="1:15">
      <c r="A3" s="4" t="s">
        <v>1</v>
      </c>
    </row>
    <row r="4" spans="1:15">
      <c r="N4" s="6"/>
    </row>
    <row r="5" spans="1:15" ht="6.75" customHeight="1"/>
    <row r="6" spans="1:15">
      <c r="A6" s="7" t="s">
        <v>2</v>
      </c>
      <c r="B6" s="8" t="s">
        <v>3</v>
      </c>
      <c r="C6" s="9" t="s">
        <v>3</v>
      </c>
      <c r="D6" s="10" t="s">
        <v>4</v>
      </c>
      <c r="E6" s="10" t="s">
        <v>5</v>
      </c>
      <c r="F6" s="7" t="s">
        <v>6</v>
      </c>
      <c r="G6" s="11" t="s">
        <v>7</v>
      </c>
      <c r="H6" s="7" t="s">
        <v>8</v>
      </c>
      <c r="I6" s="7" t="s">
        <v>9</v>
      </c>
      <c r="J6" s="7" t="s">
        <v>10</v>
      </c>
      <c r="K6" s="12" t="s">
        <v>11</v>
      </c>
      <c r="L6" s="13"/>
      <c r="M6" s="14"/>
      <c r="N6" s="7" t="s">
        <v>12</v>
      </c>
    </row>
    <row r="7" spans="1:15">
      <c r="A7" s="15"/>
      <c r="B7" s="16" t="s">
        <v>13</v>
      </c>
      <c r="C7" s="17" t="s">
        <v>14</v>
      </c>
      <c r="D7" s="17" t="s">
        <v>15</v>
      </c>
      <c r="E7" s="16" t="s">
        <v>4</v>
      </c>
      <c r="F7" s="18" t="s">
        <v>16</v>
      </c>
      <c r="G7" s="19" t="s">
        <v>17</v>
      </c>
      <c r="H7" s="20" t="s">
        <v>18</v>
      </c>
      <c r="I7" s="18" t="s">
        <v>19</v>
      </c>
      <c r="J7" s="18" t="s">
        <v>18</v>
      </c>
      <c r="K7" s="21"/>
      <c r="L7" s="22"/>
      <c r="M7" s="23"/>
      <c r="N7" s="18" t="s">
        <v>20</v>
      </c>
    </row>
    <row r="8" spans="1:15">
      <c r="A8" s="24"/>
      <c r="B8" s="25"/>
      <c r="C8" s="26"/>
      <c r="D8" s="27"/>
      <c r="E8" s="27"/>
      <c r="F8" s="28"/>
      <c r="G8" s="18" t="s">
        <v>21</v>
      </c>
      <c r="H8" s="28"/>
      <c r="I8" s="29"/>
      <c r="J8" s="16"/>
      <c r="K8" s="18" t="s">
        <v>22</v>
      </c>
      <c r="L8" s="18" t="s">
        <v>23</v>
      </c>
      <c r="M8" s="7" t="s">
        <v>24</v>
      </c>
      <c r="N8" s="18" t="s">
        <v>25</v>
      </c>
    </row>
    <row r="9" spans="1:15">
      <c r="A9" s="24"/>
      <c r="B9" s="17"/>
      <c r="C9" s="17"/>
      <c r="D9" s="27"/>
      <c r="E9" s="28"/>
      <c r="F9" s="28"/>
      <c r="G9" s="18" t="s">
        <v>17</v>
      </c>
      <c r="H9" s="28"/>
      <c r="I9" s="28"/>
      <c r="J9" s="28"/>
      <c r="K9" s="18" t="s">
        <v>26</v>
      </c>
      <c r="L9" s="18" t="s">
        <v>26</v>
      </c>
      <c r="M9" s="18" t="s">
        <v>27</v>
      </c>
      <c r="N9" s="30"/>
    </row>
    <row r="10" spans="1:15" ht="13.5" customHeight="1">
      <c r="A10" s="24"/>
      <c r="B10" s="25"/>
      <c r="C10" s="26"/>
      <c r="D10" s="31" t="s">
        <v>28</v>
      </c>
      <c r="E10" s="31" t="s">
        <v>28</v>
      </c>
      <c r="F10" s="32" t="s">
        <v>29</v>
      </c>
      <c r="G10" s="33" t="s">
        <v>29</v>
      </c>
      <c r="H10" s="34" t="s">
        <v>29</v>
      </c>
      <c r="I10" s="34" t="s">
        <v>29</v>
      </c>
      <c r="J10" s="34" t="s">
        <v>29</v>
      </c>
      <c r="K10" s="34" t="s">
        <v>29</v>
      </c>
      <c r="L10" s="34" t="s">
        <v>29</v>
      </c>
      <c r="M10" s="34" t="s">
        <v>29</v>
      </c>
      <c r="N10" s="18" t="s">
        <v>30</v>
      </c>
    </row>
    <row r="11" spans="1:15" ht="12.75" customHeight="1">
      <c r="A11" s="35"/>
      <c r="B11" s="36"/>
      <c r="C11" s="23"/>
      <c r="D11" s="37">
        <v>41563</v>
      </c>
      <c r="E11" s="37">
        <v>41563</v>
      </c>
      <c r="F11" s="38">
        <v>241.2</v>
      </c>
      <c r="G11" s="39">
        <v>342.9</v>
      </c>
      <c r="H11" s="40">
        <v>241.2</v>
      </c>
      <c r="I11" s="40">
        <v>261.89999999999998</v>
      </c>
      <c r="J11" s="40">
        <v>530.1</v>
      </c>
      <c r="K11" s="40">
        <v>1708.2</v>
      </c>
      <c r="L11" s="40">
        <v>1800.45</v>
      </c>
      <c r="M11" s="40">
        <v>702.9</v>
      </c>
      <c r="N11" s="41"/>
    </row>
    <row r="12" spans="1:15" s="4" customFormat="1">
      <c r="A12" s="28" t="s">
        <v>31</v>
      </c>
      <c r="B12" s="42" t="s">
        <v>32</v>
      </c>
      <c r="C12" s="43">
        <v>8</v>
      </c>
      <c r="D12" s="30">
        <v>190</v>
      </c>
      <c r="E12" s="30">
        <v>187</v>
      </c>
      <c r="F12" s="44">
        <f>E12*F11</f>
        <v>45104.4</v>
      </c>
      <c r="G12" s="44"/>
      <c r="H12" s="45"/>
      <c r="I12" s="44"/>
      <c r="J12" s="46"/>
      <c r="K12" s="46"/>
      <c r="L12" s="46"/>
      <c r="M12" s="46"/>
      <c r="N12" s="47">
        <f>SUM(F12:M13)</f>
        <v>45104.4</v>
      </c>
      <c r="O12" s="48"/>
    </row>
    <row r="13" spans="1:15" s="4" customFormat="1">
      <c r="A13" s="49" t="s">
        <v>33</v>
      </c>
      <c r="B13" s="49"/>
      <c r="C13" s="49"/>
      <c r="D13" s="49"/>
      <c r="E13" s="49"/>
      <c r="F13" s="49"/>
      <c r="G13" s="49"/>
      <c r="H13" s="23"/>
      <c r="I13" s="50"/>
      <c r="J13" s="49"/>
      <c r="K13" s="49"/>
      <c r="L13" s="49"/>
      <c r="M13" s="21"/>
      <c r="N13" s="51"/>
      <c r="O13" s="48"/>
    </row>
    <row r="14" spans="1:15" s="4" customFormat="1">
      <c r="A14" s="46" t="s">
        <v>34</v>
      </c>
      <c r="B14" s="42" t="s">
        <v>35</v>
      </c>
      <c r="C14" s="43">
        <v>29</v>
      </c>
      <c r="D14" s="30">
        <v>682</v>
      </c>
      <c r="E14" s="30">
        <v>602</v>
      </c>
      <c r="F14" s="30"/>
      <c r="G14" s="28"/>
      <c r="H14" s="26"/>
      <c r="I14" s="52">
        <f>E14*I11</f>
        <v>157663.79999999999</v>
      </c>
      <c r="J14" s="28"/>
      <c r="K14" s="28"/>
      <c r="L14" s="28"/>
      <c r="M14" s="28"/>
      <c r="N14" s="47">
        <f>SUM(F14:M15)</f>
        <v>157663.79999999999</v>
      </c>
      <c r="O14" s="48"/>
    </row>
    <row r="15" spans="1:15" s="4" customFormat="1">
      <c r="A15" s="49" t="s">
        <v>36</v>
      </c>
      <c r="B15" s="53"/>
      <c r="C15" s="49"/>
      <c r="D15" s="49"/>
      <c r="E15" s="49"/>
      <c r="F15" s="49"/>
      <c r="G15" s="49"/>
      <c r="H15" s="23"/>
      <c r="I15" s="50"/>
      <c r="J15" s="49"/>
      <c r="K15" s="49"/>
      <c r="L15" s="49"/>
      <c r="M15" s="21"/>
      <c r="N15" s="51"/>
      <c r="O15" s="48"/>
    </row>
    <row r="16" spans="1:15" s="4" customFormat="1">
      <c r="A16" s="46" t="s">
        <v>37</v>
      </c>
      <c r="B16" s="54" t="s">
        <v>38</v>
      </c>
      <c r="C16" s="55">
        <v>27</v>
      </c>
      <c r="D16" s="56">
        <v>650</v>
      </c>
      <c r="E16" s="56">
        <v>584</v>
      </c>
      <c r="F16" s="56"/>
      <c r="G16" s="46"/>
      <c r="H16" s="46"/>
      <c r="I16" s="44">
        <f>E16*I11</f>
        <v>152949.59999999998</v>
      </c>
      <c r="J16" s="46"/>
      <c r="K16" s="46"/>
      <c r="L16" s="46"/>
      <c r="M16" s="46"/>
      <c r="N16" s="47">
        <f>SUM(F16:M18)</f>
        <v>164768.39999999997</v>
      </c>
      <c r="O16" s="48"/>
    </row>
    <row r="17" spans="1:15" s="4" customFormat="1">
      <c r="A17" s="28" t="s">
        <v>39</v>
      </c>
      <c r="B17" s="42" t="s">
        <v>40</v>
      </c>
      <c r="C17" s="28">
        <v>2</v>
      </c>
      <c r="D17" s="30">
        <v>51</v>
      </c>
      <c r="E17" s="30">
        <v>49</v>
      </c>
      <c r="F17" s="28"/>
      <c r="G17" s="28"/>
      <c r="H17" s="57">
        <f>H11*E17</f>
        <v>11818.8</v>
      </c>
      <c r="I17" s="30"/>
      <c r="J17" s="28"/>
      <c r="K17" s="28"/>
      <c r="L17" s="28"/>
      <c r="M17" s="28"/>
      <c r="N17" s="51"/>
      <c r="O17" s="48"/>
    </row>
    <row r="18" spans="1:15" s="4" customFormat="1">
      <c r="A18" s="49"/>
      <c r="B18" s="53"/>
      <c r="C18" s="49">
        <f>SUM(C16:C17)</f>
        <v>29</v>
      </c>
      <c r="D18" s="50">
        <f>SUM(D16:D17)</f>
        <v>701</v>
      </c>
      <c r="E18" s="50">
        <f>SUM(E16:E17)</f>
        <v>633</v>
      </c>
      <c r="F18" s="49"/>
      <c r="G18" s="49"/>
      <c r="H18" s="49"/>
      <c r="I18" s="50"/>
      <c r="J18" s="49"/>
      <c r="K18" s="49"/>
      <c r="L18" s="49"/>
      <c r="M18" s="49"/>
      <c r="N18" s="58"/>
      <c r="O18" s="48"/>
    </row>
    <row r="19" spans="1:15" s="4" customFormat="1">
      <c r="A19" s="46" t="s">
        <v>41</v>
      </c>
      <c r="B19" s="54" t="s">
        <v>42</v>
      </c>
      <c r="C19" s="55">
        <v>4</v>
      </c>
      <c r="D19" s="56">
        <v>85</v>
      </c>
      <c r="E19" s="30">
        <v>85</v>
      </c>
      <c r="F19" s="59">
        <f>F11*E19</f>
        <v>20502</v>
      </c>
      <c r="G19" s="52"/>
      <c r="H19" s="60"/>
      <c r="I19" s="52"/>
      <c r="J19" s="52"/>
      <c r="K19" s="52"/>
      <c r="L19" s="52"/>
      <c r="M19" s="61"/>
      <c r="N19" s="51">
        <f>SUM(F19:M24)</f>
        <v>110552.4</v>
      </c>
      <c r="O19" s="48"/>
    </row>
    <row r="20" spans="1:15" s="4" customFormat="1">
      <c r="A20" s="28" t="s">
        <v>43</v>
      </c>
      <c r="B20" s="62" t="s">
        <v>44</v>
      </c>
      <c r="C20" s="28">
        <v>3</v>
      </c>
      <c r="D20" s="30">
        <v>13</v>
      </c>
      <c r="E20" s="30">
        <v>12</v>
      </c>
      <c r="F20" s="26"/>
      <c r="G20" s="52">
        <f>G11*E20</f>
        <v>4114.7999999999993</v>
      </c>
      <c r="H20" s="60"/>
      <c r="I20" s="52"/>
      <c r="J20" s="52"/>
      <c r="K20" s="52"/>
      <c r="L20" s="52"/>
      <c r="M20" s="61"/>
      <c r="N20" s="51"/>
      <c r="O20" s="48"/>
    </row>
    <row r="21" spans="1:15" s="4" customFormat="1">
      <c r="A21" s="28"/>
      <c r="B21" t="s">
        <v>45</v>
      </c>
      <c r="C21" s="43">
        <v>3</v>
      </c>
      <c r="D21" s="30">
        <v>33</v>
      </c>
      <c r="E21" s="30">
        <v>33</v>
      </c>
      <c r="F21" s="26"/>
      <c r="G21" s="52"/>
      <c r="H21" s="60">
        <f>H11*E21</f>
        <v>7959.5999999999995</v>
      </c>
      <c r="I21" s="52"/>
      <c r="J21" s="52"/>
      <c r="K21" s="52"/>
      <c r="L21" s="52"/>
      <c r="M21" s="61"/>
      <c r="N21" s="51"/>
      <c r="O21" s="48"/>
    </row>
    <row r="22" spans="1:15" s="4" customFormat="1">
      <c r="A22" s="28"/>
      <c r="B22" s="42" t="s">
        <v>46</v>
      </c>
      <c r="C22" s="63"/>
      <c r="D22" s="30">
        <v>38</v>
      </c>
      <c r="E22" s="30">
        <v>33</v>
      </c>
      <c r="F22" s="26"/>
      <c r="G22" s="52"/>
      <c r="H22" s="60"/>
      <c r="I22" s="52"/>
      <c r="J22" s="52"/>
      <c r="K22" s="52">
        <f>K11*E22</f>
        <v>56370.6</v>
      </c>
      <c r="L22" s="52"/>
      <c r="M22" s="61"/>
      <c r="N22" s="51"/>
      <c r="O22" s="48"/>
    </row>
    <row r="23" spans="1:15" s="4" customFormat="1">
      <c r="A23" s="64"/>
      <c r="B23" s="42" t="s">
        <v>46</v>
      </c>
      <c r="C23" s="65"/>
      <c r="D23" s="66">
        <v>15</v>
      </c>
      <c r="E23" s="66">
        <v>12</v>
      </c>
      <c r="F23" s="26"/>
      <c r="G23" s="52"/>
      <c r="H23" s="60"/>
      <c r="I23" s="52"/>
      <c r="J23" s="52"/>
      <c r="K23" s="52"/>
      <c r="L23" s="52">
        <f>L11*E23</f>
        <v>21605.4</v>
      </c>
      <c r="M23" s="61"/>
      <c r="N23" s="51"/>
      <c r="O23" s="48"/>
    </row>
    <row r="24" spans="1:15" s="4" customFormat="1">
      <c r="A24" s="67"/>
      <c r="B24" s="68"/>
      <c r="C24" s="69">
        <f>SUM(C19:C23)</f>
        <v>10</v>
      </c>
      <c r="D24" s="66">
        <f>SUM(D19:D23)</f>
        <v>184</v>
      </c>
      <c r="E24" s="70">
        <f>SUM(E19:E23)</f>
        <v>175</v>
      </c>
      <c r="F24" s="26"/>
      <c r="G24" s="52"/>
      <c r="H24" s="60"/>
      <c r="I24" s="52"/>
      <c r="J24" s="52"/>
      <c r="K24" s="52"/>
      <c r="L24" s="52"/>
      <c r="M24" s="61"/>
      <c r="N24" s="51"/>
      <c r="O24" s="48"/>
    </row>
    <row r="25" spans="1:15" s="4" customFormat="1">
      <c r="A25" s="71" t="s">
        <v>47</v>
      </c>
      <c r="B25" s="54" t="s">
        <v>35</v>
      </c>
      <c r="C25" s="55">
        <v>28</v>
      </c>
      <c r="D25" s="56">
        <v>694</v>
      </c>
      <c r="E25" s="56">
        <v>265</v>
      </c>
      <c r="F25" s="44"/>
      <c r="G25" s="44"/>
      <c r="H25" s="46"/>
      <c r="I25" s="44">
        <f>I11*E25</f>
        <v>69403.5</v>
      </c>
      <c r="J25" s="46"/>
      <c r="K25" s="44"/>
      <c r="L25" s="44"/>
      <c r="M25" s="46"/>
      <c r="N25" s="47">
        <f>SUM(F25:M26)</f>
        <v>69403.5</v>
      </c>
      <c r="O25" s="48"/>
    </row>
    <row r="26" spans="1:15" s="4" customFormat="1" ht="12" customHeight="1">
      <c r="A26" s="49" t="s">
        <v>48</v>
      </c>
      <c r="B26" s="53"/>
      <c r="C26" s="49"/>
      <c r="D26" s="50"/>
      <c r="E26" s="50"/>
      <c r="F26" s="50"/>
      <c r="G26" s="49"/>
      <c r="H26" s="49"/>
      <c r="I26" s="50"/>
      <c r="J26" s="49"/>
      <c r="K26" s="72"/>
      <c r="L26" s="72"/>
      <c r="M26" s="49"/>
      <c r="N26" s="58"/>
      <c r="O26" s="48"/>
    </row>
    <row r="27" spans="1:15" s="75" customFormat="1">
      <c r="A27" s="28" t="s">
        <v>49</v>
      </c>
      <c r="B27" s="62" t="s">
        <v>35</v>
      </c>
      <c r="C27" s="26">
        <v>27</v>
      </c>
      <c r="D27" s="30">
        <v>1013</v>
      </c>
      <c r="E27" s="30">
        <v>427</v>
      </c>
      <c r="F27" s="30"/>
      <c r="G27" s="28"/>
      <c r="H27" s="28"/>
      <c r="I27" s="60">
        <f>E27*I11</f>
        <v>111831.29999999999</v>
      </c>
      <c r="J27" s="28"/>
      <c r="K27" s="28"/>
      <c r="L27" s="28"/>
      <c r="M27" s="73"/>
      <c r="N27" s="51">
        <f>SUM(F27:M28)</f>
        <v>111831.29999999999</v>
      </c>
      <c r="O27" s="74"/>
    </row>
    <row r="28" spans="1:15" s="4" customFormat="1">
      <c r="A28" s="28" t="s">
        <v>50</v>
      </c>
      <c r="B28" s="76"/>
      <c r="C28" s="28"/>
      <c r="D28" s="30"/>
      <c r="E28" s="30"/>
      <c r="F28" s="30"/>
      <c r="G28" s="28"/>
      <c r="H28" s="28"/>
      <c r="I28" s="30"/>
      <c r="J28" s="28"/>
      <c r="K28" s="28"/>
      <c r="L28" s="28"/>
      <c r="M28" s="73"/>
      <c r="N28" s="77"/>
      <c r="O28" s="78"/>
    </row>
    <row r="29" spans="1:15" s="4" customFormat="1">
      <c r="A29" s="71" t="s">
        <v>51</v>
      </c>
      <c r="B29" s="79" t="s">
        <v>32</v>
      </c>
      <c r="C29" s="46">
        <v>4</v>
      </c>
      <c r="D29" s="56">
        <v>28</v>
      </c>
      <c r="E29" s="56">
        <v>24</v>
      </c>
      <c r="F29" s="44">
        <f>E29*F11</f>
        <v>5788.7999999999993</v>
      </c>
      <c r="G29" s="44"/>
      <c r="H29" s="46"/>
      <c r="I29" s="44"/>
      <c r="J29" s="80"/>
      <c r="K29" s="46"/>
      <c r="L29" s="46"/>
      <c r="M29" s="46"/>
      <c r="N29" s="47">
        <f>SUM(F29:M30)</f>
        <v>5788.7999999999993</v>
      </c>
      <c r="O29" s="48"/>
    </row>
    <row r="30" spans="1:15" s="4" customFormat="1">
      <c r="A30" s="81" t="s">
        <v>52</v>
      </c>
      <c r="B30" s="82"/>
      <c r="C30" s="49"/>
      <c r="D30" s="50"/>
      <c r="E30" s="50"/>
      <c r="F30" s="50"/>
      <c r="G30" s="49"/>
      <c r="H30" s="49"/>
      <c r="I30" s="72"/>
      <c r="J30" s="49"/>
      <c r="K30" s="49"/>
      <c r="L30" s="49"/>
      <c r="M30" s="49"/>
      <c r="N30" s="58"/>
      <c r="O30" s="48"/>
    </row>
    <row r="31" spans="1:15" s="4" customFormat="1">
      <c r="A31" s="71" t="s">
        <v>53</v>
      </c>
      <c r="B31" s="79" t="s">
        <v>32</v>
      </c>
      <c r="C31" s="46">
        <v>8</v>
      </c>
      <c r="D31" s="56">
        <v>253</v>
      </c>
      <c r="E31" s="56">
        <v>220</v>
      </c>
      <c r="F31" s="44">
        <f>E31*F11</f>
        <v>53064</v>
      </c>
      <c r="G31" s="44"/>
      <c r="H31" s="46"/>
      <c r="I31" s="56"/>
      <c r="J31" s="46"/>
      <c r="K31" s="46"/>
      <c r="L31" s="46"/>
      <c r="M31" s="46"/>
      <c r="N31" s="47">
        <f>SUM(F31:M33)</f>
        <v>199989.9</v>
      </c>
      <c r="O31" s="48"/>
    </row>
    <row r="32" spans="1:15" s="4" customFormat="1">
      <c r="A32" s="77" t="s">
        <v>54</v>
      </c>
      <c r="B32" s="83" t="s">
        <v>55</v>
      </c>
      <c r="C32" s="77">
        <v>36</v>
      </c>
      <c r="D32" s="30">
        <v>672</v>
      </c>
      <c r="E32" s="30">
        <v>561</v>
      </c>
      <c r="F32" s="30"/>
      <c r="G32" s="52"/>
      <c r="H32" s="28"/>
      <c r="I32" s="52">
        <f>E32*I11</f>
        <v>146925.9</v>
      </c>
      <c r="J32" s="52"/>
      <c r="K32" s="28"/>
      <c r="L32" s="28"/>
      <c r="M32" s="28"/>
      <c r="N32" s="51"/>
      <c r="O32" s="48"/>
    </row>
    <row r="33" spans="1:20" s="4" customFormat="1">
      <c r="A33" s="49"/>
      <c r="B33" s="82"/>
      <c r="C33" s="49">
        <f>SUM(C31:C32)</f>
        <v>44</v>
      </c>
      <c r="D33" s="50">
        <f>SUM(D31:D32)</f>
        <v>925</v>
      </c>
      <c r="E33" s="50">
        <f>SUM(E31:E32)</f>
        <v>781</v>
      </c>
      <c r="F33" s="50"/>
      <c r="G33" s="49"/>
      <c r="H33" s="49"/>
      <c r="I33" s="72"/>
      <c r="J33" s="49"/>
      <c r="K33" s="49"/>
      <c r="L33" s="49"/>
      <c r="M33" s="49"/>
      <c r="N33" s="58"/>
      <c r="O33" s="48"/>
    </row>
    <row r="34" spans="1:20" s="4" customFormat="1">
      <c r="A34" s="71" t="s">
        <v>53</v>
      </c>
      <c r="B34" s="79" t="s">
        <v>32</v>
      </c>
      <c r="C34" s="46">
        <v>4</v>
      </c>
      <c r="D34" s="56">
        <v>112</v>
      </c>
      <c r="E34" s="56">
        <v>98</v>
      </c>
      <c r="F34" s="44">
        <f>E34*F11</f>
        <v>23637.599999999999</v>
      </c>
      <c r="G34" s="44"/>
      <c r="H34" s="46"/>
      <c r="I34" s="46"/>
      <c r="J34" s="44"/>
      <c r="K34" s="46"/>
      <c r="L34" s="46"/>
      <c r="M34" s="46"/>
      <c r="N34" s="47">
        <f>SUM(F34:M36)</f>
        <v>50089.5</v>
      </c>
      <c r="O34" s="48"/>
    </row>
    <row r="35" spans="1:20" s="4" customFormat="1">
      <c r="A35" s="77" t="s">
        <v>56</v>
      </c>
      <c r="B35" s="42" t="s">
        <v>57</v>
      </c>
      <c r="C35" s="28">
        <v>4</v>
      </c>
      <c r="D35" s="30">
        <v>117</v>
      </c>
      <c r="E35" s="30">
        <v>101</v>
      </c>
      <c r="F35" s="30"/>
      <c r="G35" s="28"/>
      <c r="H35" s="28"/>
      <c r="I35" s="52">
        <f>E35*I11</f>
        <v>26451.899999999998</v>
      </c>
      <c r="J35" s="52"/>
      <c r="K35" s="28"/>
      <c r="L35" s="28"/>
      <c r="M35" s="84"/>
      <c r="N35" s="51"/>
      <c r="O35" s="48"/>
    </row>
    <row r="36" spans="1:20" s="4" customFormat="1" ht="13.5" thickBot="1">
      <c r="A36" s="28"/>
      <c r="B36" s="28"/>
      <c r="C36" s="28">
        <f>SUM(C34:C35)</f>
        <v>8</v>
      </c>
      <c r="D36" s="30">
        <f>SUM(D34:D35)</f>
        <v>229</v>
      </c>
      <c r="E36" s="30">
        <f>SUM(E34:E35)</f>
        <v>199</v>
      </c>
      <c r="F36" s="30"/>
      <c r="G36" s="85"/>
      <c r="H36" s="85"/>
      <c r="I36" s="28"/>
      <c r="J36" s="28"/>
      <c r="K36" s="28"/>
      <c r="L36" s="28"/>
      <c r="M36" s="28"/>
      <c r="N36" s="28"/>
      <c r="O36" s="48"/>
    </row>
    <row r="37" spans="1:20">
      <c r="A37" s="86" t="s">
        <v>58</v>
      </c>
      <c r="B37" s="87"/>
      <c r="C37" s="88"/>
      <c r="D37" s="88">
        <f>D12+D14+D18+D24+D25+D27+D29+D33+D36</f>
        <v>4646</v>
      </c>
      <c r="E37" s="88">
        <f>E12+E14+E18+E24+E25+E27+E29+E33+E36</f>
        <v>3293</v>
      </c>
      <c r="F37" s="88">
        <f>SUM(F12:F34)</f>
        <v>148096.79999999999</v>
      </c>
      <c r="G37" s="88">
        <f t="shared" ref="G37:M37" si="0">SUM(G12:G36)</f>
        <v>4114.7999999999993</v>
      </c>
      <c r="H37" s="89">
        <f t="shared" si="0"/>
        <v>19778.399999999998</v>
      </c>
      <c r="I37" s="88">
        <f t="shared" si="0"/>
        <v>665226</v>
      </c>
      <c r="J37" s="90">
        <f t="shared" si="0"/>
        <v>0</v>
      </c>
      <c r="K37" s="90">
        <f t="shared" si="0"/>
        <v>56370.6</v>
      </c>
      <c r="L37" s="90">
        <f t="shared" si="0"/>
        <v>21605.4</v>
      </c>
      <c r="M37" s="90">
        <f t="shared" si="0"/>
        <v>0</v>
      </c>
      <c r="N37" s="90">
        <f>SUM(N12:N36)</f>
        <v>915192.00000000012</v>
      </c>
      <c r="O37" s="91"/>
    </row>
    <row r="38" spans="1:20" ht="13.5" thickBot="1">
      <c r="A38" s="92" t="s">
        <v>59</v>
      </c>
      <c r="B38" s="93"/>
      <c r="C38" s="94"/>
      <c r="D38" s="94"/>
      <c r="E38" s="94"/>
      <c r="F38" s="94"/>
      <c r="G38" s="95"/>
      <c r="H38" s="95"/>
      <c r="I38" s="95"/>
      <c r="J38" s="96"/>
      <c r="K38" s="94"/>
      <c r="L38" s="94"/>
      <c r="M38" s="94"/>
      <c r="N38" s="95"/>
      <c r="O38" s="91"/>
    </row>
    <row r="39" spans="1:20">
      <c r="A39" s="97" t="s">
        <v>60</v>
      </c>
      <c r="B39" s="98"/>
      <c r="C39" s="75"/>
      <c r="D39" s="75"/>
      <c r="E39" s="75"/>
      <c r="F39" s="75"/>
      <c r="G39" s="99"/>
      <c r="H39" s="99"/>
      <c r="I39" s="99"/>
      <c r="J39" s="100"/>
      <c r="K39" s="75"/>
      <c r="L39" s="75"/>
      <c r="M39" s="75"/>
      <c r="N39" s="99"/>
    </row>
    <row r="40" spans="1:20">
      <c r="A40" s="97"/>
      <c r="B40" s="98"/>
      <c r="C40" s="75"/>
      <c r="D40" s="75"/>
      <c r="E40" s="75"/>
      <c r="F40" s="75"/>
      <c r="G40" s="99"/>
      <c r="H40" s="99"/>
      <c r="I40" s="99"/>
      <c r="J40" s="100"/>
      <c r="K40" s="75"/>
      <c r="L40" s="75"/>
      <c r="M40" s="75"/>
      <c r="N40" s="75"/>
    </row>
    <row r="41" spans="1:20">
      <c r="A41" s="7" t="s">
        <v>2</v>
      </c>
      <c r="B41" s="8" t="s">
        <v>3</v>
      </c>
      <c r="C41" s="8" t="s">
        <v>3</v>
      </c>
      <c r="D41" s="10" t="s">
        <v>4</v>
      </c>
      <c r="E41" s="10" t="s">
        <v>5</v>
      </c>
      <c r="F41" s="7" t="s">
        <v>6</v>
      </c>
      <c r="G41" s="11" t="s">
        <v>7</v>
      </c>
      <c r="H41" s="7" t="s">
        <v>8</v>
      </c>
      <c r="I41" s="7" t="s">
        <v>9</v>
      </c>
      <c r="J41" s="7" t="s">
        <v>10</v>
      </c>
      <c r="K41" s="12" t="s">
        <v>11</v>
      </c>
      <c r="L41" s="13"/>
      <c r="M41" s="14"/>
      <c r="N41" s="7" t="s">
        <v>12</v>
      </c>
      <c r="O41" s="98"/>
      <c r="P41" s="101"/>
      <c r="Q41" s="98"/>
      <c r="R41" s="98"/>
      <c r="S41" s="98"/>
      <c r="T41" s="98"/>
    </row>
    <row r="42" spans="1:20">
      <c r="A42" s="15"/>
      <c r="B42" s="16" t="s">
        <v>61</v>
      </c>
      <c r="C42" s="17" t="s">
        <v>14</v>
      </c>
      <c r="D42" s="17" t="s">
        <v>62</v>
      </c>
      <c r="E42" s="16" t="s">
        <v>4</v>
      </c>
      <c r="F42" s="18" t="s">
        <v>18</v>
      </c>
      <c r="G42" s="19" t="s">
        <v>17</v>
      </c>
      <c r="H42" s="20" t="s">
        <v>18</v>
      </c>
      <c r="I42" s="18" t="s">
        <v>19</v>
      </c>
      <c r="J42" s="18" t="s">
        <v>18</v>
      </c>
      <c r="K42" s="21"/>
      <c r="L42" s="22"/>
      <c r="M42" s="23"/>
      <c r="N42" s="18" t="s">
        <v>20</v>
      </c>
      <c r="O42" s="98"/>
      <c r="P42" s="98"/>
      <c r="Q42" s="102"/>
      <c r="R42" s="98"/>
      <c r="S42" s="98"/>
      <c r="T42" s="98"/>
    </row>
    <row r="43" spans="1:20">
      <c r="A43" s="24"/>
      <c r="B43" s="25"/>
      <c r="C43" s="26"/>
      <c r="D43" s="27"/>
      <c r="E43" s="27"/>
      <c r="F43" s="27"/>
      <c r="G43" s="18" t="s">
        <v>21</v>
      </c>
      <c r="H43" s="28"/>
      <c r="I43" s="29"/>
      <c r="J43" s="16"/>
      <c r="K43" s="18" t="s">
        <v>22</v>
      </c>
      <c r="L43" s="18" t="s">
        <v>23</v>
      </c>
      <c r="M43" s="7" t="s">
        <v>24</v>
      </c>
      <c r="N43" s="18" t="s">
        <v>25</v>
      </c>
      <c r="O43" s="98"/>
      <c r="P43" s="98"/>
      <c r="Q43" s="98"/>
      <c r="R43" s="98"/>
      <c r="S43" s="98"/>
      <c r="T43" s="98"/>
    </row>
    <row r="44" spans="1:20">
      <c r="A44" s="24"/>
      <c r="B44" s="17"/>
      <c r="C44" s="17"/>
      <c r="D44" s="27"/>
      <c r="E44" s="28"/>
      <c r="F44" s="28"/>
      <c r="G44" s="18" t="s">
        <v>17</v>
      </c>
      <c r="H44" s="28"/>
      <c r="I44" s="28"/>
      <c r="J44" s="28"/>
      <c r="K44" s="18" t="s">
        <v>26</v>
      </c>
      <c r="L44" s="18" t="s">
        <v>26</v>
      </c>
      <c r="M44" s="18" t="s">
        <v>27</v>
      </c>
      <c r="N44" s="30"/>
      <c r="O44" s="98"/>
      <c r="P44" s="98"/>
      <c r="Q44" s="102"/>
      <c r="R44" s="98"/>
      <c r="S44" s="98"/>
      <c r="T44" s="98"/>
    </row>
    <row r="45" spans="1:20">
      <c r="A45" s="24"/>
      <c r="B45" s="25"/>
      <c r="C45" s="26"/>
      <c r="D45" s="16" t="s">
        <v>63</v>
      </c>
      <c r="E45" s="31" t="s">
        <v>28</v>
      </c>
      <c r="F45" s="34" t="s">
        <v>29</v>
      </c>
      <c r="G45" s="34" t="s">
        <v>29</v>
      </c>
      <c r="H45" s="34" t="s">
        <v>29</v>
      </c>
      <c r="I45" s="34" t="s">
        <v>29</v>
      </c>
      <c r="J45" s="34" t="s">
        <v>29</v>
      </c>
      <c r="K45" s="34" t="s">
        <v>29</v>
      </c>
      <c r="L45" s="34" t="s">
        <v>29</v>
      </c>
      <c r="M45" s="34" t="s">
        <v>29</v>
      </c>
      <c r="N45" s="18" t="s">
        <v>30</v>
      </c>
      <c r="O45" s="98"/>
      <c r="P45" s="98"/>
      <c r="Q45" s="98"/>
      <c r="R45" s="98"/>
      <c r="S45" s="98"/>
      <c r="T45" s="98"/>
    </row>
    <row r="46" spans="1:20" s="98" customFormat="1" ht="13.5" thickBot="1">
      <c r="A46" s="24"/>
      <c r="B46" s="25"/>
      <c r="C46" s="26"/>
      <c r="D46" s="27">
        <v>41563</v>
      </c>
      <c r="E46" s="37">
        <v>41563</v>
      </c>
      <c r="F46" s="103">
        <v>241.2</v>
      </c>
      <c r="G46" s="104">
        <v>342.9</v>
      </c>
      <c r="H46" s="40">
        <v>241.2</v>
      </c>
      <c r="I46" s="40">
        <v>261.89999999999998</v>
      </c>
      <c r="J46" s="40">
        <v>530.1</v>
      </c>
      <c r="K46" s="40">
        <v>1708.2</v>
      </c>
      <c r="L46" s="40">
        <v>1800.45</v>
      </c>
      <c r="M46" s="40">
        <v>702.9</v>
      </c>
      <c r="N46" s="41"/>
    </row>
    <row r="47" spans="1:20" s="98" customFormat="1">
      <c r="A47" s="105" t="s">
        <v>64</v>
      </c>
      <c r="B47" s="106"/>
      <c r="C47" s="107"/>
      <c r="D47" s="108">
        <f>$D$37</f>
        <v>4646</v>
      </c>
      <c r="E47" s="108">
        <f>$E$37</f>
        <v>3293</v>
      </c>
      <c r="F47" s="108">
        <f>F37</f>
        <v>148096.79999999999</v>
      </c>
      <c r="G47" s="109">
        <f>$G$37</f>
        <v>4114.7999999999993</v>
      </c>
      <c r="H47" s="110">
        <f>$H$37</f>
        <v>19778.399999999998</v>
      </c>
      <c r="I47" s="108">
        <f>$I$37</f>
        <v>665226</v>
      </c>
      <c r="J47" s="108">
        <f>$J$37</f>
        <v>0</v>
      </c>
      <c r="K47" s="108">
        <f>$K$37</f>
        <v>56370.6</v>
      </c>
      <c r="L47" s="108">
        <f>$L$37</f>
        <v>21605.4</v>
      </c>
      <c r="M47" s="108">
        <f>$M$37</f>
        <v>0</v>
      </c>
      <c r="N47" s="111">
        <f>$N$37</f>
        <v>915192.00000000012</v>
      </c>
      <c r="O47" s="112"/>
    </row>
    <row r="48" spans="1:20" s="98" customFormat="1" ht="13.5" thickBot="1">
      <c r="A48" s="113" t="s">
        <v>65</v>
      </c>
      <c r="B48" s="114"/>
      <c r="C48" s="115"/>
      <c r="D48" s="113"/>
      <c r="E48" s="116"/>
      <c r="F48" s="116"/>
      <c r="G48" s="117"/>
      <c r="H48" s="115"/>
      <c r="I48" s="116"/>
      <c r="J48" s="116"/>
      <c r="K48" s="116"/>
      <c r="L48" s="116"/>
      <c r="M48" s="118"/>
      <c r="N48" s="119"/>
      <c r="O48" s="112"/>
    </row>
    <row r="49" spans="1:20" s="4" customFormat="1">
      <c r="A49" s="28" t="s">
        <v>66</v>
      </c>
      <c r="B49" s="42" t="s">
        <v>67</v>
      </c>
      <c r="C49" s="43">
        <v>5</v>
      </c>
      <c r="D49" s="30">
        <v>149</v>
      </c>
      <c r="E49" s="30">
        <v>130</v>
      </c>
      <c r="F49" s="52">
        <f>E49*F46</f>
        <v>31356</v>
      </c>
      <c r="G49" s="52"/>
      <c r="H49" s="28"/>
      <c r="I49" s="52"/>
      <c r="J49" s="28"/>
      <c r="K49" s="28"/>
      <c r="L49" s="28"/>
      <c r="M49" s="28"/>
      <c r="N49" s="51">
        <f>SUM(F49:M53)</f>
        <v>138098.69999999998</v>
      </c>
      <c r="O49" s="74"/>
      <c r="P49" s="75"/>
      <c r="Q49" s="99"/>
      <c r="R49" s="75"/>
      <c r="S49" s="75"/>
      <c r="T49" s="75"/>
    </row>
    <row r="50" spans="1:20" s="4" customFormat="1">
      <c r="A50" s="77" t="s">
        <v>2</v>
      </c>
      <c r="B50" s="42" t="s">
        <v>68</v>
      </c>
      <c r="C50" s="43">
        <v>18</v>
      </c>
      <c r="D50" s="30">
        <v>341</v>
      </c>
      <c r="E50" s="30">
        <v>268</v>
      </c>
      <c r="F50" s="30"/>
      <c r="G50" s="52"/>
      <c r="H50" s="28"/>
      <c r="I50" s="52">
        <f>I46*E50</f>
        <v>70189.2</v>
      </c>
      <c r="J50" s="28"/>
      <c r="K50" s="28"/>
      <c r="L50" s="28"/>
      <c r="M50" s="28"/>
      <c r="N50" s="120"/>
      <c r="O50" s="74"/>
      <c r="P50" s="75"/>
      <c r="Q50" s="99"/>
      <c r="R50" s="75"/>
      <c r="S50" s="75"/>
      <c r="T50" s="75"/>
    </row>
    <row r="51" spans="1:20" s="4" customFormat="1">
      <c r="A51" s="28"/>
      <c r="B51" s="28" t="s">
        <v>69</v>
      </c>
      <c r="C51" s="28">
        <v>11</v>
      </c>
      <c r="D51" s="30">
        <v>99</v>
      </c>
      <c r="E51" s="30">
        <v>61</v>
      </c>
      <c r="F51" s="30"/>
      <c r="G51" s="30"/>
      <c r="H51" s="52"/>
      <c r="I51" s="30"/>
      <c r="J51" s="52">
        <f>E51*J46</f>
        <v>32336.100000000002</v>
      </c>
      <c r="K51" s="28"/>
      <c r="L51" s="28"/>
      <c r="M51" s="28"/>
      <c r="N51" s="120"/>
      <c r="O51" s="74"/>
      <c r="P51" s="75"/>
      <c r="Q51" s="75"/>
      <c r="R51" s="75"/>
      <c r="S51" s="75"/>
      <c r="T51" s="75"/>
    </row>
    <row r="52" spans="1:20" s="75" customFormat="1">
      <c r="A52" s="28"/>
      <c r="B52" s="28" t="s">
        <v>70</v>
      </c>
      <c r="C52" s="28">
        <v>1</v>
      </c>
      <c r="D52" s="30">
        <v>10</v>
      </c>
      <c r="E52" s="30">
        <v>6</v>
      </c>
      <c r="F52" s="30"/>
      <c r="G52" s="30"/>
      <c r="H52" s="52"/>
      <c r="I52" s="30"/>
      <c r="J52" s="28"/>
      <c r="K52" s="28"/>
      <c r="L52" s="28"/>
      <c r="M52" s="52">
        <f>E52*M46</f>
        <v>4217.3999999999996</v>
      </c>
      <c r="N52" s="120"/>
      <c r="O52" s="74"/>
    </row>
    <row r="53" spans="1:20" s="75" customFormat="1">
      <c r="A53" s="49"/>
      <c r="B53" s="53"/>
      <c r="C53" s="121">
        <f>SUM(C49:C52)</f>
        <v>35</v>
      </c>
      <c r="D53" s="50">
        <f>SUM(D49:D52)</f>
        <v>599</v>
      </c>
      <c r="E53" s="50">
        <f>SUM(E49:E52)</f>
        <v>465</v>
      </c>
      <c r="F53" s="50"/>
      <c r="G53" s="72"/>
      <c r="H53" s="72"/>
      <c r="I53" s="72"/>
      <c r="J53" s="49"/>
      <c r="K53" s="49"/>
      <c r="L53" s="49"/>
      <c r="M53" s="49"/>
      <c r="N53" s="58"/>
      <c r="O53" s="74"/>
      <c r="Q53" s="99"/>
    </row>
    <row r="54" spans="1:20" s="4" customFormat="1">
      <c r="A54" s="46" t="s">
        <v>53</v>
      </c>
      <c r="B54" s="122" t="s">
        <v>71</v>
      </c>
      <c r="C54" s="123">
        <v>8</v>
      </c>
      <c r="D54" s="124">
        <v>294</v>
      </c>
      <c r="E54" s="124">
        <v>284</v>
      </c>
      <c r="F54" s="44">
        <f>E54*F46</f>
        <v>68500.800000000003</v>
      </c>
      <c r="G54" s="44"/>
      <c r="H54" s="44"/>
      <c r="I54" s="56"/>
      <c r="J54" s="46"/>
      <c r="K54" s="46"/>
      <c r="L54" s="46"/>
      <c r="M54" s="46"/>
      <c r="N54" s="47">
        <f>SUM(F54:M56)</f>
        <v>207307.8</v>
      </c>
      <c r="O54" s="74"/>
      <c r="P54" s="75"/>
      <c r="Q54" s="75"/>
      <c r="R54" s="75"/>
      <c r="S54" s="75"/>
      <c r="T54" s="75"/>
    </row>
    <row r="55" spans="1:20" s="4" customFormat="1">
      <c r="A55" s="28" t="s">
        <v>72</v>
      </c>
      <c r="B55" s="125" t="s">
        <v>55</v>
      </c>
      <c r="C55" s="69">
        <v>27</v>
      </c>
      <c r="D55" s="30">
        <v>640</v>
      </c>
      <c r="E55" s="30">
        <v>530</v>
      </c>
      <c r="F55" s="30"/>
      <c r="G55" s="52"/>
      <c r="H55" s="52"/>
      <c r="I55" s="52">
        <f>E55*I46</f>
        <v>138807</v>
      </c>
      <c r="J55" s="28"/>
      <c r="K55" s="28"/>
      <c r="L55" s="28"/>
      <c r="M55" s="28"/>
      <c r="N55" s="51"/>
      <c r="O55" s="74"/>
      <c r="P55" s="75"/>
      <c r="Q55" s="75"/>
      <c r="R55" s="75"/>
      <c r="S55" s="75"/>
      <c r="T55" s="75"/>
    </row>
    <row r="56" spans="1:20" s="4" customFormat="1">
      <c r="A56" s="49"/>
      <c r="B56" s="49"/>
      <c r="C56" s="49">
        <f>SUM(C54:C55)</f>
        <v>35</v>
      </c>
      <c r="D56" s="50">
        <f>SUM(D54:D55)</f>
        <v>934</v>
      </c>
      <c r="E56" s="50">
        <f>SUM(E54:E55)</f>
        <v>814</v>
      </c>
      <c r="F56" s="50"/>
      <c r="G56" s="72"/>
      <c r="H56" s="72"/>
      <c r="I56" s="72"/>
      <c r="J56" s="49"/>
      <c r="K56" s="49"/>
      <c r="L56" s="49"/>
      <c r="M56" s="49"/>
      <c r="N56" s="58"/>
      <c r="O56" s="74"/>
      <c r="P56" s="75"/>
      <c r="Q56" s="75"/>
      <c r="R56" s="75"/>
      <c r="S56" s="75"/>
      <c r="T56" s="75"/>
    </row>
    <row r="57" spans="1:20" s="4" customFormat="1">
      <c r="A57" s="28" t="s">
        <v>73</v>
      </c>
      <c r="B57" s="28" t="s">
        <v>71</v>
      </c>
      <c r="C57" s="65">
        <v>1</v>
      </c>
      <c r="D57" s="66">
        <v>41</v>
      </c>
      <c r="E57" s="66">
        <v>36</v>
      </c>
      <c r="F57" s="52">
        <f>F11*E57</f>
        <v>8683.1999999999989</v>
      </c>
      <c r="G57" s="52"/>
      <c r="H57" s="60"/>
      <c r="I57" s="52"/>
      <c r="J57" s="28"/>
      <c r="K57" s="28"/>
      <c r="L57" s="28"/>
      <c r="M57" s="28"/>
      <c r="N57" s="51">
        <f>SUM(F57:M58)</f>
        <v>8683.1999999999989</v>
      </c>
      <c r="O57" s="74"/>
      <c r="P57" s="75"/>
      <c r="Q57" s="75"/>
      <c r="R57" s="75"/>
      <c r="S57" s="75"/>
      <c r="T57" s="75"/>
    </row>
    <row r="58" spans="1:20" s="4" customFormat="1">
      <c r="A58" s="49" t="s">
        <v>74</v>
      </c>
      <c r="B58" s="49"/>
      <c r="C58" s="49"/>
      <c r="D58" s="50"/>
      <c r="E58" s="50"/>
      <c r="F58" s="50"/>
      <c r="G58" s="72"/>
      <c r="H58" s="126"/>
      <c r="I58" s="72"/>
      <c r="J58" s="49"/>
      <c r="K58" s="49"/>
      <c r="L58" s="49"/>
      <c r="M58" s="49"/>
      <c r="N58" s="58"/>
      <c r="O58" s="74"/>
      <c r="P58" s="75"/>
      <c r="Q58" s="75"/>
      <c r="R58" s="75"/>
      <c r="S58" s="75"/>
      <c r="T58" s="75"/>
    </row>
    <row r="59" spans="1:20" s="4" customFormat="1">
      <c r="A59" s="28" t="s">
        <v>75</v>
      </c>
      <c r="B59" s="28" t="s">
        <v>76</v>
      </c>
      <c r="C59" s="28"/>
      <c r="D59" s="30">
        <v>190</v>
      </c>
      <c r="E59" s="30">
        <v>109</v>
      </c>
      <c r="F59" s="30"/>
      <c r="G59" s="52"/>
      <c r="H59" s="60">
        <f>E59*H46</f>
        <v>26290.799999999999</v>
      </c>
      <c r="I59" s="52"/>
      <c r="J59" s="28"/>
      <c r="K59" s="28"/>
      <c r="L59" s="28"/>
      <c r="M59" s="28"/>
      <c r="N59" s="51">
        <f>SUM(F59:M61)</f>
        <v>66099.599999999991</v>
      </c>
      <c r="O59" s="74"/>
      <c r="P59" s="75"/>
      <c r="Q59" s="75"/>
      <c r="R59" s="75"/>
      <c r="S59" s="75"/>
      <c r="T59" s="75"/>
    </row>
    <row r="60" spans="1:20" s="4" customFormat="1">
      <c r="A60" s="28" t="s">
        <v>18</v>
      </c>
      <c r="B60" s="28" t="s">
        <v>77</v>
      </c>
      <c r="C60" s="28">
        <v>11</v>
      </c>
      <c r="D60" s="30">
        <v>235</v>
      </c>
      <c r="E60" s="30">
        <v>152</v>
      </c>
      <c r="F60" s="30"/>
      <c r="G60" s="52"/>
      <c r="H60" s="28"/>
      <c r="I60" s="52">
        <f>I46*E60</f>
        <v>39808.799999999996</v>
      </c>
      <c r="J60" s="28"/>
      <c r="K60" s="28"/>
      <c r="L60" s="28"/>
      <c r="M60" s="28"/>
      <c r="N60" s="51"/>
      <c r="O60" s="74"/>
      <c r="P60" s="75"/>
      <c r="Q60" s="75"/>
      <c r="R60" s="75"/>
      <c r="S60" s="75"/>
      <c r="T60" s="75"/>
    </row>
    <row r="61" spans="1:20" s="4" customFormat="1">
      <c r="A61" s="49"/>
      <c r="B61" s="49"/>
      <c r="C61" s="49">
        <f>SUM(C59:C60)</f>
        <v>11</v>
      </c>
      <c r="D61" s="50">
        <f>SUM(D59:D60)</f>
        <v>425</v>
      </c>
      <c r="E61" s="50">
        <f>SUM(E59:E60)</f>
        <v>261</v>
      </c>
      <c r="F61" s="50"/>
      <c r="G61" s="72"/>
      <c r="H61" s="49"/>
      <c r="I61" s="72"/>
      <c r="J61" s="49"/>
      <c r="K61" s="49"/>
      <c r="L61" s="49"/>
      <c r="M61" s="49"/>
      <c r="N61" s="58"/>
      <c r="O61" s="74"/>
      <c r="P61" s="75"/>
      <c r="Q61" s="75"/>
      <c r="R61" s="75"/>
      <c r="S61" s="75"/>
      <c r="T61" s="75"/>
    </row>
    <row r="62" spans="1:20" s="4" customFormat="1">
      <c r="A62" s="28" t="s">
        <v>78</v>
      </c>
      <c r="B62" s="28" t="s">
        <v>79</v>
      </c>
      <c r="C62" s="28">
        <v>4</v>
      </c>
      <c r="D62" s="30">
        <v>36</v>
      </c>
      <c r="E62" s="30">
        <v>25</v>
      </c>
      <c r="F62" s="52">
        <f>E62*F46</f>
        <v>6030</v>
      </c>
      <c r="G62" s="52"/>
      <c r="H62" s="26"/>
      <c r="I62" s="30"/>
      <c r="J62" s="28"/>
      <c r="K62" s="28"/>
      <c r="L62" s="28"/>
      <c r="M62" s="73"/>
      <c r="N62" s="51">
        <f>SUM(F62:M64)</f>
        <v>22489.199999999997</v>
      </c>
      <c r="O62" s="74"/>
      <c r="P62" s="75"/>
      <c r="Q62" s="99"/>
      <c r="R62" s="75"/>
      <c r="S62" s="75"/>
      <c r="T62" s="75"/>
    </row>
    <row r="63" spans="1:20" s="4" customFormat="1">
      <c r="A63" s="28" t="s">
        <v>2</v>
      </c>
      <c r="B63" s="28" t="s">
        <v>80</v>
      </c>
      <c r="C63" s="28">
        <v>6</v>
      </c>
      <c r="D63" s="30">
        <v>70</v>
      </c>
      <c r="E63" s="30">
        <v>48</v>
      </c>
      <c r="F63" s="30"/>
      <c r="G63" s="52">
        <f>E63*G46</f>
        <v>16459.199999999997</v>
      </c>
      <c r="H63" s="26"/>
      <c r="I63" s="30"/>
      <c r="J63" s="28"/>
      <c r="K63" s="28"/>
      <c r="L63" s="28"/>
      <c r="M63" s="73"/>
      <c r="N63" s="51"/>
      <c r="O63" s="74"/>
      <c r="P63" s="75"/>
      <c r="Q63" s="75"/>
      <c r="R63" s="75"/>
      <c r="S63" s="75"/>
      <c r="T63" s="75"/>
    </row>
    <row r="64" spans="1:20" s="4" customFormat="1">
      <c r="A64" s="28"/>
      <c r="B64" s="28"/>
      <c r="C64" s="28">
        <f>SUM(C62:C63)</f>
        <v>10</v>
      </c>
      <c r="D64" s="30">
        <f>SUM(D62:D63)</f>
        <v>106</v>
      </c>
      <c r="E64" s="30">
        <f>SUM(E62:E63)</f>
        <v>73</v>
      </c>
      <c r="F64" s="30"/>
      <c r="G64" s="52"/>
      <c r="H64" s="26"/>
      <c r="I64" s="30"/>
      <c r="J64" s="28"/>
      <c r="K64" s="28"/>
      <c r="L64" s="28"/>
      <c r="M64" s="73"/>
      <c r="N64" s="120"/>
      <c r="O64" s="74"/>
      <c r="P64" s="75"/>
      <c r="Q64" s="75"/>
      <c r="R64" s="75"/>
      <c r="S64" s="75"/>
      <c r="T64" s="75"/>
    </row>
    <row r="65" spans="1:20" s="4" customFormat="1" ht="12.75" customHeight="1">
      <c r="A65" s="71" t="s">
        <v>81</v>
      </c>
      <c r="B65" s="54" t="s">
        <v>42</v>
      </c>
      <c r="C65" s="55">
        <v>12</v>
      </c>
      <c r="D65" s="56">
        <v>267</v>
      </c>
      <c r="E65" s="56">
        <v>200</v>
      </c>
      <c r="F65" s="44">
        <f>E65*F46</f>
        <v>48240</v>
      </c>
      <c r="G65" s="44"/>
      <c r="H65" s="46"/>
      <c r="I65" s="44"/>
      <c r="J65" s="46"/>
      <c r="K65" s="46"/>
      <c r="L65" s="46"/>
      <c r="M65" s="46"/>
      <c r="N65" s="47">
        <f>SUM(F65:M68)</f>
        <v>131839.20000000001</v>
      </c>
      <c r="O65" s="74"/>
      <c r="P65" s="75"/>
      <c r="Q65" s="75"/>
      <c r="R65" s="75"/>
      <c r="S65" s="75"/>
      <c r="T65" s="75"/>
    </row>
    <row r="66" spans="1:20" s="4" customFormat="1">
      <c r="A66" s="77" t="s">
        <v>82</v>
      </c>
      <c r="B66" s="77" t="s">
        <v>83</v>
      </c>
      <c r="C66" s="77">
        <v>10</v>
      </c>
      <c r="D66" s="30">
        <v>230</v>
      </c>
      <c r="E66" s="30">
        <v>120</v>
      </c>
      <c r="F66" s="30"/>
      <c r="G66" s="52">
        <f>E66*G46</f>
        <v>41148</v>
      </c>
      <c r="H66" s="28"/>
      <c r="I66" s="52"/>
      <c r="J66" s="28"/>
      <c r="K66" s="28"/>
      <c r="L66" s="28"/>
      <c r="M66" s="28"/>
      <c r="N66" s="120"/>
      <c r="O66" s="74"/>
      <c r="P66" s="75"/>
      <c r="Q66" s="75"/>
      <c r="R66" s="75"/>
      <c r="S66" s="75"/>
      <c r="T66" s="75"/>
    </row>
    <row r="67" spans="1:20" s="75" customFormat="1">
      <c r="A67" s="28"/>
      <c r="B67" s="77" t="s">
        <v>84</v>
      </c>
      <c r="C67" s="77">
        <v>12</v>
      </c>
      <c r="D67" s="30">
        <v>304</v>
      </c>
      <c r="E67" s="30">
        <v>176</v>
      </c>
      <c r="F67" s="30"/>
      <c r="G67" s="28"/>
      <c r="H67" s="85">
        <f>E67*H46</f>
        <v>42451.199999999997</v>
      </c>
      <c r="I67" s="30"/>
      <c r="J67" s="28"/>
      <c r="K67" s="28"/>
      <c r="L67" s="28"/>
      <c r="M67" s="28"/>
      <c r="N67" s="120"/>
      <c r="O67" s="74"/>
    </row>
    <row r="68" spans="1:20" s="75" customFormat="1">
      <c r="A68" s="127"/>
      <c r="B68" s="128"/>
      <c r="C68" s="129">
        <f>SUM(C65:C67)</f>
        <v>34</v>
      </c>
      <c r="D68" s="130">
        <f>SUM(D65:D67)</f>
        <v>801</v>
      </c>
      <c r="E68" s="130">
        <f>SUM(E65:E67)</f>
        <v>496</v>
      </c>
      <c r="F68" s="130"/>
      <c r="G68" s="131"/>
      <c r="H68" s="130"/>
      <c r="I68" s="131"/>
      <c r="J68" s="127"/>
      <c r="K68" s="127"/>
      <c r="L68" s="127"/>
      <c r="M68" s="127"/>
      <c r="N68" s="132"/>
      <c r="O68" s="74"/>
      <c r="Q68" s="99"/>
    </row>
    <row r="69" spans="1:20" s="75" customFormat="1">
      <c r="A69" s="28"/>
      <c r="B69" s="28" t="s">
        <v>71</v>
      </c>
      <c r="C69" s="28">
        <v>12</v>
      </c>
      <c r="D69" s="30">
        <v>246</v>
      </c>
      <c r="E69" s="30">
        <v>174</v>
      </c>
      <c r="F69" s="52">
        <f>E69*F46</f>
        <v>41968.799999999996</v>
      </c>
      <c r="G69" s="52"/>
      <c r="H69" s="60"/>
      <c r="I69" s="52"/>
      <c r="J69" s="4"/>
      <c r="K69" s="52"/>
      <c r="L69" s="28"/>
      <c r="M69" s="73"/>
      <c r="N69" s="51">
        <f>SUM(F69:M71)</f>
        <v>106396.19999999998</v>
      </c>
      <c r="O69" s="74"/>
      <c r="Q69" s="99"/>
    </row>
    <row r="70" spans="1:20" s="75" customFormat="1">
      <c r="A70" s="28" t="s">
        <v>85</v>
      </c>
      <c r="B70" s="26" t="s">
        <v>86</v>
      </c>
      <c r="C70" s="26">
        <v>19</v>
      </c>
      <c r="D70" s="30">
        <v>389</v>
      </c>
      <c r="E70" s="30">
        <v>246</v>
      </c>
      <c r="F70" s="30"/>
      <c r="G70" s="28"/>
      <c r="H70" s="26"/>
      <c r="I70" s="61">
        <f>E70*I46</f>
        <v>64427.399999999994</v>
      </c>
      <c r="J70" s="28"/>
      <c r="K70" s="52"/>
      <c r="L70" s="73"/>
      <c r="M70" s="73"/>
      <c r="N70" s="120"/>
      <c r="O70" s="74"/>
      <c r="Q70" s="99"/>
    </row>
    <row r="71" spans="1:20" s="75" customFormat="1">
      <c r="A71" s="49"/>
      <c r="B71" s="21"/>
      <c r="C71" s="21">
        <f>SUM(C69:C70)</f>
        <v>31</v>
      </c>
      <c r="D71" s="133">
        <f>SUM(D69:D70)</f>
        <v>635</v>
      </c>
      <c r="E71" s="133">
        <f>SUM(E69:E70)</f>
        <v>420</v>
      </c>
      <c r="F71" s="133"/>
      <c r="G71" s="21"/>
      <c r="H71" s="21"/>
      <c r="I71" s="133"/>
      <c r="J71" s="21"/>
      <c r="K71" s="21"/>
      <c r="L71" s="21"/>
      <c r="M71" s="21"/>
      <c r="N71" s="120"/>
      <c r="O71" s="74"/>
      <c r="Q71" s="99"/>
    </row>
    <row r="72" spans="1:20" s="75" customFormat="1">
      <c r="A72" s="46" t="s">
        <v>87</v>
      </c>
      <c r="B72" s="79" t="s">
        <v>88</v>
      </c>
      <c r="C72" s="134">
        <v>12</v>
      </c>
      <c r="D72" s="30">
        <v>266</v>
      </c>
      <c r="E72" s="30">
        <v>180</v>
      </c>
      <c r="F72" s="30"/>
      <c r="G72" s="52"/>
      <c r="H72" s="60">
        <f>E72*H46</f>
        <v>43416</v>
      </c>
      <c r="I72" s="52"/>
      <c r="J72" s="46"/>
      <c r="K72" s="28"/>
      <c r="L72" s="52"/>
      <c r="M72" s="73"/>
      <c r="N72" s="47">
        <f>SUM(F72:M74)</f>
        <v>113867.09999999999</v>
      </c>
      <c r="O72" s="74"/>
    </row>
    <row r="73" spans="1:20" s="75" customFormat="1">
      <c r="A73" s="28" t="s">
        <v>89</v>
      </c>
      <c r="B73" s="28" t="s">
        <v>90</v>
      </c>
      <c r="C73" s="28">
        <v>21</v>
      </c>
      <c r="D73" s="30">
        <v>388</v>
      </c>
      <c r="E73" s="30">
        <v>269</v>
      </c>
      <c r="F73" s="30"/>
      <c r="G73" s="28"/>
      <c r="H73" s="28"/>
      <c r="I73" s="60">
        <f>E73*I46</f>
        <v>70451.099999999991</v>
      </c>
      <c r="J73" s="28"/>
      <c r="K73" s="28"/>
      <c r="L73" s="52"/>
      <c r="M73" s="73"/>
      <c r="N73" s="120"/>
      <c r="O73" s="74"/>
    </row>
    <row r="74" spans="1:20" s="75" customFormat="1">
      <c r="A74" s="49"/>
      <c r="B74" s="49"/>
      <c r="C74" s="49">
        <f>SUM(C72:C73)</f>
        <v>33</v>
      </c>
      <c r="D74" s="50">
        <f>SUM(D72:D73)</f>
        <v>654</v>
      </c>
      <c r="E74" s="50">
        <f>SUM(E72:E73)</f>
        <v>449</v>
      </c>
      <c r="F74" s="50"/>
      <c r="G74" s="49"/>
      <c r="H74" s="49"/>
      <c r="I74" s="50"/>
      <c r="J74" s="49"/>
      <c r="K74" s="49"/>
      <c r="L74" s="49"/>
      <c r="M74" s="21"/>
      <c r="N74" s="120"/>
      <c r="O74" s="74"/>
    </row>
    <row r="75" spans="1:20" s="75" customFormat="1">
      <c r="A75" s="28" t="s">
        <v>91</v>
      </c>
      <c r="B75" s="28" t="s">
        <v>92</v>
      </c>
      <c r="C75" s="28">
        <v>17</v>
      </c>
      <c r="D75" s="30">
        <v>100</v>
      </c>
      <c r="E75" s="56">
        <v>48</v>
      </c>
      <c r="F75" s="56"/>
      <c r="G75" s="46"/>
      <c r="H75" s="46"/>
      <c r="I75" s="56"/>
      <c r="J75" s="46"/>
      <c r="K75" s="52">
        <f>E75*K46</f>
        <v>81993.600000000006</v>
      </c>
      <c r="L75" s="46"/>
      <c r="M75" s="73"/>
      <c r="N75" s="47">
        <f>SUM(F75:M77)</f>
        <v>83701.8</v>
      </c>
      <c r="O75" s="74"/>
    </row>
    <row r="76" spans="1:20" s="75" customFormat="1">
      <c r="A76" s="28" t="s">
        <v>2</v>
      </c>
      <c r="B76" s="28" t="s">
        <v>93</v>
      </c>
      <c r="C76" s="28">
        <v>1</v>
      </c>
      <c r="D76" s="30">
        <v>6</v>
      </c>
      <c r="E76" s="30">
        <v>1</v>
      </c>
      <c r="F76" s="30"/>
      <c r="G76" s="28"/>
      <c r="H76" s="28"/>
      <c r="I76" s="30"/>
      <c r="J76" s="28"/>
      <c r="K76" s="52">
        <f>E76*K46</f>
        <v>1708.2</v>
      </c>
      <c r="L76" s="52"/>
      <c r="M76" s="73"/>
      <c r="N76" s="120"/>
      <c r="O76" s="74"/>
    </row>
    <row r="77" spans="1:20" s="75" customFormat="1" ht="13.5" thickBot="1">
      <c r="A77" s="28" t="s">
        <v>94</v>
      </c>
      <c r="B77" s="28"/>
      <c r="C77" s="28">
        <f>SUM(C75:C76)</f>
        <v>18</v>
      </c>
      <c r="D77" s="30">
        <f>SUM(D75:D76)</f>
        <v>106</v>
      </c>
      <c r="E77" s="50">
        <f>SUM(E75:E76)</f>
        <v>49</v>
      </c>
      <c r="F77" s="50"/>
      <c r="G77" s="49"/>
      <c r="H77" s="49"/>
      <c r="I77" s="50"/>
      <c r="J77" s="49"/>
      <c r="K77" s="49"/>
      <c r="L77" s="49"/>
      <c r="M77" s="73"/>
      <c r="N77" s="135"/>
      <c r="O77" s="74"/>
    </row>
    <row r="78" spans="1:20" s="98" customFormat="1">
      <c r="A78" s="136" t="s">
        <v>58</v>
      </c>
      <c r="B78" s="137"/>
      <c r="C78" s="138"/>
      <c r="D78" s="108">
        <f>D47+D53+D56+D57+D61+D64+D68+D71+D74+D77</f>
        <v>8947</v>
      </c>
      <c r="E78" s="108">
        <f>E47+E53+E56+E57+E61+E64+E68+E71+E74+E77</f>
        <v>6356</v>
      </c>
      <c r="F78" s="108">
        <f t="shared" ref="F78:M78" si="1">SUM(F47:F77)</f>
        <v>352875.6</v>
      </c>
      <c r="G78" s="108">
        <f t="shared" si="1"/>
        <v>61722</v>
      </c>
      <c r="H78" s="110">
        <f t="shared" si="1"/>
        <v>131936.4</v>
      </c>
      <c r="I78" s="108">
        <f t="shared" si="1"/>
        <v>1048909.5</v>
      </c>
      <c r="J78" s="139">
        <f t="shared" si="1"/>
        <v>32336.100000000002</v>
      </c>
      <c r="K78" s="139">
        <f t="shared" si="1"/>
        <v>140072.40000000002</v>
      </c>
      <c r="L78" s="139">
        <f t="shared" si="1"/>
        <v>21605.4</v>
      </c>
      <c r="M78" s="140">
        <f t="shared" si="1"/>
        <v>4217.3999999999996</v>
      </c>
      <c r="N78" s="111">
        <f>SUM(N47:N77)</f>
        <v>1793674.8000000003</v>
      </c>
      <c r="O78" s="112"/>
    </row>
    <row r="79" spans="1:20" s="98" customFormat="1" ht="13.5" thickBot="1">
      <c r="A79" s="141" t="s">
        <v>59</v>
      </c>
      <c r="B79" s="142"/>
      <c r="C79" s="115"/>
      <c r="D79" s="115"/>
      <c r="E79" s="143"/>
      <c r="F79" s="143"/>
      <c r="G79" s="144"/>
      <c r="H79" s="145"/>
      <c r="I79" s="144"/>
      <c r="J79" s="146"/>
      <c r="K79" s="143"/>
      <c r="L79" s="143"/>
      <c r="M79" s="147"/>
      <c r="N79" s="148"/>
      <c r="O79" s="112"/>
    </row>
    <row r="80" spans="1:20">
      <c r="A80" s="149" t="s">
        <v>95</v>
      </c>
      <c r="B80" s="98"/>
      <c r="C80" s="75"/>
      <c r="D80" s="75"/>
      <c r="E80" s="150"/>
      <c r="F80" s="150"/>
      <c r="G80" s="150"/>
      <c r="H80" s="75"/>
      <c r="I80" s="75"/>
      <c r="J80" s="75"/>
      <c r="K80" s="75"/>
      <c r="L80" s="75"/>
      <c r="M80" s="75"/>
      <c r="N80" s="75"/>
      <c r="O80" s="98"/>
    </row>
    <row r="81" spans="1:15">
      <c r="A81" s="7" t="s">
        <v>2</v>
      </c>
      <c r="B81" s="8" t="s">
        <v>3</v>
      </c>
      <c r="C81" s="8" t="s">
        <v>3</v>
      </c>
      <c r="D81" s="10" t="s">
        <v>4</v>
      </c>
      <c r="E81" s="10" t="s">
        <v>5</v>
      </c>
      <c r="F81" s="7" t="s">
        <v>6</v>
      </c>
      <c r="G81" s="11" t="s">
        <v>7</v>
      </c>
      <c r="H81" s="7" t="s">
        <v>8</v>
      </c>
      <c r="I81" s="7" t="s">
        <v>9</v>
      </c>
      <c r="J81" s="7" t="s">
        <v>10</v>
      </c>
      <c r="K81" s="12" t="s">
        <v>11</v>
      </c>
      <c r="L81" s="13"/>
      <c r="M81" s="14"/>
      <c r="N81" s="7" t="s">
        <v>12</v>
      </c>
      <c r="O81" s="98"/>
    </row>
    <row r="82" spans="1:15">
      <c r="A82" s="15"/>
      <c r="B82" s="16" t="s">
        <v>61</v>
      </c>
      <c r="C82" s="17" t="s">
        <v>14</v>
      </c>
      <c r="D82" s="17" t="s">
        <v>62</v>
      </c>
      <c r="E82" s="16" t="s">
        <v>4</v>
      </c>
      <c r="F82" s="18" t="s">
        <v>18</v>
      </c>
      <c r="G82" s="19" t="s">
        <v>17</v>
      </c>
      <c r="H82" s="20" t="s">
        <v>18</v>
      </c>
      <c r="I82" s="18" t="s">
        <v>19</v>
      </c>
      <c r="J82" s="18" t="s">
        <v>18</v>
      </c>
      <c r="K82" s="21"/>
      <c r="L82" s="22"/>
      <c r="M82" s="23"/>
      <c r="N82" s="18" t="s">
        <v>20</v>
      </c>
      <c r="O82" s="98"/>
    </row>
    <row r="83" spans="1:15">
      <c r="A83" s="24"/>
      <c r="B83" s="25"/>
      <c r="C83" s="26"/>
      <c r="D83" s="27"/>
      <c r="E83" s="27"/>
      <c r="F83" s="27"/>
      <c r="G83" s="18" t="s">
        <v>21</v>
      </c>
      <c r="H83" s="28"/>
      <c r="I83" s="29"/>
      <c r="J83" s="16"/>
      <c r="K83" s="18" t="s">
        <v>22</v>
      </c>
      <c r="L83" s="18" t="s">
        <v>23</v>
      </c>
      <c r="M83" s="7" t="s">
        <v>24</v>
      </c>
      <c r="N83" s="18" t="s">
        <v>25</v>
      </c>
    </row>
    <row r="84" spans="1:15">
      <c r="A84" s="24"/>
      <c r="B84" s="17"/>
      <c r="C84" s="17"/>
      <c r="D84" s="27"/>
      <c r="E84" s="28"/>
      <c r="F84" s="28"/>
      <c r="G84" s="18" t="s">
        <v>17</v>
      </c>
      <c r="H84" s="28"/>
      <c r="I84" s="28"/>
      <c r="J84" s="28"/>
      <c r="K84" s="18" t="s">
        <v>26</v>
      </c>
      <c r="L84" s="18" t="s">
        <v>26</v>
      </c>
      <c r="M84" s="18" t="s">
        <v>27</v>
      </c>
      <c r="N84" s="30"/>
    </row>
    <row r="85" spans="1:15">
      <c r="A85" s="24"/>
      <c r="B85" s="25"/>
      <c r="C85" s="26"/>
      <c r="D85" s="16" t="s">
        <v>63</v>
      </c>
      <c r="E85" s="31" t="s">
        <v>28</v>
      </c>
      <c r="F85" s="34" t="s">
        <v>29</v>
      </c>
      <c r="G85" s="34" t="s">
        <v>29</v>
      </c>
      <c r="H85" s="34" t="s">
        <v>29</v>
      </c>
      <c r="I85" s="34" t="s">
        <v>29</v>
      </c>
      <c r="J85" s="34" t="s">
        <v>29</v>
      </c>
      <c r="K85" s="34" t="s">
        <v>29</v>
      </c>
      <c r="L85" s="34" t="s">
        <v>29</v>
      </c>
      <c r="M85" s="34" t="s">
        <v>29</v>
      </c>
      <c r="N85" s="18" t="s">
        <v>30</v>
      </c>
    </row>
    <row r="86" spans="1:15" ht="13.5" thickBot="1">
      <c r="A86" s="24"/>
      <c r="B86" s="25"/>
      <c r="C86" s="26"/>
      <c r="D86" s="27">
        <v>41563</v>
      </c>
      <c r="E86" s="37">
        <v>41563</v>
      </c>
      <c r="F86" s="103">
        <v>241.2</v>
      </c>
      <c r="G86" s="104">
        <v>342.9</v>
      </c>
      <c r="H86" s="40">
        <v>241.2</v>
      </c>
      <c r="I86" s="40">
        <v>261.89999999999998</v>
      </c>
      <c r="J86" s="40">
        <v>530.1</v>
      </c>
      <c r="K86" s="40">
        <v>1708.2</v>
      </c>
      <c r="L86" s="40">
        <v>1800.45</v>
      </c>
      <c r="M86" s="40">
        <v>702.9</v>
      </c>
      <c r="N86" s="41"/>
    </row>
    <row r="87" spans="1:15">
      <c r="A87" s="136" t="s">
        <v>64</v>
      </c>
      <c r="B87" s="106"/>
      <c r="C87" s="107"/>
      <c r="D87" s="108">
        <f t="shared" ref="D87:N87" si="2">D78</f>
        <v>8947</v>
      </c>
      <c r="E87" s="108">
        <f t="shared" si="2"/>
        <v>6356</v>
      </c>
      <c r="F87" s="108">
        <f t="shared" si="2"/>
        <v>352875.6</v>
      </c>
      <c r="G87" s="108">
        <f t="shared" si="2"/>
        <v>61722</v>
      </c>
      <c r="H87" s="108">
        <f t="shared" si="2"/>
        <v>131936.4</v>
      </c>
      <c r="I87" s="108">
        <f t="shared" si="2"/>
        <v>1048909.5</v>
      </c>
      <c r="J87" s="108">
        <f t="shared" si="2"/>
        <v>32336.100000000002</v>
      </c>
      <c r="K87" s="108">
        <f t="shared" si="2"/>
        <v>140072.40000000002</v>
      </c>
      <c r="L87" s="108">
        <f t="shared" si="2"/>
        <v>21605.4</v>
      </c>
      <c r="M87" s="108">
        <f t="shared" si="2"/>
        <v>4217.3999999999996</v>
      </c>
      <c r="N87" s="111">
        <f t="shared" si="2"/>
        <v>1793674.8000000003</v>
      </c>
      <c r="O87" s="91"/>
    </row>
    <row r="88" spans="1:15" ht="13.5" thickBot="1">
      <c r="A88" s="141" t="s">
        <v>65</v>
      </c>
      <c r="B88" s="114"/>
      <c r="C88" s="115"/>
      <c r="D88" s="113"/>
      <c r="E88" s="116"/>
      <c r="F88" s="144"/>
      <c r="G88" s="117"/>
      <c r="H88" s="115"/>
      <c r="I88" s="116"/>
      <c r="J88" s="116"/>
      <c r="K88" s="116"/>
      <c r="L88" s="116"/>
      <c r="M88" s="113"/>
      <c r="N88" s="119"/>
      <c r="O88" s="91"/>
    </row>
    <row r="89" spans="1:15">
      <c r="A89" s="46" t="s">
        <v>96</v>
      </c>
      <c r="B89" s="46" t="s">
        <v>97</v>
      </c>
      <c r="C89" s="46">
        <v>6</v>
      </c>
      <c r="D89" s="56">
        <v>33</v>
      </c>
      <c r="E89" s="30">
        <v>16</v>
      </c>
      <c r="F89" s="151"/>
      <c r="G89" s="152"/>
      <c r="H89" s="71"/>
      <c r="I89" s="71"/>
      <c r="J89" s="71"/>
      <c r="K89" s="153"/>
      <c r="L89" s="47">
        <f>L86*E89</f>
        <v>28807.200000000001</v>
      </c>
      <c r="M89" s="154"/>
      <c r="N89" s="51">
        <f>SUM(F89:M91)</f>
        <v>28807.200000000001</v>
      </c>
      <c r="O89" s="91"/>
    </row>
    <row r="90" spans="1:15">
      <c r="A90" s="28" t="s">
        <v>98</v>
      </c>
      <c r="B90" s="62" t="s">
        <v>93</v>
      </c>
      <c r="C90" s="26"/>
      <c r="D90" s="30"/>
      <c r="E90" s="30"/>
      <c r="F90" s="77"/>
      <c r="G90" s="155"/>
      <c r="H90" s="77"/>
      <c r="I90" s="77"/>
      <c r="J90" s="77"/>
      <c r="K90" s="51"/>
      <c r="L90" s="51">
        <f>L86*E90</f>
        <v>0</v>
      </c>
      <c r="M90" s="154"/>
      <c r="N90" s="120"/>
      <c r="O90" s="91"/>
    </row>
    <row r="91" spans="1:15">
      <c r="A91" s="28" t="s">
        <v>99</v>
      </c>
      <c r="B91" s="28"/>
      <c r="C91" s="28"/>
      <c r="D91" s="30">
        <f>SUM(D89:D90)</f>
        <v>33</v>
      </c>
      <c r="E91" s="30">
        <f>SUM(E89:E90)</f>
        <v>16</v>
      </c>
      <c r="F91" s="77"/>
      <c r="G91" s="156"/>
      <c r="H91" s="51"/>
      <c r="I91" s="77"/>
      <c r="J91" s="77"/>
      <c r="K91" s="77"/>
      <c r="L91" s="157"/>
      <c r="M91" s="154"/>
      <c r="N91" s="120"/>
      <c r="O91" s="91"/>
    </row>
    <row r="92" spans="1:15">
      <c r="A92" s="46" t="s">
        <v>100</v>
      </c>
      <c r="B92" s="46" t="s">
        <v>71</v>
      </c>
      <c r="C92" s="46">
        <v>4</v>
      </c>
      <c r="D92" s="56">
        <v>16</v>
      </c>
      <c r="E92" s="56">
        <v>13</v>
      </c>
      <c r="F92" s="44">
        <f>F86*E92</f>
        <v>3135.6</v>
      </c>
      <c r="G92" s="152"/>
      <c r="H92" s="47"/>
      <c r="I92" s="71"/>
      <c r="J92" s="71"/>
      <c r="K92" s="71"/>
      <c r="L92" s="151"/>
      <c r="M92" s="158"/>
      <c r="N92" s="47">
        <f>SUM(F92:M92)</f>
        <v>3135.6</v>
      </c>
      <c r="O92" s="91"/>
    </row>
    <row r="93" spans="1:15">
      <c r="A93" s="49" t="s">
        <v>101</v>
      </c>
      <c r="B93" s="49"/>
      <c r="C93" s="49"/>
      <c r="D93" s="50"/>
      <c r="E93" s="50"/>
      <c r="F93" s="81"/>
      <c r="G93" s="159"/>
      <c r="H93" s="58"/>
      <c r="I93" s="81"/>
      <c r="J93" s="81"/>
      <c r="K93" s="81"/>
      <c r="L93" s="160"/>
      <c r="M93" s="161"/>
      <c r="N93" s="58"/>
      <c r="O93" s="91"/>
    </row>
    <row r="94" spans="1:15">
      <c r="A94" s="49" t="s">
        <v>102</v>
      </c>
      <c r="B94" s="49"/>
      <c r="C94" s="49">
        <v>3</v>
      </c>
      <c r="D94" s="50">
        <v>92</v>
      </c>
      <c r="E94" s="50">
        <v>35</v>
      </c>
      <c r="F94" s="50"/>
      <c r="G94" s="49"/>
      <c r="H94" s="49"/>
      <c r="I94" s="72">
        <f>I11*E94</f>
        <v>9166.5</v>
      </c>
      <c r="J94" s="49"/>
      <c r="K94" s="49"/>
      <c r="L94" s="49"/>
      <c r="M94" s="49"/>
      <c r="N94" s="58">
        <f>SUM(F94:M94)</f>
        <v>9166.5</v>
      </c>
      <c r="O94" s="91"/>
    </row>
    <row r="95" spans="1:15">
      <c r="A95" s="28" t="s">
        <v>103</v>
      </c>
      <c r="B95" s="28"/>
      <c r="C95" s="28"/>
      <c r="D95" s="30"/>
      <c r="E95" s="30"/>
      <c r="F95" s="56"/>
      <c r="G95" s="46"/>
      <c r="H95" s="46"/>
      <c r="I95" s="56"/>
      <c r="J95" s="46"/>
      <c r="K95" s="46"/>
      <c r="L95" s="46"/>
      <c r="M95" s="56"/>
      <c r="N95" s="162"/>
      <c r="O95" s="91"/>
    </row>
    <row r="96" spans="1:15">
      <c r="A96" s="28" t="s">
        <v>104</v>
      </c>
      <c r="B96" s="28" t="s">
        <v>105</v>
      </c>
      <c r="C96" s="28"/>
      <c r="D96" s="30">
        <v>273</v>
      </c>
      <c r="E96" s="30">
        <v>150</v>
      </c>
      <c r="F96" s="30"/>
      <c r="G96" s="28"/>
      <c r="H96" s="28"/>
      <c r="I96" s="30"/>
      <c r="J96" s="28"/>
      <c r="K96" s="28"/>
      <c r="L96" s="28"/>
      <c r="M96" s="52">
        <f>E96*M86</f>
        <v>105435</v>
      </c>
      <c r="N96" s="51">
        <f>SUM(F95:M97)</f>
        <v>105435</v>
      </c>
      <c r="O96" s="91"/>
    </row>
    <row r="97" spans="1:15">
      <c r="A97" s="28" t="s">
        <v>106</v>
      </c>
      <c r="B97" s="49"/>
      <c r="C97" s="49"/>
      <c r="D97" s="50"/>
      <c r="E97" s="50"/>
      <c r="F97" s="50"/>
      <c r="G97" s="49"/>
      <c r="H97" s="49"/>
      <c r="I97" s="50"/>
      <c r="J97" s="49"/>
      <c r="K97" s="49"/>
      <c r="L97" s="49"/>
      <c r="M97" s="50"/>
      <c r="N97" s="135"/>
      <c r="O97" s="91"/>
    </row>
    <row r="98" spans="1:15">
      <c r="A98" s="46" t="s">
        <v>107</v>
      </c>
      <c r="B98" s="46" t="s">
        <v>108</v>
      </c>
      <c r="C98" s="46">
        <v>20</v>
      </c>
      <c r="D98" s="124">
        <v>161</v>
      </c>
      <c r="E98" s="56">
        <v>121</v>
      </c>
      <c r="F98" s="56"/>
      <c r="G98" s="44"/>
      <c r="H98" s="46"/>
      <c r="I98" s="44"/>
      <c r="J98" s="44"/>
      <c r="K98" s="46"/>
      <c r="L98" s="46"/>
      <c r="M98" s="44">
        <f>E98*M86</f>
        <v>85050.9</v>
      </c>
      <c r="N98" s="47">
        <f>SUM(F98:M100)</f>
        <v>88565.4</v>
      </c>
      <c r="O98" s="91"/>
    </row>
    <row r="99" spans="1:15">
      <c r="A99" s="28" t="s">
        <v>109</v>
      </c>
      <c r="B99" s="28" t="s">
        <v>110</v>
      </c>
      <c r="C99" s="28">
        <v>1</v>
      </c>
      <c r="D99" s="66">
        <v>7</v>
      </c>
      <c r="E99" s="30">
        <v>5</v>
      </c>
      <c r="F99" s="30"/>
      <c r="G99" s="28"/>
      <c r="H99" s="28"/>
      <c r="I99" s="28"/>
      <c r="J99" s="28"/>
      <c r="K99" s="28"/>
      <c r="L99" s="28"/>
      <c r="M99" s="52">
        <f>E99*M86</f>
        <v>3514.5</v>
      </c>
      <c r="N99" s="120"/>
      <c r="O99" s="91"/>
    </row>
    <row r="100" spans="1:15" ht="13.5" thickBot="1">
      <c r="A100" s="49" t="s">
        <v>70</v>
      </c>
      <c r="B100" s="49"/>
      <c r="C100" s="49"/>
      <c r="D100" s="70">
        <f>SUM(D98:D99)</f>
        <v>168</v>
      </c>
      <c r="E100" s="50">
        <f>SUM(E98:E99)</f>
        <v>126</v>
      </c>
      <c r="F100" s="50"/>
      <c r="G100" s="49"/>
      <c r="H100" s="49"/>
      <c r="I100" s="49"/>
      <c r="J100" s="49"/>
      <c r="K100" s="49"/>
      <c r="L100" s="49"/>
      <c r="M100" s="72"/>
      <c r="N100" s="135"/>
      <c r="O100" s="91"/>
    </row>
    <row r="101" spans="1:15" ht="13.5" thickBot="1">
      <c r="A101" s="136" t="s">
        <v>111</v>
      </c>
      <c r="B101" s="137"/>
      <c r="C101" s="138"/>
      <c r="D101" s="108">
        <f>D87+D91+D92+D94+D96+D100</f>
        <v>9529</v>
      </c>
      <c r="E101" s="108">
        <f>E87+E91+E92+E94+E96+E100</f>
        <v>6696</v>
      </c>
      <c r="F101" s="108">
        <f t="shared" ref="F101:N101" si="3">SUM(F87:F100)</f>
        <v>356011.19999999995</v>
      </c>
      <c r="G101" s="108">
        <f t="shared" si="3"/>
        <v>61722</v>
      </c>
      <c r="H101" s="110">
        <f t="shared" si="3"/>
        <v>131936.4</v>
      </c>
      <c r="I101" s="110">
        <f t="shared" si="3"/>
        <v>1058076</v>
      </c>
      <c r="J101" s="139">
        <f t="shared" si="3"/>
        <v>32336.100000000002</v>
      </c>
      <c r="K101" s="139">
        <f t="shared" si="3"/>
        <v>140072.40000000002</v>
      </c>
      <c r="L101" s="139">
        <f t="shared" si="3"/>
        <v>50412.600000000006</v>
      </c>
      <c r="M101" s="140">
        <f t="shared" si="3"/>
        <v>198217.8</v>
      </c>
      <c r="N101" s="111">
        <f t="shared" si="3"/>
        <v>2028784.5000000002</v>
      </c>
      <c r="O101" s="91"/>
    </row>
    <row r="102" spans="1:15" ht="13.5" hidden="1" thickBot="1">
      <c r="A102" s="141"/>
      <c r="B102" s="142"/>
      <c r="C102" s="115"/>
      <c r="D102" s="108"/>
      <c r="E102" s="143"/>
      <c r="F102" s="143"/>
      <c r="G102" s="144"/>
      <c r="H102" s="145"/>
      <c r="I102" s="144"/>
      <c r="J102" s="163"/>
      <c r="K102" s="143"/>
      <c r="L102" s="143"/>
      <c r="M102" s="147"/>
      <c r="N102" s="148">
        <f>SUM(F102:M102)</f>
        <v>0</v>
      </c>
    </row>
    <row r="103" spans="1:15">
      <c r="A103" s="164" t="s">
        <v>112</v>
      </c>
      <c r="B103" s="165"/>
      <c r="C103" s="165"/>
      <c r="D103" s="166">
        <v>9458</v>
      </c>
      <c r="E103" s="166">
        <v>6541</v>
      </c>
      <c r="F103" s="166">
        <v>340574</v>
      </c>
      <c r="G103" s="167">
        <v>72352</v>
      </c>
      <c r="H103" s="166">
        <v>123494</v>
      </c>
      <c r="I103" s="166">
        <v>1050218</v>
      </c>
      <c r="J103" s="166">
        <v>34987</v>
      </c>
      <c r="K103" s="166">
        <v>107617</v>
      </c>
      <c r="L103" s="166">
        <v>52213</v>
      </c>
      <c r="M103" s="168">
        <v>167290</v>
      </c>
      <c r="N103" s="169">
        <f>SUM(F103:M103)</f>
        <v>1948745</v>
      </c>
    </row>
    <row r="104" spans="1:15" ht="13.5" thickBot="1">
      <c r="A104" s="170" t="s">
        <v>113</v>
      </c>
      <c r="B104" s="171"/>
      <c r="C104" s="172"/>
      <c r="D104" s="173"/>
      <c r="E104" s="173"/>
      <c r="F104" s="173"/>
      <c r="G104" s="174"/>
      <c r="H104" s="175"/>
      <c r="I104" s="176"/>
      <c r="J104" s="176"/>
      <c r="K104" s="175"/>
      <c r="L104" s="175"/>
      <c r="M104" s="175"/>
      <c r="N104" s="177"/>
    </row>
  </sheetData>
  <mergeCells count="3">
    <mergeCell ref="K6:M6"/>
    <mergeCell ref="K41:M41"/>
    <mergeCell ref="K81:M81"/>
  </mergeCells>
  <printOptions horizontalCentered="1" verticalCentered="1"/>
  <pageMargins left="0.19685039370078741" right="0.19685039370078741" top="0.78740157480314965" bottom="0.19685039370078741" header="0.51181102362204722" footer="0.51181102362204722"/>
  <pageSetup paperSize="9" scale="90" orientation="landscape" r:id="rId1"/>
  <headerFooter alignWithMargins="0">
    <oddHeader>&amp;C&amp;P&amp;RAnlage 1 zur GRDrs 304/2014</oddHeader>
  </headerFooter>
  <rowBreaks count="2" manualBreakCount="2">
    <brk id="40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GRDrs</vt:lpstr>
    </vt:vector>
  </TitlesOfParts>
  <Company>Landeshauptstadt Stuttgart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u400121</dc:creator>
  <cp:lastModifiedBy>u400121</cp:lastModifiedBy>
  <dcterms:created xsi:type="dcterms:W3CDTF">2014-04-17T08:06:37Z</dcterms:created>
  <dcterms:modified xsi:type="dcterms:W3CDTF">2014-04-17T08:07:13Z</dcterms:modified>
</cp:coreProperties>
</file>