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4585" windowHeight="11640"/>
  </bookViews>
  <sheets>
    <sheet name="Anlage3 zur GRDrs." sheetId="1" r:id="rId1"/>
    <sheet name="Erläuterungen zur Anlage3" sheetId="2" r:id="rId2"/>
  </sheets>
  <calcPr calcId="125725"/>
</workbook>
</file>

<file path=xl/calcChain.xml><?xml version="1.0" encoding="utf-8"?>
<calcChain xmlns="http://schemas.openxmlformats.org/spreadsheetml/2006/main">
  <c r="H23" i="1"/>
  <c r="H21"/>
  <c r="E22"/>
  <c r="F22" s="1"/>
  <c r="G22" s="1"/>
  <c r="H33"/>
  <c r="H32"/>
  <c r="H11"/>
  <c r="F20"/>
  <c r="F7"/>
  <c r="H7" s="1"/>
  <c r="B7" i="2"/>
  <c r="B10" s="1"/>
  <c r="D23" i="1"/>
  <c r="E23" s="1"/>
  <c r="F23" s="1"/>
  <c r="E21"/>
  <c r="F21" s="1"/>
  <c r="D21"/>
  <c r="D20"/>
  <c r="E20" s="1"/>
  <c r="D7"/>
  <c r="D14" s="1"/>
  <c r="E14" s="1"/>
  <c r="G14" s="1"/>
  <c r="H14" s="1"/>
  <c r="G20" l="1"/>
  <c r="G21"/>
  <c r="G23"/>
</calcChain>
</file>

<file path=xl/sharedStrings.xml><?xml version="1.0" encoding="utf-8"?>
<sst xmlns="http://schemas.openxmlformats.org/spreadsheetml/2006/main" count="59" uniqueCount="55">
  <si>
    <t>Waffenkontrollen vor Ort</t>
  </si>
  <si>
    <t>Anzahl SB</t>
  </si>
  <si>
    <t xml:space="preserve">min. </t>
  </si>
  <si>
    <t>Std.</t>
  </si>
  <si>
    <t>1. Grundaufwand</t>
  </si>
  <si>
    <t>Wegezeiten</t>
  </si>
  <si>
    <t>&gt; Anteil an An- / Abfahrt 
&gt; und Fehlfahrten</t>
  </si>
  <si>
    <t>Vorbereitung</t>
  </si>
  <si>
    <t>Nachbereitung</t>
  </si>
  <si>
    <t>Zwischensumme Fixkosten</t>
  </si>
  <si>
    <t>2. Kontrollvorgang beim Waffenbesitzer</t>
  </si>
  <si>
    <t xml:space="preserve">für die Gebührensatzung: </t>
  </si>
  <si>
    <t>#  je Waffenbesitzer bei gemeinsamer Aufbewahrung nach § 13 Abs. 10 Allg. WaffenVO</t>
  </si>
  <si>
    <r>
      <rPr>
        <b/>
        <sz val="11"/>
        <color theme="1"/>
        <rFont val="Arial"/>
        <family val="2"/>
      </rPr>
      <t xml:space="preserve">Grundbetrag </t>
    </r>
    <r>
      <rPr>
        <sz val="11"/>
        <color theme="1"/>
        <rFont val="Arial"/>
        <family val="2"/>
      </rPr>
      <t xml:space="preserve">
bei einer Waffe</t>
    </r>
  </si>
  <si>
    <t># pro Kontrollanschrift</t>
  </si>
  <si>
    <t xml:space="preserve">
Aufwand
EUR</t>
  </si>
  <si>
    <t>Erläuterung:</t>
  </si>
  <si>
    <r>
      <t xml:space="preserve">zuzüglich je </t>
    </r>
    <r>
      <rPr>
        <b/>
        <u/>
        <sz val="11"/>
        <color theme="1"/>
        <rFont val="Arial"/>
        <family val="2"/>
      </rPr>
      <t>weitere</t>
    </r>
    <r>
      <rPr>
        <b/>
        <sz val="11"/>
        <color theme="1"/>
        <rFont val="Arial"/>
        <family val="2"/>
      </rPr>
      <t xml:space="preserve"> Waffe</t>
    </r>
  </si>
  <si>
    <t>Grundbetrag</t>
  </si>
  <si>
    <t>1.1 Wegezeiten</t>
  </si>
  <si>
    <t>Durch eine optimierte Vorbereitung der Kontrollabläufe können an einem Kontrolltag durchschnittlich acht Kontrollen durchgeführt werden, sechs weitere Anschriften werden ergebnislos aufgesucht. 
An- und Abfahrt verteilt sich also auf 14 Adressen.</t>
  </si>
  <si>
    <t xml:space="preserve">Wegezeiten für ergebnislose Kontrollen: 
6 x 15min = 90 min </t>
  </si>
  <si>
    <t>Summe</t>
  </si>
  <si>
    <t>gerundet auf volle Minuten</t>
  </si>
  <si>
    <t>für zwei Sachbearbeiter</t>
  </si>
  <si>
    <t>1.2 Vorbereitung</t>
  </si>
  <si>
    <t>1.3 Nachbereitung</t>
  </si>
  <si>
    <t>ein Sachbearbeiter</t>
  </si>
  <si>
    <t>Minuten je Arbeits- schritt</t>
  </si>
  <si>
    <t xml:space="preserve">Aufwand 
in min. </t>
  </si>
  <si>
    <t>Festlegen der zu kontrollierenden Erlaubnis- 
inhaber, Zusammenstellung der Unterlagen, Routenplanung; 
Abgleich der persönlichen Daten und Angaben
über die Waffen im DV-Verfahren CONDITION;
Prüfung, ob die gemeldeten Aufbewahungs- behältnisse für den Waffenbestand gesetzes-
konform sind</t>
  </si>
  <si>
    <t>Der eigentliche Kontrollvorgang beim Waffen- bestitzer kann in durchschnittlich 5 Minuten je Waffe bewältigt werden.</t>
  </si>
  <si>
    <t xml:space="preserve">Für zwei Sachbearbeiter zuammen fällt ein Aufwand von 10 Minuten an. </t>
  </si>
  <si>
    <t>Waffenkontrollen vor Ort:  Erläuterungen der Zeitansätze</t>
  </si>
  <si>
    <r>
      <rPr>
        <b/>
        <sz val="11"/>
        <color theme="1"/>
        <rFont val="Arial"/>
        <family val="2"/>
      </rPr>
      <t>An- und Abfahrt</t>
    </r>
    <r>
      <rPr>
        <sz val="11"/>
        <color theme="1"/>
        <rFont val="Arial"/>
        <family val="2"/>
      </rPr>
      <t xml:space="preserve"> von der Dienststelle in den Stadtbezirk,
jeweils 45 min, zusammen 90 min.</t>
    </r>
  </si>
  <si>
    <r>
      <rPr>
        <b/>
        <sz val="11"/>
        <color theme="1"/>
        <rFont val="Arial"/>
        <family val="2"/>
      </rPr>
      <t xml:space="preserve">Wegezeit </t>
    </r>
    <r>
      <rPr>
        <sz val="11"/>
        <color theme="1"/>
        <rFont val="Arial"/>
        <family val="2"/>
      </rPr>
      <t xml:space="preserve">
für Fahrt </t>
    </r>
    <r>
      <rPr>
        <b/>
        <sz val="11"/>
        <color theme="1"/>
        <rFont val="Arial"/>
        <family val="2"/>
      </rPr>
      <t xml:space="preserve">im Stadtbezirk </t>
    </r>
    <r>
      <rPr>
        <sz val="11"/>
        <color theme="1"/>
        <rFont val="Arial"/>
        <family val="2"/>
      </rPr>
      <t>und Fußwege</t>
    </r>
  </si>
  <si>
    <t xml:space="preserve">weitere Erläuterung vgl. Blatt 2! </t>
  </si>
  <si>
    <t xml:space="preserve">Erfassung des Kontrollergebnisses und Aktualisierung des Datenbestandes im DV-Verfahren CONDITION
Überprüfung des Verbleibs von Waffen, die nicht vor Ort waren 
Vervollständigung der Waffenakte (Papierform) </t>
  </si>
  <si>
    <t>1.4 Erstellung des Gebührenbescheides</t>
  </si>
  <si>
    <t>Berechnung der Gebühr, Buchungzeichen vergeben, Soll-Beleg für die Stadtkasse erstellen</t>
  </si>
  <si>
    <t>Basis: Stundensatz 70,00 EUR
(Kalkulation aus 2011)</t>
  </si>
  <si>
    <t>je Waffe 5 min. (entspr. 11,67 EUR für zwei SB)</t>
  </si>
  <si>
    <t xml:space="preserve">
Gebühren- 
vorschlag
80%</t>
  </si>
  <si>
    <t>Gesamt-
min.</t>
  </si>
  <si>
    <t>Grundaufwand 117,60 EUR + 9,30 EUR für die erste Waffe</t>
  </si>
  <si>
    <t>80% aus 11,67 EUR</t>
  </si>
  <si>
    <t>um halbe Wegezeiten (30,80 EUR) verminderter Grundaufwand</t>
  </si>
  <si>
    <t>Summe 
Aufwand 
EUR</t>
  </si>
  <si>
    <t xml:space="preserve">
bei 6 Waffen</t>
  </si>
  <si>
    <t>bei 12 Waffen</t>
  </si>
  <si>
    <t>bei 10 Waffen</t>
  </si>
  <si>
    <t>Anlage 3 zur Beschlussvorlage GRDrs. 397/2014</t>
  </si>
  <si>
    <t>Blatt 2 zur Anlage 3 zur Beschlussvorlage GRDrs. 397/2014</t>
  </si>
  <si>
    <t>Es werden rd. 80% der Verwaltungskosten als Gebühr vorgeschlagen.</t>
  </si>
  <si>
    <r>
      <t>Ein Waffenbesitzer hat durchschnittlich 6 Waffen, was zu einer Gebühr von</t>
    </r>
    <r>
      <rPr>
        <b/>
        <sz val="11"/>
        <rFont val="Arial"/>
        <family val="2"/>
      </rPr>
      <t xml:space="preserve"> 173,40 EUR</t>
    </r>
    <r>
      <rPr>
        <sz val="11"/>
        <rFont val="Arial"/>
        <family val="2"/>
      </rPr>
      <t xml:space="preserve"> führt. </t>
    </r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</si>
</sst>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CC"/>
      <name val="Arial"/>
      <family val="2"/>
    </font>
    <font>
      <sz val="9"/>
      <color theme="1"/>
      <name val="Arial"/>
      <family val="2"/>
    </font>
    <font>
      <b/>
      <sz val="11"/>
      <color rgb="FF0000CC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4"/>
      <color rgb="FF0066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3" fillId="0" borderId="2" xfId="0" applyFont="1" applyBorder="1" applyAlignment="1">
      <alignment textRotation="9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3" xfId="0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5" fillId="0" borderId="0" xfId="0" applyNumberFormat="1" applyFont="1"/>
    <xf numFmtId="0" fontId="0" fillId="0" borderId="0" xfId="0" applyBorder="1"/>
    <xf numFmtId="0" fontId="1" fillId="0" borderId="6" xfId="0" applyFont="1" applyBorder="1"/>
    <xf numFmtId="0" fontId="0" fillId="0" borderId="8" xfId="0" applyBorder="1" applyAlignment="1">
      <alignment horizontal="left"/>
    </xf>
    <xf numFmtId="0" fontId="1" fillId="0" borderId="0" xfId="0" applyFont="1" applyBorder="1"/>
    <xf numFmtId="0" fontId="0" fillId="0" borderId="8" xfId="0" applyBorder="1" applyAlignment="1">
      <alignment horizontal="left" wrapText="1"/>
    </xf>
    <xf numFmtId="0" fontId="1" fillId="0" borderId="8" xfId="0" applyFont="1" applyBorder="1" applyAlignment="1">
      <alignment horizontal="right"/>
    </xf>
    <xf numFmtId="0" fontId="1" fillId="0" borderId="1" xfId="0" applyFont="1" applyBorder="1"/>
    <xf numFmtId="2" fontId="6" fillId="0" borderId="0" xfId="0" applyNumberFormat="1" applyFont="1" applyBorder="1"/>
    <xf numFmtId="0" fontId="8" fillId="0" borderId="0" xfId="0" applyFont="1"/>
    <xf numFmtId="0" fontId="3" fillId="0" borderId="0" xfId="0" applyFont="1" applyBorder="1"/>
    <xf numFmtId="2" fontId="3" fillId="0" borderId="0" xfId="0" applyNumberFormat="1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4" fillId="0" borderId="0" xfId="0" applyFont="1" applyBorder="1"/>
    <xf numFmtId="0" fontId="9" fillId="0" borderId="6" xfId="0" applyFont="1" applyBorder="1"/>
    <xf numFmtId="2" fontId="0" fillId="0" borderId="0" xfId="0" applyNumberFormat="1" applyFont="1"/>
    <xf numFmtId="0" fontId="10" fillId="0" borderId="0" xfId="0" applyFont="1" applyBorder="1"/>
    <xf numFmtId="0" fontId="3" fillId="0" borderId="1" xfId="0" applyFont="1" applyBorder="1"/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wrapText="1"/>
    </xf>
    <xf numFmtId="0" fontId="11" fillId="0" borderId="0" xfId="0" applyFont="1"/>
    <xf numFmtId="0" fontId="6" fillId="0" borderId="0" xfId="0" applyFont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9" xfId="0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0" fillId="2" borderId="0" xfId="0" applyNumberFormat="1" applyFill="1"/>
    <xf numFmtId="0" fontId="0" fillId="2" borderId="1" xfId="0" applyFill="1" applyBorder="1" applyAlignment="1">
      <alignment horizontal="center" wrapText="1"/>
    </xf>
    <xf numFmtId="2" fontId="0" fillId="2" borderId="1" xfId="0" applyNumberFormat="1" applyFill="1" applyBorder="1"/>
    <xf numFmtId="2" fontId="14" fillId="0" borderId="0" xfId="0" applyNumberFormat="1" applyFont="1"/>
    <xf numFmtId="2" fontId="15" fillId="0" borderId="0" xfId="0" applyNumberFormat="1" applyFont="1" applyBorder="1"/>
    <xf numFmtId="0" fontId="3" fillId="0" borderId="1" xfId="0" applyFont="1" applyBorder="1" applyAlignment="1">
      <alignment textRotation="90" wrapText="1"/>
    </xf>
    <xf numFmtId="2" fontId="16" fillId="0" borderId="1" xfId="0" applyNumberFormat="1" applyFont="1" applyBorder="1"/>
    <xf numFmtId="0" fontId="13" fillId="0" borderId="0" xfId="0" applyFont="1" applyBorder="1" applyAlignment="1">
      <alignment horizontal="center" wrapText="1"/>
    </xf>
    <xf numFmtId="2" fontId="0" fillId="0" borderId="0" xfId="0" applyNumberFormat="1" applyFill="1"/>
    <xf numFmtId="2" fontId="12" fillId="0" borderId="7" xfId="0" applyNumberFormat="1" applyFont="1" applyBorder="1"/>
    <xf numFmtId="2" fontId="12" fillId="0" borderId="4" xfId="0" applyNumberFormat="1" applyFont="1" applyBorder="1"/>
    <xf numFmtId="2" fontId="12" fillId="0" borderId="4" xfId="0" applyNumberFormat="1" applyFont="1" applyBorder="1" applyAlignment="1">
      <alignment vertical="center"/>
    </xf>
    <xf numFmtId="2" fontId="12" fillId="0" borderId="3" xfId="0" applyNumberFormat="1" applyFont="1" applyBorder="1"/>
    <xf numFmtId="2" fontId="12" fillId="0" borderId="0" xfId="0" applyNumberFormat="1" applyFont="1"/>
    <xf numFmtId="0" fontId="8" fillId="0" borderId="0" xfId="0" applyFont="1" applyBorder="1"/>
    <xf numFmtId="2" fontId="8" fillId="0" borderId="0" xfId="0" applyNumberFormat="1" applyFont="1"/>
    <xf numFmtId="0" fontId="8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CC"/>
      <color rgb="FF660066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351692</xdr:colOff>
      <xdr:row>9</xdr:row>
      <xdr:rowOff>7327</xdr:rowOff>
    </xdr:from>
    <xdr:to>
      <xdr:col>4</xdr:col>
      <xdr:colOff>556846</xdr:colOff>
      <xdr:row>12</xdr:row>
      <xdr:rowOff>7327</xdr:rowOff>
    </xdr:to>
    <xdr:sp macro="" textlink="">
      <xdr:nvSpPr>
        <xdr:cNvPr id="2" name="Geschweifte Klammer rechts 1"/>
        <xdr:cNvSpPr/>
      </xdr:nvSpPr>
      <xdr:spPr>
        <a:xfrm>
          <a:off x="3773365" y="2872154"/>
          <a:ext cx="205154" cy="54951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7" zoomScale="130" zoomScaleNormal="130" workbookViewId="0">
      <selection activeCell="F20" sqref="F20"/>
    </sheetView>
  </sheetViews>
  <sheetFormatPr baseColWidth="10" defaultRowHeight="14.25"/>
  <cols>
    <col min="1" max="1" width="26.5" customWidth="1"/>
    <col min="2" max="2" width="2.625" customWidth="1"/>
    <col min="3" max="6" width="7.875" customWidth="1"/>
    <col min="7" max="7" width="9.5" customWidth="1"/>
    <col min="8" max="8" width="10.625" customWidth="1"/>
    <col min="9" max="9" width="10.125" customWidth="1"/>
  </cols>
  <sheetData>
    <row r="1" spans="1:9">
      <c r="A1" t="s">
        <v>51</v>
      </c>
      <c r="H1" s="14"/>
    </row>
    <row r="2" spans="1:9">
      <c r="H2" s="14"/>
    </row>
    <row r="3" spans="1:9">
      <c r="H3" s="14"/>
    </row>
    <row r="4" spans="1:9" ht="23.25" customHeight="1">
      <c r="A4" s="1" t="s">
        <v>0</v>
      </c>
      <c r="H4" s="29"/>
    </row>
    <row r="5" spans="1:9" ht="72.75" customHeight="1">
      <c r="A5" s="2" t="s">
        <v>40</v>
      </c>
      <c r="B5" s="3" t="s">
        <v>1</v>
      </c>
      <c r="C5" s="4" t="s">
        <v>2</v>
      </c>
      <c r="D5" s="60" t="s">
        <v>43</v>
      </c>
      <c r="E5" s="4" t="s">
        <v>3</v>
      </c>
      <c r="F5" s="5" t="s">
        <v>15</v>
      </c>
      <c r="G5" s="56" t="s">
        <v>47</v>
      </c>
      <c r="H5" s="71" t="s">
        <v>42</v>
      </c>
      <c r="I5" s="62"/>
    </row>
    <row r="6" spans="1:9" ht="21" customHeight="1">
      <c r="A6" s="6" t="s">
        <v>4</v>
      </c>
      <c r="H6" s="14"/>
    </row>
    <row r="7" spans="1:9" ht="23.25" customHeight="1">
      <c r="A7" t="s">
        <v>5</v>
      </c>
      <c r="B7">
        <v>2</v>
      </c>
      <c r="C7">
        <v>33</v>
      </c>
      <c r="D7">
        <f>C7*2</f>
        <v>66</v>
      </c>
      <c r="E7">
        <v>1.1000000000000001</v>
      </c>
      <c r="F7" s="24">
        <f>70*1.1</f>
        <v>77</v>
      </c>
      <c r="H7" s="30">
        <f>F7*0.8</f>
        <v>61.6</v>
      </c>
      <c r="I7" s="13"/>
    </row>
    <row r="8" spans="1:9" ht="28.5">
      <c r="A8" s="7" t="s">
        <v>6</v>
      </c>
      <c r="F8" s="25"/>
      <c r="H8" s="30"/>
    </row>
    <row r="9" spans="1:9">
      <c r="F9" s="25"/>
      <c r="H9" s="30"/>
    </row>
    <row r="10" spans="1:9">
      <c r="A10" t="s">
        <v>7</v>
      </c>
      <c r="B10">
        <v>1</v>
      </c>
      <c r="D10" s="8">
        <v>30</v>
      </c>
      <c r="F10" s="25"/>
      <c r="H10" s="30"/>
    </row>
    <row r="11" spans="1:9">
      <c r="F11" s="24">
        <v>70</v>
      </c>
      <c r="H11" s="30">
        <f>F11*0.8</f>
        <v>56</v>
      </c>
    </row>
    <row r="12" spans="1:9">
      <c r="A12" t="s">
        <v>8</v>
      </c>
      <c r="B12">
        <v>1</v>
      </c>
      <c r="D12">
        <v>30</v>
      </c>
      <c r="H12" s="30"/>
    </row>
    <row r="13" spans="1:9">
      <c r="H13" s="30"/>
    </row>
    <row r="14" spans="1:9">
      <c r="A14" s="9" t="s">
        <v>9</v>
      </c>
      <c r="B14" s="10"/>
      <c r="C14" s="10"/>
      <c r="D14" s="10">
        <f>SUM(D7:D13)</f>
        <v>126</v>
      </c>
      <c r="E14" s="11">
        <f>D14/60</f>
        <v>2.1</v>
      </c>
      <c r="F14" s="10"/>
      <c r="G14" s="57">
        <f>E14*70</f>
        <v>147</v>
      </c>
      <c r="H14" s="61">
        <f>G14*0.8</f>
        <v>117.60000000000001</v>
      </c>
      <c r="I14" s="59"/>
    </row>
    <row r="15" spans="1:9">
      <c r="H15" s="14"/>
    </row>
    <row r="16" spans="1:9" ht="15">
      <c r="A16" s="6" t="s">
        <v>10</v>
      </c>
      <c r="H16" s="14"/>
    </row>
    <row r="17" spans="1:10">
      <c r="A17" s="8" t="s">
        <v>41</v>
      </c>
      <c r="H17" s="14"/>
    </row>
    <row r="18" spans="1:10">
      <c r="A18" s="8"/>
      <c r="H18" s="14"/>
    </row>
    <row r="19" spans="1:10">
      <c r="H19" s="14"/>
    </row>
    <row r="20" spans="1:10" ht="30">
      <c r="A20" s="7" t="s">
        <v>13</v>
      </c>
      <c r="B20">
        <v>2</v>
      </c>
      <c r="C20">
        <v>5</v>
      </c>
      <c r="D20">
        <f>C20*2</f>
        <v>10</v>
      </c>
      <c r="E20" s="12">
        <f>D20/60</f>
        <v>0.16666666666666666</v>
      </c>
      <c r="F20" s="33">
        <f>E20*70</f>
        <v>11.666666666666666</v>
      </c>
      <c r="G20" s="55">
        <f>F20+$G$14</f>
        <v>158.66666666666666</v>
      </c>
      <c r="H20" s="68">
        <v>126.9</v>
      </c>
    </row>
    <row r="21" spans="1:10" ht="30" customHeight="1">
      <c r="A21" s="7" t="s">
        <v>48</v>
      </c>
      <c r="B21">
        <v>2</v>
      </c>
      <c r="C21">
        <v>30</v>
      </c>
      <c r="D21">
        <f t="shared" ref="D21" si="0">C21*2</f>
        <v>60</v>
      </c>
      <c r="E21" s="12">
        <f t="shared" ref="E21:E23" si="1">D21/60</f>
        <v>1</v>
      </c>
      <c r="F21" s="12">
        <f>E21*70</f>
        <v>70</v>
      </c>
      <c r="G21" s="55">
        <f>F21+$G$14</f>
        <v>217</v>
      </c>
      <c r="H21" s="68">
        <f>126.9+(5*9.3)</f>
        <v>173.4</v>
      </c>
      <c r="I21" s="58"/>
      <c r="J21" s="12"/>
    </row>
    <row r="22" spans="1:10" ht="30" customHeight="1">
      <c r="A22" s="7" t="s">
        <v>50</v>
      </c>
      <c r="B22">
        <v>2</v>
      </c>
      <c r="C22">
        <v>50</v>
      </c>
      <c r="D22">
        <v>100</v>
      </c>
      <c r="E22" s="12">
        <f t="shared" si="1"/>
        <v>1.6666666666666667</v>
      </c>
      <c r="F22" s="12">
        <f>E22*70</f>
        <v>116.66666666666667</v>
      </c>
      <c r="G22" s="55">
        <f>F22+$G$14</f>
        <v>263.66666666666669</v>
      </c>
      <c r="H22" s="68">
        <v>210.6</v>
      </c>
      <c r="I22" s="58"/>
      <c r="J22" s="12"/>
    </row>
    <row r="23" spans="1:10" ht="30" customHeight="1">
      <c r="A23" s="7" t="s">
        <v>49</v>
      </c>
      <c r="B23">
        <v>2</v>
      </c>
      <c r="C23">
        <v>60</v>
      </c>
      <c r="D23">
        <f t="shared" ref="D23" si="2">C23*2</f>
        <v>120</v>
      </c>
      <c r="E23" s="12">
        <f t="shared" si="1"/>
        <v>2</v>
      </c>
      <c r="F23" s="12">
        <f>E23*70</f>
        <v>140</v>
      </c>
      <c r="G23" s="55">
        <f>F23+$G$14</f>
        <v>287</v>
      </c>
      <c r="H23" s="68">
        <f>126.9+(11*9.3)</f>
        <v>229.20000000000002</v>
      </c>
      <c r="I23" s="58"/>
    </row>
    <row r="24" spans="1:10">
      <c r="E24" s="12"/>
      <c r="F24" s="12"/>
      <c r="G24" s="63"/>
      <c r="H24" s="69"/>
      <c r="I24" s="13"/>
    </row>
    <row r="25" spans="1:10">
      <c r="E25" s="12"/>
      <c r="F25" s="12"/>
      <c r="G25" s="63"/>
      <c r="H25" s="31"/>
      <c r="I25" s="13"/>
    </row>
    <row r="26" spans="1:10">
      <c r="A26" s="22" t="s">
        <v>53</v>
      </c>
      <c r="E26" s="12"/>
      <c r="F26" s="12"/>
      <c r="G26" s="12"/>
      <c r="H26" s="31"/>
      <c r="I26" s="13"/>
    </row>
    <row r="27" spans="1:10" ht="15">
      <c r="A27" s="22" t="s">
        <v>54</v>
      </c>
      <c r="E27" s="12"/>
      <c r="F27" s="12"/>
      <c r="G27" s="70"/>
      <c r="H27" s="31"/>
      <c r="I27" s="13"/>
    </row>
    <row r="28" spans="1:10">
      <c r="A28" s="22"/>
      <c r="E28" s="12"/>
      <c r="F28" s="12"/>
      <c r="G28" s="12"/>
      <c r="H28" s="31"/>
      <c r="I28" s="13"/>
    </row>
    <row r="29" spans="1:10">
      <c r="H29" s="14"/>
    </row>
    <row r="30" spans="1:10" ht="28.5" customHeight="1">
      <c r="A30" s="34" t="s">
        <v>11</v>
      </c>
      <c r="H30" s="14"/>
    </row>
    <row r="31" spans="1:10" ht="19.5" customHeight="1">
      <c r="A31" s="27" t="s">
        <v>18</v>
      </c>
      <c r="B31" s="32" t="s">
        <v>16</v>
      </c>
      <c r="C31" s="15"/>
      <c r="D31" s="15"/>
      <c r="E31" s="15"/>
      <c r="F31" s="15"/>
      <c r="G31" s="15"/>
      <c r="H31" s="64"/>
    </row>
    <row r="32" spans="1:10" ht="19.5" customHeight="1">
      <c r="A32" s="16" t="s">
        <v>14</v>
      </c>
      <c r="B32" s="23" t="s">
        <v>44</v>
      </c>
      <c r="C32" s="17"/>
      <c r="D32" s="17"/>
      <c r="E32" s="17"/>
      <c r="F32" s="17"/>
      <c r="G32" s="17"/>
      <c r="H32" s="65">
        <f>117.6+9.3</f>
        <v>126.89999999999999</v>
      </c>
    </row>
    <row r="33" spans="1:8" ht="63.75" customHeight="1">
      <c r="A33" s="18" t="s">
        <v>12</v>
      </c>
      <c r="B33" s="26" t="s">
        <v>46</v>
      </c>
      <c r="C33" s="17"/>
      <c r="D33" s="17"/>
      <c r="E33" s="17"/>
      <c r="F33" s="17"/>
      <c r="G33" s="17"/>
      <c r="H33" s="66">
        <f>126.9-30.8</f>
        <v>96.100000000000009</v>
      </c>
    </row>
    <row r="34" spans="1:8" ht="9.75" customHeight="1">
      <c r="A34" s="19"/>
      <c r="B34" s="17"/>
      <c r="C34" s="17"/>
      <c r="D34" s="17"/>
      <c r="E34" s="17"/>
      <c r="F34" s="17"/>
      <c r="G34" s="17"/>
      <c r="H34" s="65"/>
    </row>
    <row r="35" spans="1:8" ht="15">
      <c r="A35" s="28" t="s">
        <v>17</v>
      </c>
      <c r="B35" s="35" t="s">
        <v>45</v>
      </c>
      <c r="C35" s="20"/>
      <c r="D35" s="20"/>
      <c r="E35" s="20"/>
      <c r="F35" s="20"/>
      <c r="G35" s="20"/>
      <c r="H35" s="67">
        <v>9.3000000000000007</v>
      </c>
    </row>
    <row r="36" spans="1:8" ht="15">
      <c r="B36" s="17"/>
      <c r="C36" s="17"/>
      <c r="D36" s="17"/>
      <c r="E36" s="17"/>
      <c r="F36" s="17"/>
      <c r="G36" s="17"/>
      <c r="H36" s="21"/>
    </row>
    <row r="37" spans="1:8" ht="15">
      <c r="A37" s="52" t="s">
        <v>36</v>
      </c>
      <c r="B37" s="17"/>
      <c r="C37" s="17"/>
      <c r="D37" s="17"/>
      <c r="E37" s="17"/>
      <c r="F37" s="17"/>
      <c r="G37" s="17"/>
      <c r="H37" s="21"/>
    </row>
    <row r="38" spans="1:8" ht="15">
      <c r="B38" s="17"/>
      <c r="C38" s="17"/>
      <c r="D38" s="17"/>
      <c r="E38" s="17"/>
      <c r="F38" s="17"/>
      <c r="G38" s="17"/>
      <c r="H38" s="21"/>
    </row>
    <row r="39" spans="1:8" ht="15">
      <c r="B39" s="17"/>
      <c r="C39" s="17"/>
      <c r="D39" s="17"/>
      <c r="E39" s="17"/>
      <c r="F39" s="17"/>
      <c r="G39" s="17"/>
      <c r="H39" s="21"/>
    </row>
    <row r="40" spans="1:8" ht="15">
      <c r="B40" s="17"/>
      <c r="C40" s="17"/>
      <c r="D40" s="17"/>
      <c r="E40" s="17"/>
      <c r="F40" s="17"/>
      <c r="G40" s="17"/>
      <c r="H40" s="21"/>
    </row>
  </sheetData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6"/>
  <sheetViews>
    <sheetView topLeftCell="A4" zoomScale="130" zoomScaleNormal="130" workbookViewId="0">
      <selection activeCell="G7" sqref="G7"/>
    </sheetView>
  </sheetViews>
  <sheetFormatPr baseColWidth="10" defaultRowHeight="14.25"/>
  <cols>
    <col min="1" max="1" width="38.375" customWidth="1"/>
    <col min="2" max="2" width="10.5" customWidth="1"/>
    <col min="3" max="3" width="8.25" customWidth="1"/>
    <col min="4" max="4" width="7.875" customWidth="1"/>
  </cols>
  <sheetData>
    <row r="1" spans="1:4">
      <c r="A1" t="s">
        <v>52</v>
      </c>
    </row>
    <row r="2" spans="1:4" ht="27" customHeight="1">
      <c r="A2" s="1" t="s">
        <v>33</v>
      </c>
      <c r="B2" s="1"/>
    </row>
    <row r="3" spans="1:4" ht="46.5" customHeight="1">
      <c r="A3" s="2"/>
      <c r="B3" s="2" t="s">
        <v>28</v>
      </c>
      <c r="C3" s="39" t="s">
        <v>29</v>
      </c>
      <c r="D3" s="4"/>
    </row>
    <row r="4" spans="1:4" ht="17.45" customHeight="1">
      <c r="A4" s="40" t="s">
        <v>4</v>
      </c>
      <c r="B4" s="6"/>
    </row>
    <row r="5" spans="1:4" ht="17.45" customHeight="1">
      <c r="A5" s="41" t="s">
        <v>19</v>
      </c>
    </row>
    <row r="6" spans="1:4" ht="44.25" customHeight="1">
      <c r="A6" s="7" t="s">
        <v>34</v>
      </c>
      <c r="B6" s="7"/>
    </row>
    <row r="7" spans="1:4" ht="79.5" customHeight="1">
      <c r="A7" s="45" t="s">
        <v>20</v>
      </c>
      <c r="B7" s="36">
        <f>90/14</f>
        <v>6.4285714285714288</v>
      </c>
      <c r="D7" s="36"/>
    </row>
    <row r="8" spans="1:4" ht="32.25" customHeight="1">
      <c r="A8" s="7" t="s">
        <v>35</v>
      </c>
      <c r="B8" s="36">
        <v>15</v>
      </c>
      <c r="D8" s="36"/>
    </row>
    <row r="9" spans="1:4" ht="30" customHeight="1">
      <c r="A9" s="7" t="s">
        <v>21</v>
      </c>
      <c r="B9" s="36">
        <v>11.25</v>
      </c>
      <c r="D9" s="36"/>
    </row>
    <row r="10" spans="1:4" ht="18" customHeight="1">
      <c r="A10" s="37" t="s">
        <v>22</v>
      </c>
      <c r="B10" s="36">
        <f>SUM(B7:B9)</f>
        <v>32.678571428571431</v>
      </c>
    </row>
    <row r="11" spans="1:4" ht="17.25" customHeight="1">
      <c r="A11" s="37" t="s">
        <v>23</v>
      </c>
      <c r="B11" s="38">
        <v>33</v>
      </c>
    </row>
    <row r="12" spans="1:4" ht="25.5" customHeight="1">
      <c r="A12" s="42" t="s">
        <v>24</v>
      </c>
      <c r="B12" s="2"/>
      <c r="C12" s="48">
        <v>66</v>
      </c>
    </row>
    <row r="13" spans="1:4" ht="17.45" customHeight="1">
      <c r="A13" s="41" t="s">
        <v>25</v>
      </c>
    </row>
    <row r="14" spans="1:4" ht="104.25" customHeight="1">
      <c r="A14" s="46" t="s">
        <v>30</v>
      </c>
    </row>
    <row r="15" spans="1:4" ht="24" customHeight="1">
      <c r="A15" s="43" t="s">
        <v>27</v>
      </c>
      <c r="B15" s="44"/>
      <c r="C15" s="49">
        <v>30</v>
      </c>
    </row>
    <row r="16" spans="1:4" ht="23.25" customHeight="1">
      <c r="A16" s="41" t="s">
        <v>26</v>
      </c>
    </row>
    <row r="17" spans="1:3" ht="66.75" customHeight="1">
      <c r="A17" s="46" t="s">
        <v>37</v>
      </c>
    </row>
    <row r="18" spans="1:3" ht="15.75" customHeight="1">
      <c r="A18" s="43" t="s">
        <v>27</v>
      </c>
      <c r="B18" s="44"/>
      <c r="C18" s="49">
        <v>15</v>
      </c>
    </row>
    <row r="19" spans="1:3" ht="17.45" customHeight="1">
      <c r="A19" s="41" t="s">
        <v>38</v>
      </c>
      <c r="B19" s="53"/>
      <c r="C19" s="54"/>
    </row>
    <row r="20" spans="1:3" ht="26.25" customHeight="1">
      <c r="A20" s="46" t="s">
        <v>39</v>
      </c>
      <c r="B20" s="53"/>
      <c r="C20" s="54"/>
    </row>
    <row r="21" spans="1:3" ht="15.75" customHeight="1">
      <c r="A21" s="43" t="s">
        <v>27</v>
      </c>
      <c r="B21" s="44"/>
      <c r="C21" s="49">
        <v>15</v>
      </c>
    </row>
    <row r="24" spans="1:3" ht="15.75">
      <c r="A24" s="40" t="s">
        <v>10</v>
      </c>
      <c r="B24" s="6"/>
    </row>
    <row r="25" spans="1:3" ht="6.75" customHeight="1">
      <c r="A25" s="8"/>
      <c r="B25" s="8"/>
    </row>
    <row r="26" spans="1:3" ht="42.75">
      <c r="A26" s="47" t="s">
        <v>31</v>
      </c>
      <c r="B26" s="8"/>
    </row>
    <row r="27" spans="1:3" ht="28.5">
      <c r="A27" s="50" t="s">
        <v>32</v>
      </c>
      <c r="B27" s="51"/>
      <c r="C27" s="49">
        <v>10</v>
      </c>
    </row>
    <row r="28" spans="1:3">
      <c r="A28" s="47"/>
      <c r="B28" s="8"/>
    </row>
    <row r="29" spans="1:3">
      <c r="A29" s="8"/>
      <c r="B29" s="8"/>
    </row>
    <row r="31" spans="1:3">
      <c r="A31" s="7"/>
      <c r="B31" s="7"/>
    </row>
    <row r="33" spans="3:4" ht="15">
      <c r="C33" s="17"/>
      <c r="D33" s="17"/>
    </row>
    <row r="34" spans="3:4" ht="15">
      <c r="C34" s="17"/>
      <c r="D34" s="17"/>
    </row>
    <row r="35" spans="3:4" ht="15">
      <c r="C35" s="17"/>
      <c r="D35" s="17"/>
    </row>
    <row r="36" spans="3:4" ht="15">
      <c r="C36" s="17"/>
      <c r="D36" s="17"/>
    </row>
  </sheetData>
  <pageMargins left="0.9055118110236221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Anlage3 zur GRDrs.</vt:lpstr>
      <vt:lpstr>Erläuterungen zur Anlage3</vt:lpstr>
    </vt:vector>
  </TitlesOfParts>
  <Company>Landeshauptstadt 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u32a011</dc:creator>
  <cp:lastModifiedBy>u32a013</cp:lastModifiedBy>
  <cp:lastPrinted>2014-06-11T11:43:24Z</cp:lastPrinted>
  <dcterms:created xsi:type="dcterms:W3CDTF">2014-03-13T09:27:47Z</dcterms:created>
  <dcterms:modified xsi:type="dcterms:W3CDTF">2014-06-18T07:45:50Z</dcterms:modified>
</cp:coreProperties>
</file>