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72" windowWidth="14496" windowHeight="9048" activeTab="0"/>
  </bookViews>
  <sheets>
    <sheet name="Finanzübersich_GRDrs_464_2010" sheetId="1" r:id="rId1"/>
  </sheets>
  <definedNames/>
  <calcPr fullCalcOnLoad="1"/>
</workbook>
</file>

<file path=xl/sharedStrings.xml><?xml version="1.0" encoding="utf-8"?>
<sst xmlns="http://schemas.openxmlformats.org/spreadsheetml/2006/main" count="107" uniqueCount="81">
  <si>
    <t>Investitionskosten/-zuschüsse</t>
  </si>
  <si>
    <t>erwartete</t>
  </si>
  <si>
    <t>Gesamt</t>
  </si>
  <si>
    <t>Bundesmittel</t>
  </si>
  <si>
    <t>freie Träger</t>
  </si>
  <si>
    <t>städt. Träger</t>
  </si>
  <si>
    <t>Gesamtkosten neue Maßnahmen</t>
  </si>
  <si>
    <t>1. Angebotsumstellungen und Erweiterungen bestehender Einrichtungen</t>
  </si>
  <si>
    <t>2. Sanierungen/Neubau und Infrastrukturpauschale</t>
  </si>
  <si>
    <t>3. Neue Träger</t>
  </si>
  <si>
    <t>5. Nachfinanzierung bereits beschlossener Projekte</t>
  </si>
  <si>
    <t>6. Betriebskindertagesstätten</t>
  </si>
  <si>
    <t>Betriebe/Träger</t>
  </si>
  <si>
    <t>Gesamtkosten der beschlossenen Maßnahmen (Ist)</t>
  </si>
  <si>
    <t>Summe neue Maßnahmen</t>
  </si>
  <si>
    <t>2. Neue Träger</t>
  </si>
  <si>
    <t>4. Nachfinanzierung u.a.</t>
  </si>
  <si>
    <t>5. Betriebskindertagesstätten</t>
  </si>
  <si>
    <t>4. Schulkindbetreuung / Horte an Schulen</t>
  </si>
  <si>
    <t>3. Schulkindbetreuung / Horte an Schulen</t>
  </si>
  <si>
    <t>Budget für weitere Angebotsumstellungen, neue Träger/Gruppen</t>
  </si>
  <si>
    <t>Unterschreitung der Ansätze 
bzw. freie Mittel (+) /
Überschreitung der Ansätze (-)</t>
  </si>
  <si>
    <t>freie Mittel (+) /
 Finanzierungsbedarf (-)</t>
  </si>
  <si>
    <t>Betriebskosten/-zuschüsse bzw. Sachkosten</t>
  </si>
  <si>
    <t>Stellen</t>
  </si>
  <si>
    <t>HH-Ansatz freie Träger (ohne Budget)</t>
  </si>
  <si>
    <t xml:space="preserve">Stellen Angebotsv. </t>
  </si>
  <si>
    <t>Summe neue Maßnahmen inkl. Stellen</t>
  </si>
  <si>
    <t>B. Restmittel HH 08/09</t>
  </si>
  <si>
    <t>A. Sachstand im HH 2010/11 und in GRDrs 464/2010 beschl. Maßnahmen (Ist - 2. Sachstandsbericht)</t>
  </si>
  <si>
    <t>städt. Träger, Sanierungen - HH 2010/11 - Ist neu</t>
  </si>
  <si>
    <r>
      <t xml:space="preserve">städt. Träger </t>
    </r>
    <r>
      <rPr>
        <b/>
        <sz val="10"/>
        <rFont val="Arial"/>
        <family val="2"/>
      </rPr>
      <t>(Sachkosten)</t>
    </r>
    <r>
      <rPr>
        <sz val="10"/>
        <rFont val="Arial"/>
        <family val="2"/>
      </rPr>
      <t xml:space="preserve"> - HH 2010/11 - Ist neu</t>
    </r>
  </si>
  <si>
    <t>städt. Träger, Neubau - HH 2010/11 - Ist neu</t>
  </si>
  <si>
    <t>Infrastrukturpauschale - HH 2010/11 - Ist neu</t>
  </si>
  <si>
    <t>freie Träger HH 2010/11 -  Ist neu</t>
  </si>
  <si>
    <t>Finanzübersicht: Umsetzung Ausbau Kindertagesbetreuung - 2. Sachstandsbericht 2010</t>
  </si>
  <si>
    <t>Summe freie Träger  Ist 2. Sachstandsbericht</t>
  </si>
  <si>
    <t>Summe städt. Träger Ist 2. Sachstandsbericht</t>
  </si>
  <si>
    <t>freie Träger HH 2010/11 - Ist 2. Sachstandsbericht</t>
  </si>
  <si>
    <t>freie Träger 464/210 - Ist 2. Sachstandsbericht</t>
  </si>
  <si>
    <t>städt. Träger HH 2010/11 - Ist 2. Sachstandsberichrt</t>
  </si>
  <si>
    <t>städt. Träger 464/2010 - Ist 2. Sachstandsbericht</t>
  </si>
  <si>
    <t>Gesamtsumme Ist 2. Sachstandsbericht</t>
  </si>
  <si>
    <t>städt. Träger GRDrs 464/2010 - Ist neu</t>
  </si>
  <si>
    <t>freie Träger GRDrs 464/2010 - Ist neu</t>
  </si>
  <si>
    <t>städt. Träger HH 201/11 - Ist neu</t>
  </si>
  <si>
    <t>Betriebe/Träger HH 2010/11 - Ist neu</t>
  </si>
  <si>
    <t>Mehrkosten Nägelesäcker 22, Untertürkheim (GRDrs 885/2009)</t>
  </si>
  <si>
    <t>HH-Ansatz 08/09städt. Träger (vgl. Anlage 1 Finanzübersicht GRDrs 931/2008)</t>
  </si>
  <si>
    <t>Summe freie Träger Ist - Stand 2010</t>
  </si>
  <si>
    <t>Summe städt. Träger Ist - Stand 2010</t>
  </si>
  <si>
    <t>Gesamtsumme Ist - Stand 2010</t>
  </si>
  <si>
    <t>Gesamtssumme Soll HH-Ansatz</t>
  </si>
  <si>
    <t>Neue Maßnahmen städt. Träger GRDrs 931/2008 - Ist-Stand 2010 (ISP: 2 Gr. TE Schafhaus storniert; neue Maßnahme: Heimgartenstr. 2 storniert; Planungskosten 60.000 Euro belassen)</t>
  </si>
  <si>
    <t>städtischer Träger Mittelbedarf HH 08/09 bzw. GRDrs 931/2008 - Ist-Stand 2010 inkl. Mehrkosten Augsburger Str. 695</t>
  </si>
  <si>
    <t>PersonalkostenZuschussssteigerung für kirchliche Kitas GRDrs 558/2010</t>
  </si>
  <si>
    <t>HH-Ansatz 08/09 freie Träger (ohne Tagespflege 383.000 Euro)</t>
  </si>
  <si>
    <t>freie Träger Mittelbedarf HH 08/09 bzw. GRDrs 931/2008 - Ist-Stand 2010 (ohne Tagespflege)</t>
  </si>
  <si>
    <t>Neue Maßnahmen freie Träger GRDrs 931/2008 - 
Ist-Stand 2010 (ohne Tagespflege)</t>
  </si>
  <si>
    <t>beschlossene Vorbelastung HH 2010/11 laut Beschluss in der GRDrs 931/2008</t>
  </si>
  <si>
    <t>freie Träger (ohne Budget) 
Unterschreitung (+) /
Überschreitung der Ansätze (-)</t>
  </si>
  <si>
    <t>städt. Träger 
Unterschreitung (+) /
Überschreitung der Ansätze (-)</t>
  </si>
  <si>
    <t>freie Träger Unterschreitung der Ansätze 
bzw. freie Mittel (+) /
Überschreitung der Ansätze (-) - Stand 2010</t>
  </si>
  <si>
    <t>städt. Träger Unterschreitung der Ansätze 
bzw. freie Mittel (+) /
Überschreitung der Ansätze (-) - Stand 2010</t>
  </si>
  <si>
    <t>C. neue Maßnahmen Priorität 1</t>
  </si>
  <si>
    <t>städt. Träger (Sachkosten)</t>
  </si>
  <si>
    <t>Betriebkosten für 0,9171 Stellen</t>
  </si>
  <si>
    <t>Stellenschaffung für städt. Träger laut Beschluss GRDrs 464/2010</t>
  </si>
  <si>
    <t>Betriebskosten für 5,6532 Stellen städt. Träger - Ist</t>
  </si>
  <si>
    <t>erwartete Bundesmittel</t>
  </si>
  <si>
    <t>Umzugskosten Amt 23 einmalig</t>
  </si>
  <si>
    <t>Summe Soll HH-Ansatz</t>
  </si>
  <si>
    <t>Summe 
Unterschreitung (+) /
Überschreitung der HH-Ansätze (-)</t>
  </si>
  <si>
    <t>Betriebe/Träger GRDrs 464/2010 - Ist neu</t>
  </si>
  <si>
    <t>jährl.</t>
  </si>
  <si>
    <t>HH-Ansatz städt. Träger 
(inkl. Löwensteiner Str./Rot)</t>
  </si>
  <si>
    <t>Mittel im HH 10/11; Finanzplanung veranschlagt (Soll)</t>
  </si>
  <si>
    <t>Restmittel-Übertragung auf 2012</t>
  </si>
  <si>
    <t>bewilligte Bundesmittel</t>
  </si>
  <si>
    <t>Unterschreitung der Ansätze 
bzw. freie Mittel (+) /
Überschreitung der Ansätze (-) 
Stand 2010</t>
  </si>
  <si>
    <t>dauerhaft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</si>
</sst>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"/>
    <numFmt numFmtId="165" formatCode="0.0000"/>
    <numFmt numFmtId="166" formatCode="\+#,##0;[Red]\-#,##0"/>
    <numFmt numFmtId="167" formatCode="\+#,##0.0000;[Red]\-#,##0.0000"/>
    <numFmt numFmtId="168" formatCode="[Green]\+#,##0;[Red]\-#,##0"/>
    <numFmt numFmtId="169" formatCode="\+#,##0.000;[Red]\-#,##0.000"/>
  </numFmts>
  <fonts count="18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11"/>
      <color indexed="63"/>
      <name val="Arial"/>
      <family val="2"/>
    </font>
    <font>
      <b/>
      <sz val="12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0"/>
      <color indexed="17"/>
      <name val="Arial"/>
      <family val="2"/>
    </font>
    <font>
      <b/>
      <sz val="10"/>
      <color indexed="12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</fills>
  <borders count="7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5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2" borderId="5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3" fontId="0" fillId="0" borderId="0" xfId="0" applyNumberFormat="1" applyAlignment="1">
      <alignment vertical="center"/>
    </xf>
    <xf numFmtId="3" fontId="4" fillId="2" borderId="6" xfId="0" applyNumberFormat="1" applyFont="1" applyFill="1" applyBorder="1" applyAlignment="1">
      <alignment vertical="center"/>
    </xf>
    <xf numFmtId="3" fontId="4" fillId="2" borderId="7" xfId="0" applyNumberFormat="1" applyFont="1" applyFill="1" applyBorder="1" applyAlignment="1">
      <alignment vertical="center"/>
    </xf>
    <xf numFmtId="3" fontId="4" fillId="2" borderId="8" xfId="0" applyNumberFormat="1" applyFont="1" applyFill="1" applyBorder="1" applyAlignment="1">
      <alignment vertical="center"/>
    </xf>
    <xf numFmtId="3" fontId="4" fillId="2" borderId="9" xfId="0" applyNumberFormat="1" applyFont="1" applyFill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3" fontId="3" fillId="3" borderId="11" xfId="0" applyNumberFormat="1" applyFont="1" applyFill="1" applyBorder="1" applyAlignment="1">
      <alignment vertical="center"/>
    </xf>
    <xf numFmtId="3" fontId="3" fillId="3" borderId="12" xfId="0" applyNumberFormat="1" applyFont="1" applyFill="1" applyBorder="1" applyAlignment="1">
      <alignment vertical="center"/>
    </xf>
    <xf numFmtId="3" fontId="3" fillId="3" borderId="13" xfId="0" applyNumberFormat="1" applyFont="1" applyFill="1" applyBorder="1" applyAlignment="1">
      <alignment vertical="center"/>
    </xf>
    <xf numFmtId="3" fontId="3" fillId="3" borderId="14" xfId="0" applyNumberFormat="1" applyFont="1" applyFill="1" applyBorder="1" applyAlignment="1">
      <alignment vertical="center"/>
    </xf>
    <xf numFmtId="3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166" fontId="3" fillId="0" borderId="0" xfId="0" applyNumberFormat="1" applyFont="1" applyFill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3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4" fillId="2" borderId="5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6" xfId="0" applyFont="1" applyBorder="1" applyAlignment="1">
      <alignment vertical="center"/>
    </xf>
    <xf numFmtId="3" fontId="0" fillId="0" borderId="17" xfId="0" applyNumberFormat="1" applyFont="1" applyBorder="1" applyAlignment="1">
      <alignment vertical="center"/>
    </xf>
    <xf numFmtId="3" fontId="0" fillId="0" borderId="18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166" fontId="3" fillId="3" borderId="12" xfId="0" applyNumberFormat="1" applyFont="1" applyFill="1" applyBorder="1" applyAlignment="1">
      <alignment vertical="center"/>
    </xf>
    <xf numFmtId="0" fontId="0" fillId="0" borderId="19" xfId="0" applyFont="1" applyBorder="1" applyAlignment="1">
      <alignment vertical="center"/>
    </xf>
    <xf numFmtId="3" fontId="0" fillId="0" borderId="20" xfId="0" applyNumberFormat="1" applyFont="1" applyBorder="1" applyAlignment="1">
      <alignment vertical="center"/>
    </xf>
    <xf numFmtId="3" fontId="0" fillId="0" borderId="17" xfId="0" applyNumberFormat="1" applyFont="1" applyFill="1" applyBorder="1" applyAlignment="1">
      <alignment vertical="center"/>
    </xf>
    <xf numFmtId="3" fontId="0" fillId="0" borderId="11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 vertical="center"/>
    </xf>
    <xf numFmtId="3" fontId="0" fillId="0" borderId="13" xfId="0" applyNumberFormat="1" applyFont="1" applyFill="1" applyBorder="1" applyAlignment="1">
      <alignment vertical="center"/>
    </xf>
    <xf numFmtId="3" fontId="0" fillId="0" borderId="21" xfId="0" applyNumberFormat="1" applyFont="1" applyFill="1" applyBorder="1" applyAlignment="1">
      <alignment vertical="center"/>
    </xf>
    <xf numFmtId="3" fontId="0" fillId="0" borderId="14" xfId="0" applyNumberFormat="1" applyFont="1" applyBorder="1" applyAlignment="1">
      <alignment vertical="center"/>
    </xf>
    <xf numFmtId="3" fontId="0" fillId="0" borderId="21" xfId="0" applyNumberFormat="1" applyFont="1" applyBorder="1" applyAlignment="1">
      <alignment vertical="center"/>
    </xf>
    <xf numFmtId="3" fontId="0" fillId="0" borderId="22" xfId="0" applyNumberFormat="1" applyFont="1" applyBorder="1" applyAlignment="1">
      <alignment vertical="center"/>
    </xf>
    <xf numFmtId="3" fontId="0" fillId="0" borderId="23" xfId="0" applyNumberFormat="1" applyFont="1" applyBorder="1" applyAlignment="1">
      <alignment vertical="center"/>
    </xf>
    <xf numFmtId="0" fontId="7" fillId="4" borderId="10" xfId="0" applyFont="1" applyFill="1" applyBorder="1" applyAlignment="1">
      <alignment vertical="center"/>
    </xf>
    <xf numFmtId="3" fontId="7" fillId="4" borderId="11" xfId="0" applyNumberFormat="1" applyFont="1" applyFill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4" fillId="2" borderId="26" xfId="0" applyFont="1" applyFill="1" applyBorder="1" applyAlignment="1">
      <alignment vertical="center"/>
    </xf>
    <xf numFmtId="3" fontId="4" fillId="2" borderId="26" xfId="0" applyNumberFormat="1" applyFont="1" applyFill="1" applyBorder="1" applyAlignment="1">
      <alignment vertical="center"/>
    </xf>
    <xf numFmtId="3" fontId="0" fillId="0" borderId="27" xfId="0" applyNumberFormat="1" applyFont="1" applyBorder="1" applyAlignment="1">
      <alignment vertical="center"/>
    </xf>
    <xf numFmtId="3" fontId="7" fillId="4" borderId="12" xfId="0" applyNumberFormat="1" applyFont="1" applyFill="1" applyBorder="1" applyAlignment="1">
      <alignment vertical="center"/>
    </xf>
    <xf numFmtId="3" fontId="7" fillId="4" borderId="13" xfId="0" applyNumberFormat="1" applyFont="1" applyFill="1" applyBorder="1" applyAlignment="1">
      <alignment vertical="center"/>
    </xf>
    <xf numFmtId="166" fontId="3" fillId="3" borderId="13" xfId="0" applyNumberFormat="1" applyFont="1" applyFill="1" applyBorder="1" applyAlignment="1">
      <alignment vertical="center"/>
    </xf>
    <xf numFmtId="3" fontId="7" fillId="4" borderId="14" xfId="0" applyNumberFormat="1" applyFont="1" applyFill="1" applyBorder="1" applyAlignment="1">
      <alignment vertical="center"/>
    </xf>
    <xf numFmtId="166" fontId="3" fillId="3" borderId="14" xfId="0" applyNumberFormat="1" applyFont="1" applyFill="1" applyBorder="1" applyAlignment="1">
      <alignment vertical="center"/>
    </xf>
    <xf numFmtId="166" fontId="3" fillId="3" borderId="11" xfId="0" applyNumberFormat="1" applyFont="1" applyFill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4" fillId="2" borderId="29" xfId="0" applyFont="1" applyFill="1" applyBorder="1" applyAlignment="1">
      <alignment vertical="center"/>
    </xf>
    <xf numFmtId="3" fontId="4" fillId="2" borderId="30" xfId="0" applyNumberFormat="1" applyFont="1" applyFill="1" applyBorder="1" applyAlignment="1">
      <alignment vertical="center"/>
    </xf>
    <xf numFmtId="3" fontId="0" fillId="0" borderId="31" xfId="0" applyNumberFormat="1" applyFont="1" applyFill="1" applyBorder="1" applyAlignment="1">
      <alignment vertical="center"/>
    </xf>
    <xf numFmtId="3" fontId="0" fillId="0" borderId="32" xfId="0" applyNumberFormat="1" applyFont="1" applyFill="1" applyBorder="1" applyAlignment="1">
      <alignment vertical="center"/>
    </xf>
    <xf numFmtId="3" fontId="0" fillId="0" borderId="33" xfId="0" applyNumberFormat="1" applyFont="1" applyBorder="1" applyAlignment="1">
      <alignment vertical="center"/>
    </xf>
    <xf numFmtId="3" fontId="3" fillId="3" borderId="31" xfId="0" applyNumberFormat="1" applyFont="1" applyFill="1" applyBorder="1" applyAlignment="1">
      <alignment vertical="center"/>
    </xf>
    <xf numFmtId="3" fontId="7" fillId="4" borderId="31" xfId="0" applyNumberFormat="1" applyFont="1" applyFill="1" applyBorder="1" applyAlignment="1">
      <alignment vertical="center"/>
    </xf>
    <xf numFmtId="166" fontId="3" fillId="3" borderId="31" xfId="0" applyNumberFormat="1" applyFont="1" applyFill="1" applyBorder="1" applyAlignment="1">
      <alignment vertical="center"/>
    </xf>
    <xf numFmtId="3" fontId="0" fillId="0" borderId="34" xfId="0" applyNumberFormat="1" applyFont="1" applyBorder="1" applyAlignment="1">
      <alignment vertical="center"/>
    </xf>
    <xf numFmtId="0" fontId="8" fillId="4" borderId="35" xfId="0" applyFont="1" applyFill="1" applyBorder="1" applyAlignment="1">
      <alignment vertical="center" wrapText="1"/>
    </xf>
    <xf numFmtId="166" fontId="7" fillId="4" borderId="36" xfId="0" applyNumberFormat="1" applyFont="1" applyFill="1" applyBorder="1" applyAlignment="1">
      <alignment vertical="center"/>
    </xf>
    <xf numFmtId="166" fontId="7" fillId="4" borderId="21" xfId="0" applyNumberFormat="1" applyFont="1" applyFill="1" applyBorder="1" applyAlignment="1">
      <alignment vertical="center"/>
    </xf>
    <xf numFmtId="166" fontId="7" fillId="4" borderId="22" xfId="0" applyNumberFormat="1" applyFont="1" applyFill="1" applyBorder="1" applyAlignment="1">
      <alignment vertical="center"/>
    </xf>
    <xf numFmtId="166" fontId="7" fillId="4" borderId="32" xfId="0" applyNumberFormat="1" applyFont="1" applyFill="1" applyBorder="1" applyAlignment="1">
      <alignment vertical="center"/>
    </xf>
    <xf numFmtId="0" fontId="4" fillId="2" borderId="30" xfId="0" applyFont="1" applyFill="1" applyBorder="1" applyAlignment="1">
      <alignment vertical="center"/>
    </xf>
    <xf numFmtId="0" fontId="3" fillId="0" borderId="37" xfId="0" applyFont="1" applyBorder="1" applyAlignment="1">
      <alignment horizontal="center" vertical="center" wrapText="1"/>
    </xf>
    <xf numFmtId="3" fontId="0" fillId="0" borderId="14" xfId="0" applyNumberFormat="1" applyFont="1" applyFill="1" applyBorder="1" applyAlignment="1">
      <alignment vertical="center"/>
    </xf>
    <xf numFmtId="3" fontId="7" fillId="3" borderId="12" xfId="0" applyNumberFormat="1" applyFont="1" applyFill="1" applyBorder="1" applyAlignment="1">
      <alignment vertical="center"/>
    </xf>
    <xf numFmtId="0" fontId="9" fillId="4" borderId="37" xfId="0" applyFont="1" applyFill="1" applyBorder="1" applyAlignment="1">
      <alignment vertical="center" wrapText="1"/>
    </xf>
    <xf numFmtId="166" fontId="9" fillId="4" borderId="37" xfId="0" applyNumberFormat="1" applyFont="1" applyFill="1" applyBorder="1" applyAlignment="1">
      <alignment vertical="center"/>
    </xf>
    <xf numFmtId="3" fontId="7" fillId="3" borderId="11" xfId="0" applyNumberFormat="1" applyFont="1" applyFill="1" applyBorder="1" applyAlignment="1">
      <alignment vertical="center"/>
    </xf>
    <xf numFmtId="3" fontId="0" fillId="0" borderId="38" xfId="0" applyNumberFormat="1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3" fontId="0" fillId="0" borderId="11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3" fontId="0" fillId="0" borderId="14" xfId="0" applyNumberFormat="1" applyFont="1" applyBorder="1" applyAlignment="1">
      <alignment vertical="center"/>
    </xf>
    <xf numFmtId="3" fontId="0" fillId="0" borderId="31" xfId="0" applyNumberFormat="1" applyFont="1" applyBorder="1" applyAlignment="1">
      <alignment vertical="center"/>
    </xf>
    <xf numFmtId="3" fontId="0" fillId="0" borderId="12" xfId="0" applyNumberFormat="1" applyFont="1" applyFill="1" applyBorder="1" applyAlignment="1">
      <alignment vertical="center"/>
    </xf>
    <xf numFmtId="0" fontId="3" fillId="3" borderId="14" xfId="18" applyNumberFormat="1" applyFont="1" applyFill="1" applyBorder="1" applyAlignment="1">
      <alignment horizontal="right" wrapText="1"/>
    </xf>
    <xf numFmtId="0" fontId="7" fillId="4" borderId="14" xfId="18" applyNumberFormat="1" applyFont="1" applyFill="1" applyBorder="1" applyAlignment="1">
      <alignment horizontal="right" vertical="center" wrapText="1"/>
    </xf>
    <xf numFmtId="0" fontId="3" fillId="3" borderId="14" xfId="18" applyNumberFormat="1" applyFont="1" applyFill="1" applyBorder="1" applyAlignment="1">
      <alignment horizontal="right" vertical="center" wrapText="1"/>
    </xf>
    <xf numFmtId="167" fontId="7" fillId="4" borderId="39" xfId="0" applyNumberFormat="1" applyFont="1" applyFill="1" applyBorder="1" applyAlignment="1">
      <alignment vertical="center"/>
    </xf>
    <xf numFmtId="3" fontId="0" fillId="0" borderId="40" xfId="0" applyNumberFormat="1" applyFont="1" applyFill="1" applyBorder="1" applyAlignment="1">
      <alignment vertical="center"/>
    </xf>
    <xf numFmtId="3" fontId="0" fillId="0" borderId="2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0" fillId="0" borderId="41" xfId="0" applyNumberFormat="1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3" fontId="0" fillId="0" borderId="36" xfId="0" applyNumberFormat="1" applyFont="1" applyBorder="1" applyAlignment="1">
      <alignment vertical="center"/>
    </xf>
    <xf numFmtId="3" fontId="0" fillId="0" borderId="32" xfId="0" applyNumberFormat="1" applyFont="1" applyBorder="1" applyAlignment="1">
      <alignment vertical="center"/>
    </xf>
    <xf numFmtId="3" fontId="0" fillId="0" borderId="40" xfId="0" applyNumberFormat="1" applyFont="1" applyBorder="1" applyAlignment="1">
      <alignment vertical="center"/>
    </xf>
    <xf numFmtId="3" fontId="0" fillId="0" borderId="42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3" fontId="0" fillId="0" borderId="40" xfId="0" applyNumberFormat="1" applyFont="1" applyBorder="1" applyAlignment="1">
      <alignment vertical="center"/>
    </xf>
    <xf numFmtId="3" fontId="0" fillId="0" borderId="20" xfId="0" applyNumberFormat="1" applyFont="1" applyBorder="1" applyAlignment="1">
      <alignment vertical="center"/>
    </xf>
    <xf numFmtId="3" fontId="0" fillId="0" borderId="41" xfId="0" applyNumberFormat="1" applyFont="1" applyBorder="1" applyAlignment="1">
      <alignment vertical="center"/>
    </xf>
    <xf numFmtId="3" fontId="0" fillId="0" borderId="42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0" fillId="0" borderId="20" xfId="0" applyNumberFormat="1" applyFont="1" applyFill="1" applyBorder="1" applyAlignment="1">
      <alignment vertical="center"/>
    </xf>
    <xf numFmtId="0" fontId="0" fillId="0" borderId="35" xfId="0" applyFont="1" applyBorder="1" applyAlignment="1">
      <alignment vertical="center"/>
    </xf>
    <xf numFmtId="3" fontId="0" fillId="0" borderId="36" xfId="0" applyNumberFormat="1" applyFont="1" applyBorder="1" applyAlignment="1">
      <alignment vertical="center"/>
    </xf>
    <xf numFmtId="3" fontId="0" fillId="0" borderId="21" xfId="0" applyNumberFormat="1" applyFont="1" applyBorder="1" applyAlignment="1">
      <alignment vertical="center"/>
    </xf>
    <xf numFmtId="3" fontId="0" fillId="0" borderId="22" xfId="0" applyNumberFormat="1" applyFont="1" applyBorder="1" applyAlignment="1">
      <alignment vertical="center"/>
    </xf>
    <xf numFmtId="3" fontId="0" fillId="0" borderId="21" xfId="0" applyNumberFormat="1" applyFont="1" applyFill="1" applyBorder="1" applyAlignment="1">
      <alignment vertical="center"/>
    </xf>
    <xf numFmtId="3" fontId="3" fillId="3" borderId="43" xfId="0" applyNumberFormat="1" applyFont="1" applyFill="1" applyBorder="1" applyAlignment="1">
      <alignment vertical="center"/>
    </xf>
    <xf numFmtId="0" fontId="3" fillId="3" borderId="44" xfId="0" applyFont="1" applyFill="1" applyBorder="1" applyAlignment="1">
      <alignment vertical="center"/>
    </xf>
    <xf numFmtId="3" fontId="1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horizontal="left" wrapText="1"/>
    </xf>
    <xf numFmtId="0" fontId="10" fillId="0" borderId="14" xfId="18" applyNumberFormat="1" applyFont="1" applyFill="1" applyBorder="1" applyAlignment="1">
      <alignment horizontal="right" vertical="center" wrapText="1"/>
    </xf>
    <xf numFmtId="0" fontId="10" fillId="0" borderId="45" xfId="18" applyNumberFormat="1" applyFont="1" applyFill="1" applyBorder="1" applyAlignment="1">
      <alignment horizontal="right" vertical="center" wrapText="1"/>
    </xf>
    <xf numFmtId="0" fontId="7" fillId="3" borderId="10" xfId="0" applyFont="1" applyFill="1" applyBorder="1" applyAlignment="1">
      <alignment vertical="center"/>
    </xf>
    <xf numFmtId="3" fontId="7" fillId="3" borderId="13" xfId="0" applyNumberFormat="1" applyFont="1" applyFill="1" applyBorder="1" applyAlignment="1">
      <alignment vertical="center"/>
    </xf>
    <xf numFmtId="3" fontId="7" fillId="3" borderId="14" xfId="0" applyNumberFormat="1" applyFont="1" applyFill="1" applyBorder="1" applyAlignment="1">
      <alignment vertical="center"/>
    </xf>
    <xf numFmtId="3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2" fillId="4" borderId="16" xfId="0" applyFont="1" applyFill="1" applyBorder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 vertical="center" wrapText="1"/>
    </xf>
    <xf numFmtId="0" fontId="10" fillId="0" borderId="0" xfId="0" applyFont="1" applyAlignment="1">
      <alignment wrapText="1"/>
    </xf>
    <xf numFmtId="164" fontId="0" fillId="0" borderId="42" xfId="0" applyNumberFormat="1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3" fontId="3" fillId="5" borderId="12" xfId="0" applyNumberFormat="1" applyFont="1" applyFill="1" applyBorder="1" applyAlignment="1">
      <alignment vertical="center"/>
    </xf>
    <xf numFmtId="3" fontId="5" fillId="5" borderId="12" xfId="0" applyNumberFormat="1" applyFont="1" applyFill="1" applyBorder="1" applyAlignment="1">
      <alignment vertical="center"/>
    </xf>
    <xf numFmtId="3" fontId="3" fillId="5" borderId="21" xfId="0" applyNumberFormat="1" applyFont="1" applyFill="1" applyBorder="1" applyAlignment="1">
      <alignment vertical="center"/>
    </xf>
    <xf numFmtId="3" fontId="3" fillId="4" borderId="7" xfId="0" applyNumberFormat="1" applyFont="1" applyFill="1" applyBorder="1" applyAlignment="1">
      <alignment vertical="center"/>
    </xf>
    <xf numFmtId="3" fontId="3" fillId="4" borderId="17" xfId="0" applyNumberFormat="1" applyFont="1" applyFill="1" applyBorder="1" applyAlignment="1">
      <alignment vertical="center"/>
    </xf>
    <xf numFmtId="0" fontId="3" fillId="3" borderId="35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166" fontId="3" fillId="3" borderId="36" xfId="0" applyNumberFormat="1" applyFont="1" applyFill="1" applyBorder="1" applyAlignment="1">
      <alignment vertical="center"/>
    </xf>
    <xf numFmtId="166" fontId="3" fillId="3" borderId="21" xfId="0" applyNumberFormat="1" applyFont="1" applyFill="1" applyBorder="1" applyAlignment="1">
      <alignment vertical="center"/>
    </xf>
    <xf numFmtId="166" fontId="3" fillId="3" borderId="22" xfId="0" applyNumberFormat="1" applyFont="1" applyFill="1" applyBorder="1" applyAlignment="1">
      <alignment vertical="center"/>
    </xf>
    <xf numFmtId="167" fontId="3" fillId="3" borderId="39" xfId="0" applyNumberFormat="1" applyFont="1" applyFill="1" applyBorder="1" applyAlignment="1">
      <alignment vertical="center"/>
    </xf>
    <xf numFmtId="166" fontId="3" fillId="3" borderId="32" xfId="0" applyNumberFormat="1" applyFont="1" applyFill="1" applyBorder="1" applyAlignment="1">
      <alignment vertical="center"/>
    </xf>
    <xf numFmtId="166" fontId="3" fillId="3" borderId="39" xfId="0" applyNumberFormat="1" applyFont="1" applyFill="1" applyBorder="1" applyAlignment="1">
      <alignment vertical="center"/>
    </xf>
    <xf numFmtId="0" fontId="0" fillId="0" borderId="45" xfId="18" applyNumberFormat="1" applyFont="1" applyFill="1" applyBorder="1" applyAlignment="1">
      <alignment horizontal="right" wrapText="1"/>
    </xf>
    <xf numFmtId="166" fontId="3" fillId="5" borderId="36" xfId="0" applyNumberFormat="1" applyFont="1" applyFill="1" applyBorder="1" applyAlignment="1">
      <alignment vertical="center"/>
    </xf>
    <xf numFmtId="166" fontId="3" fillId="5" borderId="21" xfId="0" applyNumberFormat="1" applyFont="1" applyFill="1" applyBorder="1" applyAlignment="1">
      <alignment vertical="center"/>
    </xf>
    <xf numFmtId="166" fontId="3" fillId="5" borderId="22" xfId="0" applyNumberFormat="1" applyFont="1" applyFill="1" applyBorder="1" applyAlignment="1">
      <alignment vertical="center"/>
    </xf>
    <xf numFmtId="167" fontId="3" fillId="5" borderId="39" xfId="0" applyNumberFormat="1" applyFont="1" applyFill="1" applyBorder="1" applyAlignment="1">
      <alignment vertical="center"/>
    </xf>
    <xf numFmtId="166" fontId="3" fillId="5" borderId="32" xfId="0" applyNumberFormat="1" applyFont="1" applyFill="1" applyBorder="1" applyAlignment="1">
      <alignment vertical="center"/>
    </xf>
    <xf numFmtId="166" fontId="3" fillId="5" borderId="39" xfId="0" applyNumberFormat="1" applyFont="1" applyFill="1" applyBorder="1" applyAlignment="1">
      <alignment vertical="center"/>
    </xf>
    <xf numFmtId="0" fontId="3" fillId="0" borderId="42" xfId="0" applyFont="1" applyBorder="1" applyAlignment="1">
      <alignment horizontal="center" vertical="center" wrapText="1"/>
    </xf>
    <xf numFmtId="165" fontId="9" fillId="4" borderId="37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2" fillId="4" borderId="14" xfId="18" applyNumberFormat="1" applyFont="1" applyFill="1" applyBorder="1" applyAlignment="1">
      <alignment horizontal="right" wrapText="1"/>
    </xf>
    <xf numFmtId="3" fontId="0" fillId="0" borderId="46" xfId="0" applyNumberFormat="1" applyFont="1" applyBorder="1" applyAlignment="1">
      <alignment vertical="center"/>
    </xf>
    <xf numFmtId="3" fontId="0" fillId="0" borderId="34" xfId="0" applyNumberFormat="1" applyFont="1" applyFill="1" applyBorder="1" applyAlignment="1">
      <alignment vertical="center"/>
    </xf>
    <xf numFmtId="3" fontId="0" fillId="0" borderId="47" xfId="0" applyNumberFormat="1" applyFont="1" applyFill="1" applyBorder="1" applyAlignment="1">
      <alignment vertical="center"/>
    </xf>
    <xf numFmtId="3" fontId="0" fillId="0" borderId="34" xfId="0" applyNumberFormat="1" applyFont="1" applyBorder="1" applyAlignment="1">
      <alignment vertical="center"/>
    </xf>
    <xf numFmtId="3" fontId="0" fillId="0" borderId="47" xfId="0" applyNumberFormat="1" applyFont="1" applyBorder="1" applyAlignment="1">
      <alignment vertical="center"/>
    </xf>
    <xf numFmtId="3" fontId="0" fillId="0" borderId="46" xfId="0" applyNumberFormat="1" applyFont="1" applyBorder="1" applyAlignment="1">
      <alignment vertical="center"/>
    </xf>
    <xf numFmtId="3" fontId="3" fillId="3" borderId="47" xfId="0" applyNumberFormat="1" applyFont="1" applyFill="1" applyBorder="1" applyAlignment="1">
      <alignment vertical="center"/>
    </xf>
    <xf numFmtId="3" fontId="3" fillId="3" borderId="35" xfId="0" applyNumberFormat="1" applyFont="1" applyFill="1" applyBorder="1" applyAlignment="1">
      <alignment vertical="center"/>
    </xf>
    <xf numFmtId="166" fontId="3" fillId="3" borderId="46" xfId="0" applyNumberFormat="1" applyFont="1" applyFill="1" applyBorder="1" applyAlignment="1">
      <alignment vertical="center"/>
    </xf>
    <xf numFmtId="166" fontId="7" fillId="4" borderId="46" xfId="0" applyNumberFormat="1" applyFont="1" applyFill="1" applyBorder="1" applyAlignment="1">
      <alignment vertical="center"/>
    </xf>
    <xf numFmtId="166" fontId="3" fillId="3" borderId="47" xfId="0" applyNumberFormat="1" applyFont="1" applyFill="1" applyBorder="1" applyAlignment="1">
      <alignment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3" fontId="0" fillId="0" borderId="32" xfId="0" applyNumberFormat="1" applyFont="1" applyBorder="1" applyAlignment="1">
      <alignment vertical="center"/>
    </xf>
    <xf numFmtId="167" fontId="3" fillId="3" borderId="32" xfId="0" applyNumberFormat="1" applyFont="1" applyFill="1" applyBorder="1" applyAlignment="1">
      <alignment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167" fontId="3" fillId="5" borderId="32" xfId="0" applyNumberFormat="1" applyFont="1" applyFill="1" applyBorder="1" applyAlignment="1">
      <alignment vertical="center"/>
    </xf>
    <xf numFmtId="3" fontId="3" fillId="3" borderId="48" xfId="0" applyNumberFormat="1" applyFont="1" applyFill="1" applyBorder="1" applyAlignment="1">
      <alignment vertical="center"/>
    </xf>
    <xf numFmtId="3" fontId="2" fillId="4" borderId="49" xfId="0" applyNumberFormat="1" applyFont="1" applyFill="1" applyBorder="1" applyAlignment="1">
      <alignment vertical="center"/>
    </xf>
    <xf numFmtId="3" fontId="7" fillId="3" borderId="50" xfId="0" applyNumberFormat="1" applyFont="1" applyFill="1" applyBorder="1" applyAlignment="1">
      <alignment vertical="center"/>
    </xf>
    <xf numFmtId="0" fontId="3" fillId="3" borderId="12" xfId="18" applyNumberFormat="1" applyFont="1" applyFill="1" applyBorder="1" applyAlignment="1">
      <alignment horizontal="right" wrapText="1"/>
    </xf>
    <xf numFmtId="0" fontId="3" fillId="3" borderId="13" xfId="18" applyNumberFormat="1" applyFont="1" applyFill="1" applyBorder="1" applyAlignment="1">
      <alignment horizontal="right" wrapText="1"/>
    </xf>
    <xf numFmtId="0" fontId="3" fillId="3" borderId="11" xfId="18" applyNumberFormat="1" applyFont="1" applyFill="1" applyBorder="1" applyAlignment="1">
      <alignment horizontal="right" wrapText="1"/>
    </xf>
    <xf numFmtId="3" fontId="3" fillId="3" borderId="50" xfId="0" applyNumberFormat="1" applyFont="1" applyFill="1" applyBorder="1" applyAlignment="1">
      <alignment vertical="center"/>
    </xf>
    <xf numFmtId="3" fontId="7" fillId="3" borderId="48" xfId="0" applyNumberFormat="1" applyFont="1" applyFill="1" applyBorder="1" applyAlignment="1">
      <alignment vertical="center"/>
    </xf>
    <xf numFmtId="0" fontId="3" fillId="3" borderId="11" xfId="18" applyNumberFormat="1" applyFont="1" applyFill="1" applyBorder="1" applyAlignment="1">
      <alignment horizontal="right" vertical="center" wrapText="1"/>
    </xf>
    <xf numFmtId="0" fontId="3" fillId="3" borderId="12" xfId="18" applyNumberFormat="1" applyFont="1" applyFill="1" applyBorder="1" applyAlignment="1">
      <alignment horizontal="right" vertical="center" wrapText="1"/>
    </xf>
    <xf numFmtId="0" fontId="3" fillId="3" borderId="13" xfId="18" applyNumberFormat="1" applyFont="1" applyFill="1" applyBorder="1" applyAlignment="1">
      <alignment horizontal="right" vertical="center" wrapText="1"/>
    </xf>
    <xf numFmtId="167" fontId="3" fillId="3" borderId="11" xfId="0" applyNumberFormat="1" applyFont="1" applyFill="1" applyBorder="1" applyAlignment="1">
      <alignment vertical="center"/>
    </xf>
    <xf numFmtId="167" fontId="3" fillId="3" borderId="12" xfId="0" applyNumberFormat="1" applyFont="1" applyFill="1" applyBorder="1" applyAlignment="1">
      <alignment vertical="center"/>
    </xf>
    <xf numFmtId="167" fontId="3" fillId="3" borderId="13" xfId="0" applyNumberFormat="1" applyFont="1" applyFill="1" applyBorder="1" applyAlignment="1">
      <alignment vertical="center"/>
    </xf>
    <xf numFmtId="3" fontId="3" fillId="3" borderId="51" xfId="0" applyNumberFormat="1" applyFont="1" applyFill="1" applyBorder="1" applyAlignment="1">
      <alignment vertical="center"/>
    </xf>
    <xf numFmtId="3" fontId="7" fillId="4" borderId="51" xfId="0" applyNumberFormat="1" applyFont="1" applyFill="1" applyBorder="1" applyAlignment="1">
      <alignment vertical="center"/>
    </xf>
    <xf numFmtId="166" fontId="3" fillId="3" borderId="52" xfId="0" applyNumberFormat="1" applyFont="1" applyFill="1" applyBorder="1" applyAlignment="1">
      <alignment vertical="center"/>
    </xf>
    <xf numFmtId="166" fontId="7" fillId="4" borderId="52" xfId="0" applyNumberFormat="1" applyFont="1" applyFill="1" applyBorder="1" applyAlignment="1">
      <alignment vertical="center"/>
    </xf>
    <xf numFmtId="166" fontId="3" fillId="3" borderId="51" xfId="0" applyNumberFormat="1" applyFont="1" applyFill="1" applyBorder="1" applyAlignment="1">
      <alignment vertical="center"/>
    </xf>
    <xf numFmtId="166" fontId="7" fillId="4" borderId="12" xfId="0" applyNumberFormat="1" applyFont="1" applyFill="1" applyBorder="1" applyAlignment="1">
      <alignment vertical="center"/>
    </xf>
    <xf numFmtId="3" fontId="0" fillId="0" borderId="52" xfId="0" applyNumberFormat="1" applyFont="1" applyBorder="1" applyAlignment="1">
      <alignment vertical="center"/>
    </xf>
    <xf numFmtId="3" fontId="0" fillId="0" borderId="51" xfId="0" applyNumberFormat="1" applyFont="1" applyFill="1" applyBorder="1" applyAlignment="1">
      <alignment vertical="center"/>
    </xf>
    <xf numFmtId="3" fontId="0" fillId="0" borderId="53" xfId="0" applyNumberFormat="1" applyFont="1" applyFill="1" applyBorder="1" applyAlignment="1">
      <alignment vertical="center"/>
    </xf>
    <xf numFmtId="3" fontId="4" fillId="2" borderId="54" xfId="0" applyNumberFormat="1" applyFont="1" applyFill="1" applyBorder="1" applyAlignment="1">
      <alignment vertical="center"/>
    </xf>
    <xf numFmtId="3" fontId="0" fillId="0" borderId="52" xfId="0" applyNumberFormat="1" applyFont="1" applyFill="1" applyBorder="1" applyAlignment="1">
      <alignment vertical="center"/>
    </xf>
    <xf numFmtId="3" fontId="0" fillId="0" borderId="55" xfId="0" applyNumberFormat="1" applyFont="1" applyFill="1" applyBorder="1" applyAlignment="1">
      <alignment vertical="center"/>
    </xf>
    <xf numFmtId="3" fontId="0" fillId="0" borderId="53" xfId="0" applyNumberFormat="1" applyFont="1" applyBorder="1" applyAlignment="1">
      <alignment vertical="center"/>
    </xf>
    <xf numFmtId="3" fontId="0" fillId="0" borderId="51" xfId="0" applyNumberFormat="1" applyFont="1" applyBorder="1" applyAlignment="1">
      <alignment vertical="center"/>
    </xf>
    <xf numFmtId="3" fontId="0" fillId="0" borderId="52" xfId="0" applyNumberFormat="1" applyFont="1" applyBorder="1" applyAlignment="1">
      <alignment vertical="center"/>
    </xf>
    <xf numFmtId="3" fontId="3" fillId="3" borderId="32" xfId="0" applyNumberFormat="1" applyFont="1" applyFill="1" applyBorder="1" applyAlignment="1">
      <alignment vertical="center"/>
    </xf>
    <xf numFmtId="3" fontId="3" fillId="3" borderId="21" xfId="0" applyNumberFormat="1" applyFont="1" applyFill="1" applyBorder="1" applyAlignment="1">
      <alignment vertical="center"/>
    </xf>
    <xf numFmtId="3" fontId="3" fillId="3" borderId="10" xfId="0" applyNumberFormat="1" applyFont="1" applyFill="1" applyBorder="1" applyAlignment="1">
      <alignment vertical="center"/>
    </xf>
    <xf numFmtId="3" fontId="3" fillId="3" borderId="56" xfId="0" applyNumberFormat="1" applyFont="1" applyFill="1" applyBorder="1" applyAlignment="1">
      <alignment vertical="center"/>
    </xf>
    <xf numFmtId="166" fontId="14" fillId="3" borderId="36" xfId="0" applyNumberFormat="1" applyFont="1" applyFill="1" applyBorder="1" applyAlignment="1">
      <alignment vertical="center"/>
    </xf>
    <xf numFmtId="166" fontId="14" fillId="3" borderId="21" xfId="0" applyNumberFormat="1" applyFont="1" applyFill="1" applyBorder="1" applyAlignment="1">
      <alignment vertical="center"/>
    </xf>
    <xf numFmtId="166" fontId="14" fillId="3" borderId="32" xfId="0" applyNumberFormat="1" applyFont="1" applyFill="1" applyBorder="1" applyAlignment="1">
      <alignment vertical="center"/>
    </xf>
    <xf numFmtId="165" fontId="14" fillId="3" borderId="39" xfId="0" applyNumberFormat="1" applyFont="1" applyFill="1" applyBorder="1" applyAlignment="1">
      <alignment vertical="center"/>
    </xf>
    <xf numFmtId="166" fontId="3" fillId="3" borderId="48" xfId="0" applyNumberFormat="1" applyFont="1" applyFill="1" applyBorder="1" applyAlignment="1">
      <alignment vertical="center"/>
    </xf>
    <xf numFmtId="166" fontId="7" fillId="4" borderId="37" xfId="0" applyNumberFormat="1" applyFont="1" applyFill="1" applyBorder="1" applyAlignment="1">
      <alignment vertical="center"/>
    </xf>
    <xf numFmtId="3" fontId="5" fillId="5" borderId="51" xfId="0" applyNumberFormat="1" applyFont="1" applyFill="1" applyBorder="1" applyAlignment="1">
      <alignment vertical="center"/>
    </xf>
    <xf numFmtId="3" fontId="3" fillId="5" borderId="52" xfId="0" applyNumberFormat="1" applyFont="1" applyFill="1" applyBorder="1" applyAlignment="1">
      <alignment vertical="center"/>
    </xf>
    <xf numFmtId="166" fontId="3" fillId="5" borderId="52" xfId="0" applyNumberFormat="1" applyFont="1" applyFill="1" applyBorder="1" applyAlignment="1">
      <alignment vertical="center"/>
    </xf>
    <xf numFmtId="3" fontId="3" fillId="4" borderId="54" xfId="0" applyNumberFormat="1" applyFont="1" applyFill="1" applyBorder="1" applyAlignment="1">
      <alignment vertical="center"/>
    </xf>
    <xf numFmtId="3" fontId="3" fillId="4" borderId="55" xfId="0" applyNumberFormat="1" applyFont="1" applyFill="1" applyBorder="1" applyAlignment="1">
      <alignment vertical="center"/>
    </xf>
    <xf numFmtId="3" fontId="3" fillId="4" borderId="23" xfId="0" applyNumberFormat="1" applyFont="1" applyFill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0" fillId="0" borderId="47" xfId="0" applyNumberFormat="1" applyFont="1" applyBorder="1" applyAlignment="1">
      <alignment vertical="center"/>
    </xf>
    <xf numFmtId="3" fontId="0" fillId="0" borderId="31" xfId="0" applyNumberFormat="1" applyFont="1" applyBorder="1" applyAlignment="1">
      <alignment vertical="center"/>
    </xf>
    <xf numFmtId="3" fontId="0" fillId="0" borderId="16" xfId="0" applyNumberFormat="1" applyFont="1" applyBorder="1" applyAlignment="1">
      <alignment vertical="center"/>
    </xf>
    <xf numFmtId="0" fontId="0" fillId="0" borderId="32" xfId="18" applyNumberFormat="1" applyFont="1" applyFill="1" applyBorder="1" applyAlignment="1">
      <alignment horizontal="right" vertical="center" wrapText="1"/>
    </xf>
    <xf numFmtId="3" fontId="3" fillId="3" borderId="57" xfId="0" applyNumberFormat="1" applyFont="1" applyFill="1" applyBorder="1" applyAlignment="1">
      <alignment vertical="center"/>
    </xf>
    <xf numFmtId="3" fontId="5" fillId="5" borderId="50" xfId="0" applyNumberFormat="1" applyFont="1" applyFill="1" applyBorder="1" applyAlignment="1">
      <alignment vertical="center"/>
    </xf>
    <xf numFmtId="3" fontId="3" fillId="5" borderId="48" xfId="0" applyNumberFormat="1" applyFont="1" applyFill="1" applyBorder="1" applyAlignment="1">
      <alignment vertical="center"/>
    </xf>
    <xf numFmtId="3" fontId="3" fillId="4" borderId="29" xfId="0" applyNumberFormat="1" applyFont="1" applyFill="1" applyBorder="1" applyAlignment="1">
      <alignment vertical="center"/>
    </xf>
    <xf numFmtId="3" fontId="3" fillId="4" borderId="49" xfId="0" applyNumberFormat="1" applyFont="1" applyFill="1" applyBorder="1" applyAlignment="1">
      <alignment vertical="center"/>
    </xf>
    <xf numFmtId="3" fontId="5" fillId="5" borderId="14" xfId="0" applyNumberFormat="1" applyFont="1" applyFill="1" applyBorder="1" applyAlignment="1">
      <alignment vertical="center"/>
    </xf>
    <xf numFmtId="3" fontId="3" fillId="5" borderId="39" xfId="0" applyNumberFormat="1" applyFont="1" applyFill="1" applyBorder="1" applyAlignment="1">
      <alignment vertical="center"/>
    </xf>
    <xf numFmtId="3" fontId="3" fillId="4" borderId="9" xfId="0" applyNumberFormat="1" applyFont="1" applyFill="1" applyBorder="1" applyAlignment="1">
      <alignment vertical="center"/>
    </xf>
    <xf numFmtId="0" fontId="0" fillId="0" borderId="14" xfId="18" applyNumberFormat="1" applyFont="1" applyFill="1" applyBorder="1" applyAlignment="1">
      <alignment horizontal="right" vertical="center" wrapText="1"/>
    </xf>
    <xf numFmtId="3" fontId="4" fillId="2" borderId="5" xfId="0" applyNumberFormat="1" applyFont="1" applyFill="1" applyBorder="1" applyAlignment="1">
      <alignment vertical="center"/>
    </xf>
    <xf numFmtId="3" fontId="0" fillId="0" borderId="19" xfId="0" applyNumberFormat="1" applyFont="1" applyBorder="1" applyAlignment="1">
      <alignment vertical="center"/>
    </xf>
    <xf numFmtId="0" fontId="0" fillId="0" borderId="0" xfId="18" applyNumberFormat="1" applyFont="1" applyFill="1" applyBorder="1" applyAlignment="1">
      <alignment horizontal="right" vertical="center" wrapText="1"/>
    </xf>
    <xf numFmtId="3" fontId="4" fillId="2" borderId="24" xfId="0" applyNumberFormat="1" applyFont="1" applyFill="1" applyBorder="1" applyAlignment="1">
      <alignment vertical="center"/>
    </xf>
    <xf numFmtId="3" fontId="4" fillId="2" borderId="3" xfId="0" applyNumberFormat="1" applyFont="1" applyFill="1" applyBorder="1" applyAlignment="1">
      <alignment vertical="center"/>
    </xf>
    <xf numFmtId="3" fontId="4" fillId="2" borderId="58" xfId="0" applyNumberFormat="1" applyFont="1" applyFill="1" applyBorder="1" applyAlignment="1">
      <alignment vertical="center"/>
    </xf>
    <xf numFmtId="3" fontId="4" fillId="2" borderId="59" xfId="0" applyNumberFormat="1" applyFont="1" applyFill="1" applyBorder="1" applyAlignment="1">
      <alignment vertical="center"/>
    </xf>
    <xf numFmtId="3" fontId="4" fillId="2" borderId="1" xfId="0" applyNumberFormat="1" applyFont="1" applyFill="1" applyBorder="1" applyAlignment="1">
      <alignment vertical="center"/>
    </xf>
    <xf numFmtId="3" fontId="4" fillId="2" borderId="25" xfId="0" applyNumberFormat="1" applyFont="1" applyFill="1" applyBorder="1" applyAlignment="1">
      <alignment vertical="center"/>
    </xf>
    <xf numFmtId="3" fontId="7" fillId="3" borderId="44" xfId="0" applyNumberFormat="1" applyFont="1" applyFill="1" applyBorder="1" applyAlignment="1">
      <alignment vertical="center"/>
    </xf>
    <xf numFmtId="3" fontId="7" fillId="3" borderId="7" xfId="0" applyNumberFormat="1" applyFont="1" applyFill="1" applyBorder="1" applyAlignment="1">
      <alignment vertical="center"/>
    </xf>
    <xf numFmtId="164" fontId="7" fillId="3" borderId="45" xfId="0" applyNumberFormat="1" applyFont="1" applyFill="1" applyBorder="1" applyAlignment="1">
      <alignment vertical="center"/>
    </xf>
    <xf numFmtId="164" fontId="7" fillId="3" borderId="6" xfId="0" applyNumberFormat="1" applyFont="1" applyFill="1" applyBorder="1" applyAlignment="1">
      <alignment vertical="center"/>
    </xf>
    <xf numFmtId="164" fontId="7" fillId="3" borderId="7" xfId="0" applyNumberFormat="1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7" fillId="3" borderId="8" xfId="0" applyNumberFormat="1" applyFont="1" applyFill="1" applyBorder="1" applyAlignment="1">
      <alignment vertical="center"/>
    </xf>
    <xf numFmtId="3" fontId="7" fillId="3" borderId="51" xfId="0" applyNumberFormat="1" applyFont="1" applyFill="1" applyBorder="1" applyAlignment="1">
      <alignment vertical="center"/>
    </xf>
    <xf numFmtId="0" fontId="7" fillId="3" borderId="14" xfId="18" applyNumberFormat="1" applyFont="1" applyFill="1" applyBorder="1" applyAlignment="1">
      <alignment horizontal="right" vertical="center" wrapText="1"/>
    </xf>
    <xf numFmtId="0" fontId="7" fillId="3" borderId="11" xfId="18" applyNumberFormat="1" applyFont="1" applyFill="1" applyBorder="1" applyAlignment="1">
      <alignment horizontal="right" vertical="center" wrapText="1"/>
    </xf>
    <xf numFmtId="0" fontId="7" fillId="3" borderId="12" xfId="18" applyNumberFormat="1" applyFont="1" applyFill="1" applyBorder="1" applyAlignment="1">
      <alignment horizontal="right" vertical="center" wrapText="1"/>
    </xf>
    <xf numFmtId="0" fontId="7" fillId="3" borderId="13" xfId="18" applyNumberFormat="1" applyFont="1" applyFill="1" applyBorder="1" applyAlignment="1">
      <alignment horizontal="right" vertical="center" wrapText="1"/>
    </xf>
    <xf numFmtId="3" fontId="2" fillId="3" borderId="38" xfId="0" applyNumberFormat="1" applyFont="1" applyFill="1" applyBorder="1" applyAlignment="1">
      <alignment vertical="center"/>
    </xf>
    <xf numFmtId="3" fontId="2" fillId="3" borderId="17" xfId="0" applyNumberFormat="1" applyFont="1" applyFill="1" applyBorder="1" applyAlignment="1">
      <alignment vertical="center"/>
    </xf>
    <xf numFmtId="0" fontId="2" fillId="3" borderId="39" xfId="18" applyNumberFormat="1" applyFont="1" applyFill="1" applyBorder="1" applyAlignment="1">
      <alignment horizontal="right" vertical="center" wrapText="1"/>
    </xf>
    <xf numFmtId="0" fontId="2" fillId="3" borderId="38" xfId="18" applyNumberFormat="1" applyFont="1" applyFill="1" applyBorder="1" applyAlignment="1">
      <alignment horizontal="right" vertical="center" wrapText="1"/>
    </xf>
    <xf numFmtId="0" fontId="2" fillId="3" borderId="17" xfId="18" applyNumberFormat="1" applyFont="1" applyFill="1" applyBorder="1" applyAlignment="1">
      <alignment horizontal="right" vertical="center" wrapText="1"/>
    </xf>
    <xf numFmtId="0" fontId="2" fillId="3" borderId="18" xfId="18" applyNumberFormat="1" applyFont="1" applyFill="1" applyBorder="1" applyAlignment="1">
      <alignment horizontal="right" vertical="center" wrapText="1"/>
    </xf>
    <xf numFmtId="3" fontId="12" fillId="5" borderId="14" xfId="0" applyNumberFormat="1" applyFont="1" applyFill="1" applyBorder="1" applyAlignment="1">
      <alignment vertical="center"/>
    </xf>
    <xf numFmtId="3" fontId="12" fillId="5" borderId="50" xfId="0" applyNumberFormat="1" applyFont="1" applyFill="1" applyBorder="1" applyAlignment="1">
      <alignment vertical="center"/>
    </xf>
    <xf numFmtId="3" fontId="12" fillId="5" borderId="12" xfId="0" applyNumberFormat="1" applyFont="1" applyFill="1" applyBorder="1" applyAlignment="1">
      <alignment vertical="center"/>
    </xf>
    <xf numFmtId="3" fontId="12" fillId="5" borderId="51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166" fontId="0" fillId="0" borderId="0" xfId="0" applyNumberFormat="1" applyAlignment="1">
      <alignment/>
    </xf>
    <xf numFmtId="3" fontId="0" fillId="0" borderId="36" xfId="0" applyNumberFormat="1" applyFont="1" applyFill="1" applyBorder="1" applyAlignment="1">
      <alignment vertical="center"/>
    </xf>
    <xf numFmtId="3" fontId="0" fillId="0" borderId="46" xfId="0" applyNumberFormat="1" applyFont="1" applyFill="1" applyBorder="1" applyAlignment="1">
      <alignment vertical="center"/>
    </xf>
    <xf numFmtId="3" fontId="0" fillId="0" borderId="38" xfId="0" applyNumberFormat="1" applyFont="1" applyFill="1" applyBorder="1" applyAlignment="1">
      <alignment vertical="center"/>
    </xf>
    <xf numFmtId="3" fontId="7" fillId="3" borderId="35" xfId="0" applyNumberFormat="1" applyFont="1" applyFill="1" applyBorder="1" applyAlignment="1">
      <alignment vertical="center"/>
    </xf>
    <xf numFmtId="3" fontId="2" fillId="4" borderId="16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3" fontId="3" fillId="5" borderId="14" xfId="0" applyNumberFormat="1" applyFont="1" applyFill="1" applyBorder="1" applyAlignment="1">
      <alignment vertical="center"/>
    </xf>
    <xf numFmtId="3" fontId="0" fillId="0" borderId="27" xfId="0" applyNumberFormat="1" applyFont="1" applyFill="1" applyBorder="1" applyAlignment="1">
      <alignment vertical="center"/>
    </xf>
    <xf numFmtId="3" fontId="0" fillId="0" borderId="22" xfId="0" applyNumberFormat="1" applyFont="1" applyFill="1" applyBorder="1" applyAlignment="1">
      <alignment vertical="center"/>
    </xf>
    <xf numFmtId="3" fontId="0" fillId="0" borderId="23" xfId="0" applyNumberFormat="1" applyFont="1" applyFill="1" applyBorder="1" applyAlignment="1">
      <alignment vertical="center"/>
    </xf>
    <xf numFmtId="3" fontId="0" fillId="0" borderId="39" xfId="0" applyNumberFormat="1" applyFont="1" applyFill="1" applyBorder="1" applyAlignment="1">
      <alignment vertical="center"/>
    </xf>
    <xf numFmtId="3" fontId="0" fillId="0" borderId="42" xfId="0" applyNumberFormat="1" applyFont="1" applyFill="1" applyBorder="1" applyAlignment="1">
      <alignment vertical="center"/>
    </xf>
    <xf numFmtId="3" fontId="0" fillId="0" borderId="14" xfId="0" applyNumberFormat="1" applyFont="1" applyFill="1" applyBorder="1" applyAlignment="1">
      <alignment vertical="center"/>
    </xf>
    <xf numFmtId="3" fontId="0" fillId="0" borderId="39" xfId="0" applyNumberFormat="1" applyFont="1" applyFill="1" applyBorder="1" applyAlignment="1">
      <alignment vertical="center"/>
    </xf>
    <xf numFmtId="3" fontId="0" fillId="0" borderId="42" xfId="0" applyNumberFormat="1" applyFont="1" applyFill="1" applyBorder="1" applyAlignment="1">
      <alignment vertical="center"/>
    </xf>
    <xf numFmtId="3" fontId="0" fillId="0" borderId="31" xfId="0" applyNumberFormat="1" applyFont="1" applyFill="1" applyBorder="1" applyAlignment="1">
      <alignment vertical="center"/>
    </xf>
    <xf numFmtId="3" fontId="0" fillId="0" borderId="32" xfId="0" applyNumberFormat="1" applyFont="1" applyFill="1" applyBorder="1" applyAlignment="1">
      <alignment vertical="center"/>
    </xf>
    <xf numFmtId="0" fontId="3" fillId="3" borderId="10" xfId="0" applyFont="1" applyFill="1" applyBorder="1" applyAlignment="1">
      <alignment vertical="center" wrapText="1"/>
    </xf>
    <xf numFmtId="3" fontId="7" fillId="4" borderId="47" xfId="0" applyNumberFormat="1" applyFont="1" applyFill="1" applyBorder="1" applyAlignment="1">
      <alignment vertical="center"/>
    </xf>
    <xf numFmtId="3" fontId="3" fillId="3" borderId="39" xfId="0" applyNumberFormat="1" applyFont="1" applyFill="1" applyBorder="1" applyAlignment="1">
      <alignment vertical="center"/>
    </xf>
    <xf numFmtId="3" fontId="7" fillId="3" borderId="39" xfId="0" applyNumberFormat="1" applyFont="1" applyFill="1" applyBorder="1" applyAlignment="1">
      <alignment vertical="center"/>
    </xf>
    <xf numFmtId="3" fontId="4" fillId="2" borderId="12" xfId="0" applyNumberFormat="1" applyFont="1" applyFill="1" applyBorder="1" applyAlignment="1">
      <alignment vertical="center"/>
    </xf>
    <xf numFmtId="3" fontId="4" fillId="2" borderId="51" xfId="0" applyNumberFormat="1" applyFont="1" applyFill="1" applyBorder="1" applyAlignment="1">
      <alignment vertical="center"/>
    </xf>
    <xf numFmtId="3" fontId="2" fillId="4" borderId="23" xfId="0" applyNumberFormat="1" applyFont="1" applyFill="1" applyBorder="1" applyAlignment="1">
      <alignment vertical="center"/>
    </xf>
    <xf numFmtId="3" fontId="0" fillId="0" borderId="39" xfId="0" applyNumberFormat="1" applyFont="1" applyBorder="1" applyAlignment="1">
      <alignment vertical="center"/>
    </xf>
    <xf numFmtId="0" fontId="3" fillId="0" borderId="2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2" borderId="50" xfId="0" applyFont="1" applyFill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3" fontId="0" fillId="0" borderId="50" xfId="0" applyNumberFormat="1" applyFont="1" applyFill="1" applyBorder="1" applyAlignment="1">
      <alignment vertical="center"/>
    </xf>
    <xf numFmtId="3" fontId="0" fillId="0" borderId="50" xfId="0" applyNumberFormat="1" applyFont="1" applyBorder="1" applyAlignment="1">
      <alignment vertical="center"/>
    </xf>
    <xf numFmtId="0" fontId="13" fillId="0" borderId="50" xfId="18" applyNumberFormat="1" applyFont="1" applyFill="1" applyBorder="1" applyAlignment="1">
      <alignment horizontal="right" wrapText="1"/>
    </xf>
    <xf numFmtId="0" fontId="13" fillId="0" borderId="12" xfId="18" applyNumberFormat="1" applyFont="1" applyFill="1" applyBorder="1" applyAlignment="1">
      <alignment horizontal="right" wrapText="1"/>
    </xf>
    <xf numFmtId="0" fontId="0" fillId="0" borderId="50" xfId="18" applyNumberFormat="1" applyFont="1" applyFill="1" applyBorder="1" applyAlignment="1">
      <alignment horizontal="right" wrapText="1"/>
    </xf>
    <xf numFmtId="0" fontId="0" fillId="0" borderId="12" xfId="18" applyNumberFormat="1" applyFont="1" applyFill="1" applyBorder="1" applyAlignment="1">
      <alignment horizontal="right" wrapText="1"/>
    </xf>
    <xf numFmtId="3" fontId="4" fillId="2" borderId="50" xfId="0" applyNumberFormat="1" applyFont="1" applyFill="1" applyBorder="1" applyAlignment="1">
      <alignment vertical="center"/>
    </xf>
    <xf numFmtId="3" fontId="0" fillId="0" borderId="50" xfId="18" applyNumberFormat="1" applyFont="1" applyFill="1" applyBorder="1" applyAlignment="1">
      <alignment horizontal="right" vertical="center" wrapText="1"/>
    </xf>
    <xf numFmtId="3" fontId="0" fillId="0" borderId="12" xfId="18" applyNumberFormat="1" applyFont="1" applyFill="1" applyBorder="1" applyAlignment="1">
      <alignment horizontal="right" vertical="center" wrapText="1"/>
    </xf>
    <xf numFmtId="0" fontId="10" fillId="0" borderId="50" xfId="18" applyNumberFormat="1" applyFont="1" applyFill="1" applyBorder="1" applyAlignment="1">
      <alignment horizontal="right" vertical="center" wrapText="1"/>
    </xf>
    <xf numFmtId="0" fontId="10" fillId="0" borderId="12" xfId="18" applyNumberFormat="1" applyFont="1" applyFill="1" applyBorder="1" applyAlignment="1">
      <alignment horizontal="right" vertical="center" wrapText="1"/>
    </xf>
    <xf numFmtId="3" fontId="0" fillId="0" borderId="50" xfId="0" applyNumberFormat="1" applyFont="1" applyBorder="1" applyAlignment="1">
      <alignment vertical="center"/>
    </xf>
    <xf numFmtId="164" fontId="0" fillId="0" borderId="50" xfId="0" applyNumberFormat="1" applyFont="1" applyBorder="1" applyAlignment="1">
      <alignment vertical="center"/>
    </xf>
    <xf numFmtId="164" fontId="0" fillId="0" borderId="12" xfId="0" applyNumberFormat="1" applyFont="1" applyBorder="1" applyAlignment="1">
      <alignment vertical="center"/>
    </xf>
    <xf numFmtId="3" fontId="3" fillId="3" borderId="11" xfId="18" applyNumberFormat="1" applyFont="1" applyFill="1" applyBorder="1" applyAlignment="1">
      <alignment horizontal="right" wrapText="1"/>
    </xf>
    <xf numFmtId="3" fontId="3" fillId="3" borderId="12" xfId="18" applyNumberFormat="1" applyFont="1" applyFill="1" applyBorder="1" applyAlignment="1">
      <alignment horizontal="right" wrapText="1"/>
    </xf>
    <xf numFmtId="3" fontId="3" fillId="3" borderId="13" xfId="18" applyNumberFormat="1" applyFont="1" applyFill="1" applyBorder="1" applyAlignment="1">
      <alignment horizontal="right" wrapText="1"/>
    </xf>
    <xf numFmtId="3" fontId="2" fillId="4" borderId="11" xfId="18" applyNumberFormat="1" applyFont="1" applyFill="1" applyBorder="1" applyAlignment="1">
      <alignment horizontal="right" wrapText="1"/>
    </xf>
    <xf numFmtId="3" fontId="2" fillId="4" borderId="12" xfId="18" applyNumberFormat="1" applyFont="1" applyFill="1" applyBorder="1" applyAlignment="1">
      <alignment horizontal="right" wrapText="1"/>
    </xf>
    <xf numFmtId="3" fontId="2" fillId="4" borderId="13" xfId="18" applyNumberFormat="1" applyFont="1" applyFill="1" applyBorder="1" applyAlignment="1">
      <alignment horizontal="right" wrapText="1"/>
    </xf>
    <xf numFmtId="0" fontId="7" fillId="4" borderId="11" xfId="18" applyNumberFormat="1" applyFont="1" applyFill="1" applyBorder="1" applyAlignment="1">
      <alignment horizontal="right" vertical="center" wrapText="1"/>
    </xf>
    <xf numFmtId="0" fontId="7" fillId="4" borderId="12" xfId="18" applyNumberFormat="1" applyFont="1" applyFill="1" applyBorder="1" applyAlignment="1">
      <alignment horizontal="right" vertical="center" wrapText="1"/>
    </xf>
    <xf numFmtId="0" fontId="7" fillId="4" borderId="13" xfId="18" applyNumberFormat="1" applyFont="1" applyFill="1" applyBorder="1" applyAlignment="1">
      <alignment horizontal="right" vertical="center" wrapText="1"/>
    </xf>
    <xf numFmtId="165" fontId="14" fillId="3" borderId="17" xfId="0" applyNumberFormat="1" applyFont="1" applyFill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4" fillId="2" borderId="13" xfId="0" applyFont="1" applyFill="1" applyBorder="1" applyAlignment="1">
      <alignment vertical="center"/>
    </xf>
    <xf numFmtId="0" fontId="13" fillId="0" borderId="13" xfId="18" applyNumberFormat="1" applyFont="1" applyFill="1" applyBorder="1" applyAlignment="1">
      <alignment horizontal="right" wrapText="1"/>
    </xf>
    <xf numFmtId="0" fontId="0" fillId="0" borderId="13" xfId="18" applyNumberFormat="1" applyFont="1" applyFill="1" applyBorder="1" applyAlignment="1">
      <alignment horizontal="right" wrapText="1"/>
    </xf>
    <xf numFmtId="3" fontId="4" fillId="2" borderId="13" xfId="0" applyNumberFormat="1" applyFont="1" applyFill="1" applyBorder="1" applyAlignment="1">
      <alignment vertical="center"/>
    </xf>
    <xf numFmtId="3" fontId="0" fillId="0" borderId="13" xfId="18" applyNumberFormat="1" applyFont="1" applyFill="1" applyBorder="1" applyAlignment="1">
      <alignment horizontal="right" vertical="center" wrapText="1"/>
    </xf>
    <xf numFmtId="0" fontId="10" fillId="0" borderId="13" xfId="18" applyNumberFormat="1" applyFont="1" applyFill="1" applyBorder="1" applyAlignment="1">
      <alignment horizontal="right" vertical="center" wrapText="1"/>
    </xf>
    <xf numFmtId="164" fontId="0" fillId="0" borderId="13" xfId="0" applyNumberFormat="1" applyFont="1" applyBorder="1" applyAlignment="1">
      <alignment vertical="center"/>
    </xf>
    <xf numFmtId="165" fontId="14" fillId="3" borderId="38" xfId="0" applyNumberFormat="1" applyFont="1" applyFill="1" applyBorder="1" applyAlignment="1">
      <alignment vertical="center"/>
    </xf>
    <xf numFmtId="165" fontId="14" fillId="3" borderId="18" xfId="0" applyNumberFormat="1" applyFont="1" applyFill="1" applyBorder="1" applyAlignment="1">
      <alignment vertical="center"/>
    </xf>
    <xf numFmtId="166" fontId="7" fillId="4" borderId="13" xfId="0" applyNumberFormat="1" applyFont="1" applyFill="1" applyBorder="1" applyAlignment="1">
      <alignment vertical="center"/>
    </xf>
    <xf numFmtId="3" fontId="7" fillId="3" borderId="31" xfId="0" applyNumberFormat="1" applyFont="1" applyFill="1" applyBorder="1" applyAlignment="1">
      <alignment vertical="center"/>
    </xf>
    <xf numFmtId="3" fontId="7" fillId="3" borderId="10" xfId="0" applyNumberFormat="1" applyFont="1" applyFill="1" applyBorder="1" applyAlignment="1">
      <alignment vertical="center"/>
    </xf>
    <xf numFmtId="3" fontId="3" fillId="3" borderId="44" xfId="0" applyNumberFormat="1" applyFont="1" applyFill="1" applyBorder="1" applyAlignment="1">
      <alignment vertical="center"/>
    </xf>
    <xf numFmtId="3" fontId="3" fillId="3" borderId="60" xfId="0" applyNumberFormat="1" applyFont="1" applyFill="1" applyBorder="1" applyAlignment="1">
      <alignment vertical="center"/>
    </xf>
    <xf numFmtId="0" fontId="0" fillId="0" borderId="14" xfId="18" applyNumberFormat="1" applyFont="1" applyFill="1" applyBorder="1" applyAlignment="1">
      <alignment horizontal="right" wrapText="1"/>
    </xf>
    <xf numFmtId="3" fontId="7" fillId="3" borderId="21" xfId="0" applyNumberFormat="1" applyFont="1" applyFill="1" applyBorder="1" applyAlignment="1">
      <alignment vertical="center"/>
    </xf>
    <xf numFmtId="3" fontId="7" fillId="3" borderId="32" xfId="0" applyNumberFormat="1" applyFont="1" applyFill="1" applyBorder="1" applyAlignment="1">
      <alignment vertical="center"/>
    </xf>
    <xf numFmtId="3" fontId="2" fillId="4" borderId="17" xfId="0" applyNumberFormat="1" applyFont="1" applyFill="1" applyBorder="1" applyAlignment="1">
      <alignment vertical="center"/>
    </xf>
    <xf numFmtId="3" fontId="2" fillId="4" borderId="33" xfId="0" applyNumberFormat="1" applyFont="1" applyFill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3" fontId="0" fillId="0" borderId="41" xfId="0" applyNumberFormat="1" applyFont="1" applyFill="1" applyBorder="1" applyAlignment="1">
      <alignment vertical="center"/>
    </xf>
    <xf numFmtId="3" fontId="0" fillId="0" borderId="57" xfId="0" applyNumberFormat="1" applyFont="1" applyBorder="1" applyAlignment="1">
      <alignment vertical="center"/>
    </xf>
    <xf numFmtId="3" fontId="0" fillId="0" borderId="56" xfId="0" applyNumberFormat="1" applyFont="1" applyBorder="1" applyAlignment="1">
      <alignment vertical="center"/>
    </xf>
    <xf numFmtId="3" fontId="0" fillId="0" borderId="61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3" fontId="0" fillId="0" borderId="11" xfId="0" applyNumberFormat="1" applyFont="1" applyFill="1" applyBorder="1" applyAlignment="1">
      <alignment vertical="center"/>
    </xf>
    <xf numFmtId="3" fontId="0" fillId="0" borderId="51" xfId="0" applyNumberFormat="1" applyFont="1" applyFill="1" applyBorder="1" applyAlignment="1">
      <alignment vertical="center"/>
    </xf>
    <xf numFmtId="3" fontId="0" fillId="0" borderId="47" xfId="0" applyNumberFormat="1" applyFont="1" applyFill="1" applyBorder="1" applyAlignment="1">
      <alignment vertical="center"/>
    </xf>
    <xf numFmtId="0" fontId="3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3" fontId="3" fillId="3" borderId="65" xfId="0" applyNumberFormat="1" applyFont="1" applyFill="1" applyBorder="1" applyAlignment="1">
      <alignment vertical="center"/>
    </xf>
    <xf numFmtId="3" fontId="3" fillId="3" borderId="45" xfId="0" applyNumberFormat="1" applyFont="1" applyFill="1" applyBorder="1" applyAlignment="1">
      <alignment vertical="center"/>
    </xf>
    <xf numFmtId="0" fontId="3" fillId="0" borderId="66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3" fontId="3" fillId="3" borderId="6" xfId="0" applyNumberFormat="1" applyFont="1" applyFill="1" applyBorder="1" applyAlignment="1">
      <alignment vertical="center"/>
    </xf>
    <xf numFmtId="3" fontId="3" fillId="3" borderId="7" xfId="0" applyNumberFormat="1" applyFont="1" applyFill="1" applyBorder="1" applyAlignment="1">
      <alignment vertical="center"/>
    </xf>
    <xf numFmtId="3" fontId="3" fillId="3" borderId="8" xfId="0" applyNumberFormat="1" applyFont="1" applyFill="1" applyBorder="1" applyAlignment="1">
      <alignment vertical="center"/>
    </xf>
    <xf numFmtId="3" fontId="3" fillId="5" borderId="11" xfId="0" applyNumberFormat="1" applyFont="1" applyFill="1" applyBorder="1" applyAlignment="1">
      <alignment vertical="center"/>
    </xf>
    <xf numFmtId="3" fontId="3" fillId="5" borderId="13" xfId="0" applyNumberFormat="1" applyFont="1" applyFill="1" applyBorder="1" applyAlignment="1">
      <alignment vertical="center"/>
    </xf>
    <xf numFmtId="3" fontId="3" fillId="5" borderId="50" xfId="0" applyNumberFormat="1" applyFont="1" applyFill="1" applyBorder="1" applyAlignment="1">
      <alignment vertical="center"/>
    </xf>
    <xf numFmtId="3" fontId="12" fillId="5" borderId="13" xfId="0" applyNumberFormat="1" applyFont="1" applyFill="1" applyBorder="1" applyAlignment="1">
      <alignment vertical="center"/>
    </xf>
    <xf numFmtId="3" fontId="5" fillId="5" borderId="13" xfId="0" applyNumberFormat="1" applyFont="1" applyFill="1" applyBorder="1" applyAlignment="1">
      <alignment vertical="center"/>
    </xf>
    <xf numFmtId="3" fontId="3" fillId="5" borderId="22" xfId="0" applyNumberFormat="1" applyFont="1" applyFill="1" applyBorder="1" applyAlignment="1">
      <alignment vertical="center"/>
    </xf>
    <xf numFmtId="167" fontId="3" fillId="3" borderId="46" xfId="0" applyNumberFormat="1" applyFont="1" applyFill="1" applyBorder="1" applyAlignment="1">
      <alignment vertical="center"/>
    </xf>
    <xf numFmtId="167" fontId="3" fillId="5" borderId="46" xfId="0" applyNumberFormat="1" applyFont="1" applyFill="1" applyBorder="1" applyAlignment="1">
      <alignment vertical="center"/>
    </xf>
    <xf numFmtId="3" fontId="3" fillId="4" borderId="8" xfId="0" applyNumberFormat="1" applyFont="1" applyFill="1" applyBorder="1" applyAlignment="1">
      <alignment vertical="center"/>
    </xf>
    <xf numFmtId="3" fontId="3" fillId="4" borderId="18" xfId="0" applyNumberFormat="1" applyFont="1" applyFill="1" applyBorder="1" applyAlignment="1">
      <alignment vertical="center"/>
    </xf>
    <xf numFmtId="3" fontId="3" fillId="4" borderId="6" xfId="0" applyNumberFormat="1" applyFont="1" applyFill="1" applyBorder="1" applyAlignment="1">
      <alignment vertical="center"/>
    </xf>
    <xf numFmtId="3" fontId="3" fillId="4" borderId="38" xfId="0" applyNumberFormat="1" applyFont="1" applyFill="1" applyBorder="1" applyAlignment="1">
      <alignment vertical="center"/>
    </xf>
    <xf numFmtId="166" fontId="2" fillId="6" borderId="69" xfId="0" applyNumberFormat="1" applyFont="1" applyFill="1" applyBorder="1" applyAlignment="1">
      <alignment vertical="center"/>
    </xf>
    <xf numFmtId="166" fontId="2" fillId="6" borderId="66" xfId="0" applyNumberFormat="1" applyFont="1" applyFill="1" applyBorder="1" applyAlignment="1">
      <alignment vertical="center"/>
    </xf>
    <xf numFmtId="166" fontId="2" fillId="6" borderId="67" xfId="0" applyNumberFormat="1" applyFont="1" applyFill="1" applyBorder="1" applyAlignment="1">
      <alignment vertical="center"/>
    </xf>
    <xf numFmtId="166" fontId="2" fillId="6" borderId="15" xfId="0" applyNumberFormat="1" applyFont="1" applyFill="1" applyBorder="1" applyAlignment="1">
      <alignment vertical="center"/>
    </xf>
    <xf numFmtId="166" fontId="2" fillId="6" borderId="70" xfId="0" applyNumberFormat="1" applyFont="1" applyFill="1" applyBorder="1" applyAlignment="1">
      <alignment vertical="center"/>
    </xf>
    <xf numFmtId="166" fontId="2" fillId="6" borderId="71" xfId="0" applyNumberFormat="1" applyFont="1" applyFill="1" applyBorder="1" applyAlignment="1">
      <alignment vertical="center"/>
    </xf>
    <xf numFmtId="3" fontId="3" fillId="3" borderId="62" xfId="0" applyNumberFormat="1" applyFont="1" applyFill="1" applyBorder="1" applyAlignment="1">
      <alignment vertical="center"/>
    </xf>
    <xf numFmtId="3" fontId="3" fillId="3" borderId="63" xfId="0" applyNumberFormat="1" applyFont="1" applyFill="1" applyBorder="1" applyAlignment="1">
      <alignment vertical="center"/>
    </xf>
    <xf numFmtId="3" fontId="3" fillId="3" borderId="64" xfId="0" applyNumberFormat="1" applyFont="1" applyFill="1" applyBorder="1" applyAlignment="1">
      <alignment vertical="center"/>
    </xf>
    <xf numFmtId="3" fontId="3" fillId="3" borderId="37" xfId="0" applyNumberFormat="1" applyFont="1" applyFill="1" applyBorder="1" applyAlignment="1">
      <alignment vertical="center"/>
    </xf>
    <xf numFmtId="3" fontId="3" fillId="3" borderId="72" xfId="0" applyNumberFormat="1" applyFont="1" applyFill="1" applyBorder="1" applyAlignment="1">
      <alignment vertical="center"/>
    </xf>
    <xf numFmtId="3" fontId="3" fillId="3" borderId="68" xfId="0" applyNumberFormat="1" applyFont="1" applyFill="1" applyBorder="1" applyAlignment="1">
      <alignment vertical="center"/>
    </xf>
    <xf numFmtId="0" fontId="3" fillId="0" borderId="70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4" fillId="2" borderId="44" xfId="0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7" fillId="3" borderId="45" xfId="0" applyFont="1" applyFill="1" applyBorder="1" applyAlignment="1">
      <alignment vertical="center"/>
    </xf>
    <xf numFmtId="0" fontId="7" fillId="3" borderId="14" xfId="0" applyFont="1" applyFill="1" applyBorder="1" applyAlignment="1">
      <alignment vertical="center" wrapText="1"/>
    </xf>
    <xf numFmtId="0" fontId="2" fillId="3" borderId="39" xfId="0" applyFont="1" applyFill="1" applyBorder="1" applyAlignment="1">
      <alignment vertical="center"/>
    </xf>
    <xf numFmtId="3" fontId="7" fillId="3" borderId="45" xfId="0" applyNumberFormat="1" applyFont="1" applyFill="1" applyBorder="1" applyAlignment="1">
      <alignment vertical="center"/>
    </xf>
    <xf numFmtId="3" fontId="7" fillId="3" borderId="23" xfId="0" applyNumberFormat="1" applyFont="1" applyFill="1" applyBorder="1" applyAlignment="1">
      <alignment vertical="center"/>
    </xf>
    <xf numFmtId="0" fontId="3" fillId="3" borderId="45" xfId="0" applyFont="1" applyFill="1" applyBorder="1" applyAlignment="1">
      <alignment vertical="center" wrapText="1"/>
    </xf>
    <xf numFmtId="0" fontId="3" fillId="3" borderId="14" xfId="0" applyFont="1" applyFill="1" applyBorder="1" applyAlignment="1">
      <alignment vertical="center" wrapText="1"/>
    </xf>
    <xf numFmtId="0" fontId="3" fillId="5" borderId="14" xfId="0" applyFont="1" applyFill="1" applyBorder="1" applyAlignment="1">
      <alignment vertical="center" wrapText="1"/>
    </xf>
    <xf numFmtId="0" fontId="14" fillId="5" borderId="14" xfId="0" applyFont="1" applyFill="1" applyBorder="1" applyAlignment="1">
      <alignment vertical="center" wrapText="1"/>
    </xf>
    <xf numFmtId="3" fontId="3" fillId="3" borderId="14" xfId="0" applyNumberFormat="1" applyFont="1" applyFill="1" applyBorder="1" applyAlignment="1">
      <alignment vertical="center" wrapText="1"/>
    </xf>
    <xf numFmtId="3" fontId="3" fillId="5" borderId="39" xfId="0" applyNumberFormat="1" applyFont="1" applyFill="1" applyBorder="1" applyAlignment="1">
      <alignment vertical="center" wrapText="1"/>
    </xf>
    <xf numFmtId="3" fontId="3" fillId="4" borderId="9" xfId="0" applyNumberFormat="1" applyFont="1" applyFill="1" applyBorder="1" applyAlignment="1">
      <alignment vertical="center" wrapText="1"/>
    </xf>
    <xf numFmtId="3" fontId="3" fillId="4" borderId="23" xfId="0" applyNumberFormat="1" applyFont="1" applyFill="1" applyBorder="1" applyAlignment="1">
      <alignment vertical="center" wrapText="1"/>
    </xf>
    <xf numFmtId="3" fontId="3" fillId="3" borderId="37" xfId="0" applyNumberFormat="1" applyFont="1" applyFill="1" applyBorder="1" applyAlignment="1">
      <alignment vertical="center" wrapText="1"/>
    </xf>
    <xf numFmtId="0" fontId="2" fillId="6" borderId="15" xfId="0" applyFont="1" applyFill="1" applyBorder="1" applyAlignment="1">
      <alignment vertical="center" wrapText="1"/>
    </xf>
    <xf numFmtId="0" fontId="3" fillId="3" borderId="11" xfId="0" applyFont="1" applyFill="1" applyBorder="1" applyAlignment="1">
      <alignment vertical="center"/>
    </xf>
    <xf numFmtId="0" fontId="14" fillId="3" borderId="35" xfId="0" applyFont="1" applyFill="1" applyBorder="1" applyAlignment="1">
      <alignment vertical="center" wrapText="1"/>
    </xf>
    <xf numFmtId="3" fontId="7" fillId="0" borderId="7" xfId="0" applyNumberFormat="1" applyFont="1" applyBorder="1" applyAlignment="1">
      <alignment vertical="center"/>
    </xf>
    <xf numFmtId="3" fontId="7" fillId="0" borderId="8" xfId="0" applyNumberFormat="1" applyFont="1" applyBorder="1" applyAlignment="1">
      <alignment vertical="center"/>
    </xf>
    <xf numFmtId="3" fontId="7" fillId="0" borderId="54" xfId="0" applyNumberFormat="1" applyFont="1" applyBorder="1" applyAlignment="1">
      <alignment vertical="center"/>
    </xf>
    <xf numFmtId="0" fontId="0" fillId="0" borderId="45" xfId="18" applyNumberFormat="1" applyFont="1" applyFill="1" applyBorder="1" applyAlignment="1">
      <alignment horizontal="right" vertical="center" wrapText="1"/>
    </xf>
    <xf numFmtId="0" fontId="7" fillId="0" borderId="15" xfId="0" applyFont="1" applyBorder="1" applyAlignment="1">
      <alignment vertical="center"/>
    </xf>
    <xf numFmtId="3" fontId="7" fillId="0" borderId="15" xfId="0" applyNumberFormat="1" applyFont="1" applyBorder="1" applyAlignment="1">
      <alignment vertical="center"/>
    </xf>
    <xf numFmtId="3" fontId="7" fillId="0" borderId="66" xfId="0" applyNumberFormat="1" applyFont="1" applyBorder="1" applyAlignment="1">
      <alignment vertical="center"/>
    </xf>
    <xf numFmtId="3" fontId="7" fillId="0" borderId="71" xfId="0" applyNumberFormat="1" applyFont="1" applyBorder="1" applyAlignment="1">
      <alignment vertical="center"/>
    </xf>
    <xf numFmtId="3" fontId="7" fillId="0" borderId="67" xfId="0" applyNumberFormat="1" applyFont="1" applyBorder="1" applyAlignment="1">
      <alignment vertical="center"/>
    </xf>
    <xf numFmtId="0" fontId="7" fillId="0" borderId="15" xfId="18" applyNumberFormat="1" applyFont="1" applyFill="1" applyBorder="1" applyAlignment="1">
      <alignment horizontal="right" vertical="center" wrapText="1"/>
    </xf>
    <xf numFmtId="0" fontId="7" fillId="0" borderId="73" xfId="18" applyNumberFormat="1" applyFont="1" applyFill="1" applyBorder="1" applyAlignment="1">
      <alignment horizontal="right" vertical="center" wrapText="1"/>
    </xf>
    <xf numFmtId="0" fontId="7" fillId="0" borderId="9" xfId="0" applyFont="1" applyBorder="1" applyAlignment="1">
      <alignment vertical="center"/>
    </xf>
    <xf numFmtId="3" fontId="7" fillId="0" borderId="9" xfId="0" applyNumberFormat="1" applyFont="1" applyBorder="1" applyAlignment="1">
      <alignment vertical="center"/>
    </xf>
    <xf numFmtId="3" fontId="7" fillId="0" borderId="26" xfId="0" applyNumberFormat="1" applyFont="1" applyBorder="1" applyAlignment="1">
      <alignment vertical="center"/>
    </xf>
    <xf numFmtId="3" fontId="7" fillId="0" borderId="5" xfId="0" applyNumberFormat="1" applyFont="1" applyBorder="1" applyAlignment="1">
      <alignment vertical="center"/>
    </xf>
    <xf numFmtId="3" fontId="7" fillId="0" borderId="74" xfId="0" applyNumberFormat="1" applyFont="1" applyBorder="1" applyAlignment="1">
      <alignment vertical="center"/>
    </xf>
    <xf numFmtId="3" fontId="0" fillId="0" borderId="18" xfId="0" applyNumberFormat="1" applyFont="1" applyFill="1" applyBorder="1" applyAlignment="1">
      <alignment vertical="center"/>
    </xf>
    <xf numFmtId="3" fontId="7" fillId="3" borderId="17" xfId="0" applyNumberFormat="1" applyFont="1" applyFill="1" applyBorder="1" applyAlignment="1">
      <alignment vertical="center"/>
    </xf>
    <xf numFmtId="3" fontId="7" fillId="3" borderId="16" xfId="0" applyNumberFormat="1" applyFont="1" applyFill="1" applyBorder="1" applyAlignment="1">
      <alignment vertical="center"/>
    </xf>
    <xf numFmtId="3" fontId="7" fillId="3" borderId="49" xfId="0" applyNumberFormat="1" applyFont="1" applyFill="1" applyBorder="1" applyAlignment="1">
      <alignment vertical="center"/>
    </xf>
    <xf numFmtId="3" fontId="7" fillId="0" borderId="30" xfId="0" applyNumberFormat="1" applyFont="1" applyBorder="1" applyAlignment="1">
      <alignment vertical="center"/>
    </xf>
    <xf numFmtId="0" fontId="7" fillId="0" borderId="75" xfId="18" applyNumberFormat="1" applyFont="1" applyFill="1" applyBorder="1" applyAlignment="1">
      <alignment horizontal="right" vertical="center" wrapText="1"/>
    </xf>
    <xf numFmtId="3" fontId="7" fillId="0" borderId="75" xfId="0" applyNumberFormat="1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3" fillId="0" borderId="76" xfId="0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66" fontId="3" fillId="0" borderId="58" xfId="0" applyNumberFormat="1" applyFont="1" applyFill="1" applyBorder="1" applyAlignment="1">
      <alignment horizontal="left" vertical="center"/>
    </xf>
    <xf numFmtId="0" fontId="3" fillId="0" borderId="58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</cellXfs>
  <cellStyles count="9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9"/>
  <sheetViews>
    <sheetView tabSelected="1" zoomScale="75" zoomScaleNormal="7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11.421875" defaultRowHeight="12.75"/>
  <cols>
    <col min="1" max="1" width="49.28125" style="0" customWidth="1"/>
    <col min="2" max="4" width="13.28125" style="0" customWidth="1"/>
    <col min="5" max="5" width="14.140625" style="0" customWidth="1"/>
    <col min="6" max="6" width="14.7109375" style="0" customWidth="1"/>
    <col min="7" max="7" width="11.00390625" style="0" customWidth="1"/>
    <col min="8" max="8" width="14.7109375" style="0" customWidth="1"/>
    <col min="9" max="9" width="10.140625" style="0" customWidth="1"/>
    <col min="10" max="10" width="10.00390625" style="0" customWidth="1"/>
    <col min="11" max="12" width="10.140625" style="0" customWidth="1"/>
    <col min="13" max="13" width="16.7109375" style="0" customWidth="1"/>
    <col min="14" max="18" width="13.28125" style="0" customWidth="1"/>
    <col min="19" max="19" width="16.421875" style="0" customWidth="1"/>
    <col min="20" max="20" width="28.57421875" style="0" customWidth="1"/>
  </cols>
  <sheetData>
    <row r="1" ht="15">
      <c r="A1" s="1" t="s">
        <v>35</v>
      </c>
    </row>
    <row r="2" ht="15.75" thickBot="1">
      <c r="A2" s="1"/>
    </row>
    <row r="3" spans="1:20" s="2" customFormat="1" ht="33.75" customHeight="1" thickBot="1">
      <c r="A3" s="446" t="s">
        <v>29</v>
      </c>
      <c r="B3" s="453" t="s">
        <v>23</v>
      </c>
      <c r="C3" s="453"/>
      <c r="D3" s="453"/>
      <c r="E3" s="453"/>
      <c r="F3" s="454"/>
      <c r="G3" s="80" t="s">
        <v>26</v>
      </c>
      <c r="H3" s="452" t="s">
        <v>70</v>
      </c>
      <c r="I3" s="453"/>
      <c r="J3" s="453"/>
      <c r="K3" s="453"/>
      <c r="L3" s="454"/>
      <c r="M3" s="455" t="s">
        <v>0</v>
      </c>
      <c r="N3" s="455"/>
      <c r="O3" s="455"/>
      <c r="P3" s="455"/>
      <c r="Q3" s="455"/>
      <c r="R3" s="456"/>
      <c r="S3" s="137"/>
      <c r="T3" s="136"/>
    </row>
    <row r="4" spans="1:19" s="2" customFormat="1" ht="27" customHeight="1" thickBot="1">
      <c r="A4" s="447"/>
      <c r="B4" s="396" t="s">
        <v>80</v>
      </c>
      <c r="C4" s="361">
        <v>2010</v>
      </c>
      <c r="D4" s="361">
        <v>2011</v>
      </c>
      <c r="E4" s="361">
        <v>2012</v>
      </c>
      <c r="F4" s="362">
        <v>2013</v>
      </c>
      <c r="G4" s="3"/>
      <c r="H4" s="303" t="s">
        <v>2</v>
      </c>
      <c r="I4" s="304">
        <v>2010</v>
      </c>
      <c r="J4" s="304">
        <v>2011</v>
      </c>
      <c r="K4" s="304">
        <v>2012</v>
      </c>
      <c r="L4" s="331">
        <v>2013</v>
      </c>
      <c r="M4" s="64" t="s">
        <v>2</v>
      </c>
      <c r="N4" s="5">
        <v>2010</v>
      </c>
      <c r="O4" s="5">
        <v>2011</v>
      </c>
      <c r="P4" s="5">
        <v>2012</v>
      </c>
      <c r="Q4" s="5">
        <v>2013</v>
      </c>
      <c r="R4" s="6">
        <v>2014</v>
      </c>
      <c r="S4" s="164" t="s">
        <v>69</v>
      </c>
    </row>
    <row r="5" spans="1:19" s="2" customFormat="1" ht="16.5" customHeight="1">
      <c r="A5" s="397" t="s">
        <v>7</v>
      </c>
      <c r="B5" s="8"/>
      <c r="C5" s="9"/>
      <c r="D5" s="10"/>
      <c r="E5" s="55"/>
      <c r="F5" s="55"/>
      <c r="G5" s="11"/>
      <c r="H5" s="305"/>
      <c r="I5" s="306"/>
      <c r="J5" s="306"/>
      <c r="K5" s="306"/>
      <c r="L5" s="332"/>
      <c r="M5" s="65"/>
      <c r="N5" s="9"/>
      <c r="O5" s="9"/>
      <c r="P5" s="9"/>
      <c r="Q5" s="9"/>
      <c r="R5" s="10"/>
      <c r="S5" s="11"/>
    </row>
    <row r="6" spans="1:20" s="34" customFormat="1" ht="16.5" customHeight="1">
      <c r="A6" s="30" t="s">
        <v>34</v>
      </c>
      <c r="B6" s="43">
        <v>3228460</v>
      </c>
      <c r="C6" s="44">
        <v>2082734</v>
      </c>
      <c r="D6" s="207">
        <v>2904860</v>
      </c>
      <c r="E6" s="44">
        <v>3228460</v>
      </c>
      <c r="F6" s="170">
        <v>3228460</v>
      </c>
      <c r="G6" s="81"/>
      <c r="H6" s="307"/>
      <c r="I6" s="44"/>
      <c r="J6" s="44"/>
      <c r="K6" s="44"/>
      <c r="L6" s="45"/>
      <c r="M6" s="67">
        <v>900000</v>
      </c>
      <c r="N6" s="44">
        <v>784000</v>
      </c>
      <c r="O6" s="44">
        <v>116000</v>
      </c>
      <c r="P6" s="31">
        <v>0</v>
      </c>
      <c r="Q6" s="31">
        <v>0</v>
      </c>
      <c r="R6" s="32">
        <v>0</v>
      </c>
      <c r="S6" s="81">
        <v>100000</v>
      </c>
      <c r="T6" s="33"/>
    </row>
    <row r="7" spans="1:20" s="34" customFormat="1" ht="16.5" customHeight="1">
      <c r="A7" s="103" t="s">
        <v>44</v>
      </c>
      <c r="B7" s="104">
        <v>750900</v>
      </c>
      <c r="C7" s="48">
        <v>230300</v>
      </c>
      <c r="D7" s="206">
        <v>591900</v>
      </c>
      <c r="E7" s="46">
        <v>750900</v>
      </c>
      <c r="F7" s="279">
        <v>750900</v>
      </c>
      <c r="G7" s="47"/>
      <c r="H7" s="308"/>
      <c r="I7" s="31"/>
      <c r="J7" s="31"/>
      <c r="K7" s="31"/>
      <c r="L7" s="32"/>
      <c r="M7" s="105">
        <v>1104500</v>
      </c>
      <c r="N7" s="46">
        <v>404500</v>
      </c>
      <c r="O7" s="46">
        <v>700000</v>
      </c>
      <c r="P7" s="46">
        <v>0</v>
      </c>
      <c r="Q7" s="46">
        <v>0</v>
      </c>
      <c r="R7" s="286">
        <v>0</v>
      </c>
      <c r="S7" s="288">
        <v>0</v>
      </c>
      <c r="T7" s="33"/>
    </row>
    <row r="8" spans="1:20" s="124" customFormat="1" ht="33" customHeight="1">
      <c r="A8" s="30" t="s">
        <v>31</v>
      </c>
      <c r="B8" s="43">
        <v>373000.4</v>
      </c>
      <c r="C8" s="44">
        <v>168100.4</v>
      </c>
      <c r="D8" s="207">
        <v>317000.4</v>
      </c>
      <c r="E8" s="44">
        <v>373000.4</v>
      </c>
      <c r="F8" s="170">
        <v>373000.4</v>
      </c>
      <c r="G8" s="346">
        <v>32.1812</v>
      </c>
      <c r="H8" s="309"/>
      <c r="I8" s="310"/>
      <c r="J8" s="310"/>
      <c r="K8" s="310"/>
      <c r="L8" s="333"/>
      <c r="M8" s="67">
        <v>1118300</v>
      </c>
      <c r="N8" s="44">
        <v>330234</v>
      </c>
      <c r="O8" s="44">
        <v>768066</v>
      </c>
      <c r="P8" s="44">
        <v>20000</v>
      </c>
      <c r="Q8" s="44">
        <v>0</v>
      </c>
      <c r="R8" s="45">
        <v>0</v>
      </c>
      <c r="S8" s="81">
        <v>180000</v>
      </c>
      <c r="T8" s="125"/>
    </row>
    <row r="9" spans="1:20" s="124" customFormat="1" ht="16.5" customHeight="1" thickBot="1">
      <c r="A9" s="40" t="s">
        <v>43</v>
      </c>
      <c r="B9" s="99">
        <v>199300</v>
      </c>
      <c r="C9" s="100">
        <v>58800</v>
      </c>
      <c r="D9" s="208">
        <v>178400</v>
      </c>
      <c r="E9" s="100">
        <v>199300</v>
      </c>
      <c r="F9" s="169">
        <v>199300</v>
      </c>
      <c r="G9" s="157">
        <v>11.531400000000001</v>
      </c>
      <c r="H9" s="311"/>
      <c r="I9" s="312"/>
      <c r="J9" s="312"/>
      <c r="K9" s="312"/>
      <c r="L9" s="334"/>
      <c r="M9" s="101">
        <v>516000</v>
      </c>
      <c r="N9" s="100">
        <v>63000</v>
      </c>
      <c r="O9" s="100">
        <v>453000</v>
      </c>
      <c r="P9" s="100">
        <v>0</v>
      </c>
      <c r="Q9" s="100">
        <v>0</v>
      </c>
      <c r="R9" s="352"/>
      <c r="S9" s="289">
        <v>139200</v>
      </c>
      <c r="T9" s="123"/>
    </row>
    <row r="10" spans="1:20" s="2" customFormat="1" ht="16.5" customHeight="1">
      <c r="A10" s="7" t="s">
        <v>8</v>
      </c>
      <c r="B10" s="13"/>
      <c r="C10" s="14"/>
      <c r="D10" s="209"/>
      <c r="E10" s="14"/>
      <c r="F10" s="56"/>
      <c r="G10" s="16"/>
      <c r="H10" s="313"/>
      <c r="I10" s="299"/>
      <c r="J10" s="299"/>
      <c r="K10" s="299"/>
      <c r="L10" s="335"/>
      <c r="M10" s="66"/>
      <c r="N10" s="14"/>
      <c r="O10" s="14"/>
      <c r="P10" s="14"/>
      <c r="Q10" s="14"/>
      <c r="R10" s="15"/>
      <c r="S10" s="11"/>
      <c r="T10" s="12"/>
    </row>
    <row r="11" spans="1:20" s="34" customFormat="1" ht="16.5" customHeight="1">
      <c r="A11" s="30" t="s">
        <v>34</v>
      </c>
      <c r="B11" s="43">
        <v>3424040</v>
      </c>
      <c r="C11" s="44">
        <v>294940</v>
      </c>
      <c r="D11" s="207">
        <v>2574273</v>
      </c>
      <c r="E11" s="44">
        <v>3424040</v>
      </c>
      <c r="F11" s="170">
        <v>3424040</v>
      </c>
      <c r="G11" s="81"/>
      <c r="H11" s="307"/>
      <c r="I11" s="44"/>
      <c r="J11" s="44"/>
      <c r="K11" s="44"/>
      <c r="L11" s="45"/>
      <c r="M11" s="67">
        <v>13492340</v>
      </c>
      <c r="N11" s="44">
        <v>9761840</v>
      </c>
      <c r="O11" s="44">
        <v>3730500</v>
      </c>
      <c r="P11" s="44">
        <v>0</v>
      </c>
      <c r="Q11" s="31">
        <v>0</v>
      </c>
      <c r="R11" s="32">
        <v>0</v>
      </c>
      <c r="S11" s="81">
        <v>2000000</v>
      </c>
      <c r="T11" s="33"/>
    </row>
    <row r="12" spans="1:20" s="34" customFormat="1" ht="16.5" customHeight="1">
      <c r="A12" s="103" t="s">
        <v>44</v>
      </c>
      <c r="B12" s="43"/>
      <c r="C12" s="44"/>
      <c r="D12" s="207"/>
      <c r="E12" s="44"/>
      <c r="F12" s="170"/>
      <c r="G12" s="81"/>
      <c r="H12" s="307"/>
      <c r="I12" s="44"/>
      <c r="J12" s="44"/>
      <c r="K12" s="44"/>
      <c r="L12" s="45"/>
      <c r="M12" s="67"/>
      <c r="N12" s="44"/>
      <c r="O12" s="44"/>
      <c r="P12" s="44"/>
      <c r="Q12" s="31"/>
      <c r="R12" s="32"/>
      <c r="S12" s="81">
        <v>0</v>
      </c>
      <c r="T12" s="33"/>
    </row>
    <row r="13" spans="1:20" s="124" customFormat="1" ht="12.75">
      <c r="A13" s="30" t="s">
        <v>30</v>
      </c>
      <c r="B13" s="43">
        <v>1219950</v>
      </c>
      <c r="C13" s="44">
        <v>0</v>
      </c>
      <c r="D13" s="207">
        <v>0</v>
      </c>
      <c r="E13" s="44">
        <v>180000</v>
      </c>
      <c r="F13" s="170">
        <v>1119550</v>
      </c>
      <c r="G13" s="126"/>
      <c r="H13" s="314">
        <v>55000</v>
      </c>
      <c r="I13" s="315">
        <v>0</v>
      </c>
      <c r="J13" s="315">
        <v>27500</v>
      </c>
      <c r="K13" s="315">
        <v>27500</v>
      </c>
      <c r="L13" s="336">
        <v>0</v>
      </c>
      <c r="M13" s="67">
        <v>9891000</v>
      </c>
      <c r="N13" s="44">
        <v>456000</v>
      </c>
      <c r="O13" s="44">
        <v>4285000</v>
      </c>
      <c r="P13" s="44">
        <v>3405000</v>
      </c>
      <c r="Q13" s="44">
        <v>1565000</v>
      </c>
      <c r="R13" s="45">
        <v>180000</v>
      </c>
      <c r="S13" s="81">
        <v>360000</v>
      </c>
      <c r="T13" s="33"/>
    </row>
    <row r="14" spans="1:20" s="124" customFormat="1" ht="16.5" customHeight="1">
      <c r="A14" s="30" t="s">
        <v>32</v>
      </c>
      <c r="B14" s="278">
        <v>1754450</v>
      </c>
      <c r="C14" s="46">
        <v>0</v>
      </c>
      <c r="D14" s="210">
        <v>5000</v>
      </c>
      <c r="E14" s="46">
        <v>496725</v>
      </c>
      <c r="F14" s="279">
        <v>1749450</v>
      </c>
      <c r="G14" s="126"/>
      <c r="H14" s="316"/>
      <c r="I14" s="317"/>
      <c r="J14" s="317"/>
      <c r="K14" s="317"/>
      <c r="L14" s="337"/>
      <c r="M14" s="68">
        <v>4072000</v>
      </c>
      <c r="N14" s="48">
        <v>360000</v>
      </c>
      <c r="O14" s="48">
        <v>1187000</v>
      </c>
      <c r="P14" s="48">
        <v>1624000</v>
      </c>
      <c r="Q14" s="48">
        <v>669000</v>
      </c>
      <c r="R14" s="49">
        <v>232000</v>
      </c>
      <c r="S14" s="288">
        <v>600000</v>
      </c>
      <c r="T14" s="123"/>
    </row>
    <row r="15" spans="1:20" s="124" customFormat="1" ht="16.5" customHeight="1" thickBot="1">
      <c r="A15" s="35" t="s">
        <v>33</v>
      </c>
      <c r="B15" s="280">
        <v>8035960</v>
      </c>
      <c r="C15" s="42">
        <v>0</v>
      </c>
      <c r="D15" s="211">
        <v>122000</v>
      </c>
      <c r="E15" s="46">
        <v>1829840</v>
      </c>
      <c r="F15" s="279">
        <v>7148410</v>
      </c>
      <c r="G15" s="126"/>
      <c r="H15" s="314">
        <v>60000</v>
      </c>
      <c r="I15" s="315">
        <v>30000</v>
      </c>
      <c r="J15" s="315">
        <v>0</v>
      </c>
      <c r="K15" s="315">
        <v>0</v>
      </c>
      <c r="L15" s="336">
        <v>30000</v>
      </c>
      <c r="M15" s="69">
        <v>8057000</v>
      </c>
      <c r="N15" s="42">
        <v>66000</v>
      </c>
      <c r="O15" s="42">
        <v>1986000</v>
      </c>
      <c r="P15" s="36">
        <v>3810000</v>
      </c>
      <c r="Q15" s="36">
        <v>2002000</v>
      </c>
      <c r="R15" s="37">
        <v>193000</v>
      </c>
      <c r="S15" s="287">
        <v>915900</v>
      </c>
      <c r="T15" s="123"/>
    </row>
    <row r="16" spans="1:20" s="2" customFormat="1" ht="16.5" customHeight="1">
      <c r="A16" s="7" t="s">
        <v>9</v>
      </c>
      <c r="B16" s="13"/>
      <c r="C16" s="14"/>
      <c r="D16" s="209"/>
      <c r="E16" s="14"/>
      <c r="F16" s="56"/>
      <c r="G16" s="16"/>
      <c r="H16" s="313"/>
      <c r="I16" s="299"/>
      <c r="J16" s="299"/>
      <c r="K16" s="299"/>
      <c r="L16" s="335"/>
      <c r="M16" s="66"/>
      <c r="N16" s="14"/>
      <c r="O16" s="14"/>
      <c r="P16" s="14"/>
      <c r="Q16" s="14"/>
      <c r="R16" s="15"/>
      <c r="S16" s="11"/>
      <c r="T16" s="12"/>
    </row>
    <row r="17" spans="1:20" s="34" customFormat="1" ht="16.5" customHeight="1" thickBot="1">
      <c r="A17" s="30" t="s">
        <v>34</v>
      </c>
      <c r="B17" s="86">
        <v>1487200</v>
      </c>
      <c r="C17" s="42">
        <v>823774</v>
      </c>
      <c r="D17" s="211">
        <v>1487200</v>
      </c>
      <c r="E17" s="42">
        <v>1487200</v>
      </c>
      <c r="F17" s="285">
        <v>1487200</v>
      </c>
      <c r="G17" s="50"/>
      <c r="H17" s="308"/>
      <c r="I17" s="31"/>
      <c r="J17" s="31"/>
      <c r="K17" s="31"/>
      <c r="L17" s="32"/>
      <c r="M17" s="69">
        <v>728500</v>
      </c>
      <c r="N17" s="42">
        <v>703500</v>
      </c>
      <c r="O17" s="42">
        <v>25000</v>
      </c>
      <c r="P17" s="36">
        <v>0</v>
      </c>
      <c r="Q17" s="36">
        <v>0</v>
      </c>
      <c r="R17" s="37">
        <v>0</v>
      </c>
      <c r="S17" s="287">
        <v>400000</v>
      </c>
      <c r="T17" s="33"/>
    </row>
    <row r="18" spans="1:20" s="34" customFormat="1" ht="16.5" customHeight="1" thickBot="1">
      <c r="A18" s="103" t="s">
        <v>44</v>
      </c>
      <c r="B18" s="106">
        <v>1176300</v>
      </c>
      <c r="C18" s="100">
        <v>221500</v>
      </c>
      <c r="D18" s="208">
        <v>984700</v>
      </c>
      <c r="E18" s="100">
        <v>1176300</v>
      </c>
      <c r="F18" s="169">
        <v>1176300</v>
      </c>
      <c r="G18" s="107"/>
      <c r="H18" s="308"/>
      <c r="I18" s="31"/>
      <c r="J18" s="31"/>
      <c r="K18" s="31"/>
      <c r="L18" s="32"/>
      <c r="M18" s="108">
        <v>755600</v>
      </c>
      <c r="N18" s="100">
        <v>455600</v>
      </c>
      <c r="O18" s="100">
        <v>300000</v>
      </c>
      <c r="P18" s="41">
        <v>0</v>
      </c>
      <c r="Q18" s="41">
        <v>0</v>
      </c>
      <c r="R18" s="102">
        <v>0</v>
      </c>
      <c r="S18" s="289">
        <v>0</v>
      </c>
      <c r="T18" s="33"/>
    </row>
    <row r="19" spans="1:20" s="2" customFormat="1" ht="16.5" customHeight="1">
      <c r="A19" s="7" t="s">
        <v>18</v>
      </c>
      <c r="B19" s="13"/>
      <c r="C19" s="14"/>
      <c r="D19" s="209"/>
      <c r="E19" s="14"/>
      <c r="F19" s="56"/>
      <c r="G19" s="16"/>
      <c r="H19" s="313"/>
      <c r="I19" s="299"/>
      <c r="J19" s="299"/>
      <c r="K19" s="299"/>
      <c r="L19" s="335"/>
      <c r="M19" s="66"/>
      <c r="N19" s="14"/>
      <c r="O19" s="14"/>
      <c r="P19" s="14"/>
      <c r="Q19" s="14"/>
      <c r="R19" s="15"/>
      <c r="S19" s="11"/>
      <c r="T19" s="12"/>
    </row>
    <row r="20" spans="1:20" s="88" customFormat="1" ht="16.5" customHeight="1">
      <c r="A20" s="103" t="s">
        <v>34</v>
      </c>
      <c r="B20" s="117">
        <v>209700</v>
      </c>
      <c r="C20" s="118">
        <v>209700</v>
      </c>
      <c r="D20" s="214">
        <v>209700</v>
      </c>
      <c r="E20" s="48">
        <v>209700</v>
      </c>
      <c r="F20" s="168">
        <v>209700</v>
      </c>
      <c r="G20" s="302"/>
      <c r="H20" s="318"/>
      <c r="I20" s="90"/>
      <c r="J20" s="90"/>
      <c r="K20" s="90"/>
      <c r="L20" s="91"/>
      <c r="M20" s="181">
        <v>63000</v>
      </c>
      <c r="N20" s="120">
        <v>63000</v>
      </c>
      <c r="O20" s="118">
        <v>0</v>
      </c>
      <c r="P20" s="118">
        <v>0</v>
      </c>
      <c r="Q20" s="118">
        <v>0</v>
      </c>
      <c r="R20" s="119">
        <v>0</v>
      </c>
      <c r="S20" s="291">
        <v>0</v>
      </c>
      <c r="T20" s="87"/>
    </row>
    <row r="21" spans="1:20" s="88" customFormat="1" ht="16.5" customHeight="1">
      <c r="A21" s="30" t="s">
        <v>44</v>
      </c>
      <c r="B21" s="89">
        <v>329800</v>
      </c>
      <c r="C21" s="90">
        <v>166500</v>
      </c>
      <c r="D21" s="213">
        <v>329600</v>
      </c>
      <c r="E21" s="31">
        <v>329800</v>
      </c>
      <c r="F21" s="232">
        <v>329800</v>
      </c>
      <c r="G21" s="92"/>
      <c r="H21" s="318"/>
      <c r="I21" s="90"/>
      <c r="J21" s="90"/>
      <c r="K21" s="90"/>
      <c r="L21" s="91"/>
      <c r="M21" s="93">
        <v>156200</v>
      </c>
      <c r="N21" s="94">
        <v>100000</v>
      </c>
      <c r="O21" s="90">
        <v>56200</v>
      </c>
      <c r="P21" s="90">
        <v>0</v>
      </c>
      <c r="Q21" s="90">
        <v>0</v>
      </c>
      <c r="R21" s="91">
        <v>0</v>
      </c>
      <c r="S21" s="290">
        <v>0</v>
      </c>
      <c r="T21" s="87"/>
    </row>
    <row r="22" spans="1:20" s="88" customFormat="1" ht="16.5" customHeight="1" thickBot="1">
      <c r="A22" s="40" t="s">
        <v>43</v>
      </c>
      <c r="B22" s="110">
        <v>0</v>
      </c>
      <c r="C22" s="111">
        <v>6300</v>
      </c>
      <c r="D22" s="212">
        <v>0</v>
      </c>
      <c r="E22" s="41">
        <v>0</v>
      </c>
      <c r="F22" s="73">
        <v>0</v>
      </c>
      <c r="G22" s="141">
        <v>2.4692</v>
      </c>
      <c r="H22" s="319"/>
      <c r="I22" s="320"/>
      <c r="J22" s="320"/>
      <c r="K22" s="320"/>
      <c r="L22" s="338"/>
      <c r="M22" s="114">
        <v>33000</v>
      </c>
      <c r="N22" s="115">
        <v>0</v>
      </c>
      <c r="O22" s="111">
        <v>33000</v>
      </c>
      <c r="P22" s="111">
        <v>0</v>
      </c>
      <c r="Q22" s="111">
        <v>0</v>
      </c>
      <c r="R22" s="112">
        <v>0</v>
      </c>
      <c r="S22" s="292">
        <v>0</v>
      </c>
      <c r="T22" s="87"/>
    </row>
    <row r="23" spans="1:20" s="2" customFormat="1" ht="16.5" customHeight="1">
      <c r="A23" s="7" t="s">
        <v>10</v>
      </c>
      <c r="B23" s="13"/>
      <c r="C23" s="14"/>
      <c r="D23" s="209"/>
      <c r="E23" s="14"/>
      <c r="F23" s="56"/>
      <c r="G23" s="16"/>
      <c r="H23" s="313"/>
      <c r="I23" s="299"/>
      <c r="J23" s="299"/>
      <c r="K23" s="299"/>
      <c r="L23" s="335"/>
      <c r="M23" s="66"/>
      <c r="N23" s="14"/>
      <c r="O23" s="14"/>
      <c r="P23" s="14"/>
      <c r="Q23" s="14"/>
      <c r="R23" s="15"/>
      <c r="S23" s="11"/>
      <c r="T23" s="12"/>
    </row>
    <row r="24" spans="1:20" s="88" customFormat="1" ht="16.5" customHeight="1">
      <c r="A24" s="30" t="s">
        <v>34</v>
      </c>
      <c r="B24" s="89">
        <v>106100</v>
      </c>
      <c r="C24" s="90">
        <v>0</v>
      </c>
      <c r="D24" s="213">
        <v>106100</v>
      </c>
      <c r="E24" s="90">
        <v>106100</v>
      </c>
      <c r="F24" s="172">
        <v>106100</v>
      </c>
      <c r="G24" s="92"/>
      <c r="H24" s="318"/>
      <c r="I24" s="90"/>
      <c r="J24" s="90"/>
      <c r="K24" s="90"/>
      <c r="L24" s="91"/>
      <c r="M24" s="293">
        <v>1577739</v>
      </c>
      <c r="N24" s="94">
        <v>1164739</v>
      </c>
      <c r="O24" s="94">
        <v>413000</v>
      </c>
      <c r="P24" s="90">
        <v>0</v>
      </c>
      <c r="Q24" s="90">
        <v>0</v>
      </c>
      <c r="R24" s="91">
        <v>0</v>
      </c>
      <c r="S24" s="290">
        <v>0</v>
      </c>
      <c r="T24" s="87"/>
    </row>
    <row r="25" spans="1:20" s="88" customFormat="1" ht="16.5" customHeight="1">
      <c r="A25" s="116" t="s">
        <v>44</v>
      </c>
      <c r="B25" s="117">
        <v>0</v>
      </c>
      <c r="C25" s="118">
        <v>0</v>
      </c>
      <c r="D25" s="214">
        <v>0</v>
      </c>
      <c r="E25" s="118">
        <v>0</v>
      </c>
      <c r="F25" s="173">
        <v>0</v>
      </c>
      <c r="G25" s="92"/>
      <c r="H25" s="318"/>
      <c r="I25" s="90"/>
      <c r="J25" s="90"/>
      <c r="K25" s="90"/>
      <c r="L25" s="91"/>
      <c r="M25" s="294">
        <v>1036200</v>
      </c>
      <c r="N25" s="120">
        <v>1036200</v>
      </c>
      <c r="O25" s="120">
        <v>0</v>
      </c>
      <c r="P25" s="118">
        <v>0</v>
      </c>
      <c r="Q25" s="118">
        <v>0</v>
      </c>
      <c r="R25" s="119">
        <v>0</v>
      </c>
      <c r="S25" s="291">
        <v>0</v>
      </c>
      <c r="T25" s="87"/>
    </row>
    <row r="26" spans="1:20" s="124" customFormat="1" ht="16.5" customHeight="1">
      <c r="A26" s="30" t="s">
        <v>45</v>
      </c>
      <c r="B26" s="43">
        <v>210711</v>
      </c>
      <c r="C26" s="44">
        <v>0</v>
      </c>
      <c r="D26" s="207">
        <v>0</v>
      </c>
      <c r="E26" s="44">
        <v>210711</v>
      </c>
      <c r="F26" s="170">
        <v>210711</v>
      </c>
      <c r="G26" s="126"/>
      <c r="H26" s="316"/>
      <c r="I26" s="317"/>
      <c r="J26" s="317"/>
      <c r="K26" s="317"/>
      <c r="L26" s="337"/>
      <c r="M26" s="67">
        <v>1007000</v>
      </c>
      <c r="N26" s="31">
        <v>0</v>
      </c>
      <c r="O26" s="31">
        <v>500000</v>
      </c>
      <c r="P26" s="31">
        <v>507000</v>
      </c>
      <c r="Q26" s="31"/>
      <c r="R26" s="32"/>
      <c r="S26" s="81">
        <v>0</v>
      </c>
      <c r="T26" s="123"/>
    </row>
    <row r="27" spans="1:20" s="124" customFormat="1" ht="16.5" customHeight="1" thickBot="1">
      <c r="A27" s="40" t="s">
        <v>43</v>
      </c>
      <c r="B27" s="99">
        <v>73700</v>
      </c>
      <c r="C27" s="100">
        <v>0</v>
      </c>
      <c r="D27" s="208">
        <v>73700</v>
      </c>
      <c r="E27" s="100">
        <v>73700</v>
      </c>
      <c r="F27" s="169">
        <v>73700</v>
      </c>
      <c r="G27" s="127"/>
      <c r="H27" s="316"/>
      <c r="I27" s="317"/>
      <c r="J27" s="317"/>
      <c r="K27" s="317"/>
      <c r="L27" s="337"/>
      <c r="M27" s="101">
        <v>0</v>
      </c>
      <c r="N27" s="41">
        <v>0</v>
      </c>
      <c r="O27" s="41">
        <v>0</v>
      </c>
      <c r="P27" s="41">
        <v>0</v>
      </c>
      <c r="Q27" s="41">
        <v>0</v>
      </c>
      <c r="R27" s="102">
        <v>0</v>
      </c>
      <c r="S27" s="289">
        <v>0</v>
      </c>
      <c r="T27" s="123"/>
    </row>
    <row r="28" spans="1:20" s="2" customFormat="1" ht="16.5" customHeight="1">
      <c r="A28" s="7" t="s">
        <v>11</v>
      </c>
      <c r="B28" s="13"/>
      <c r="C28" s="14"/>
      <c r="D28" s="209"/>
      <c r="E28" s="14"/>
      <c r="F28" s="56"/>
      <c r="G28" s="16"/>
      <c r="H28" s="313"/>
      <c r="I28" s="299"/>
      <c r="J28" s="299"/>
      <c r="K28" s="299"/>
      <c r="L28" s="335"/>
      <c r="M28" s="66"/>
      <c r="N28" s="14"/>
      <c r="O28" s="14"/>
      <c r="P28" s="14"/>
      <c r="Q28" s="14"/>
      <c r="R28" s="15"/>
      <c r="S28" s="11"/>
      <c r="T28" s="12"/>
    </row>
    <row r="29" spans="1:20" s="88" customFormat="1" ht="16.5" customHeight="1">
      <c r="A29" s="356" t="s">
        <v>46</v>
      </c>
      <c r="B29" s="357">
        <v>3219700</v>
      </c>
      <c r="C29" s="94">
        <v>1470900</v>
      </c>
      <c r="D29" s="358">
        <v>2944800</v>
      </c>
      <c r="E29" s="94">
        <v>3219700</v>
      </c>
      <c r="F29" s="359">
        <v>3219700</v>
      </c>
      <c r="G29" s="92"/>
      <c r="H29" s="318"/>
      <c r="I29" s="90"/>
      <c r="J29" s="90"/>
      <c r="K29" s="90"/>
      <c r="L29" s="91"/>
      <c r="M29" s="93">
        <v>0</v>
      </c>
      <c r="N29" s="90">
        <v>0</v>
      </c>
      <c r="O29" s="90">
        <v>0</v>
      </c>
      <c r="P29" s="90">
        <v>0</v>
      </c>
      <c r="Q29" s="90">
        <v>0</v>
      </c>
      <c r="R29" s="91">
        <v>0</v>
      </c>
      <c r="S29" s="290">
        <v>0</v>
      </c>
      <c r="T29" s="87"/>
    </row>
    <row r="30" spans="1:20" s="88" customFormat="1" ht="16.5" customHeight="1" thickBot="1">
      <c r="A30" s="109" t="s">
        <v>73</v>
      </c>
      <c r="B30" s="110">
        <v>256400</v>
      </c>
      <c r="C30" s="111">
        <v>75700</v>
      </c>
      <c r="D30" s="212">
        <v>194400</v>
      </c>
      <c r="E30" s="111">
        <v>256400</v>
      </c>
      <c r="F30" s="171">
        <v>256400</v>
      </c>
      <c r="G30" s="113"/>
      <c r="H30" s="353"/>
      <c r="I30" s="354"/>
      <c r="J30" s="354"/>
      <c r="K30" s="354"/>
      <c r="L30" s="355"/>
      <c r="M30" s="114">
        <v>0</v>
      </c>
      <c r="N30" s="111">
        <v>0</v>
      </c>
      <c r="O30" s="111">
        <v>0</v>
      </c>
      <c r="P30" s="111">
        <v>0</v>
      </c>
      <c r="Q30" s="111">
        <v>0</v>
      </c>
      <c r="R30" s="112">
        <v>0</v>
      </c>
      <c r="S30" s="292">
        <v>0</v>
      </c>
      <c r="T30" s="87"/>
    </row>
    <row r="31" spans="1:20" s="2" customFormat="1" ht="33" customHeight="1">
      <c r="A31" s="7" t="s">
        <v>13</v>
      </c>
      <c r="B31" s="13"/>
      <c r="C31" s="14"/>
      <c r="D31" s="209"/>
      <c r="E31" s="14"/>
      <c r="F31" s="56"/>
      <c r="G31" s="16"/>
      <c r="H31" s="313"/>
      <c r="I31" s="299"/>
      <c r="J31" s="299"/>
      <c r="K31" s="299"/>
      <c r="L31" s="335"/>
      <c r="M31" s="66"/>
      <c r="N31" s="14"/>
      <c r="O31" s="14"/>
      <c r="P31" s="14"/>
      <c r="Q31" s="14"/>
      <c r="R31" s="15"/>
      <c r="S31" s="11"/>
      <c r="T31" s="12"/>
    </row>
    <row r="32" spans="1:20" s="2" customFormat="1" ht="23.25" customHeight="1">
      <c r="A32" s="122" t="s">
        <v>38</v>
      </c>
      <c r="B32" s="344">
        <f>SUM(B6,B11,B17,B20,B24,B29)</f>
        <v>11675200</v>
      </c>
      <c r="C32" s="19">
        <f>SUM(C6,C11,C17,C20,C24,C29)</f>
        <v>4882048</v>
      </c>
      <c r="D32" s="345">
        <f>SUM(D6,D11,D17,D20,D24,D29)</f>
        <v>10226933</v>
      </c>
      <c r="E32" s="218">
        <f>SUM(E6,E11,E17,E20,E24,E29)</f>
        <v>11675200</v>
      </c>
      <c r="F32" s="236">
        <f>SUM(F6,F11,F17,F20,F24,F29)</f>
        <v>11675200</v>
      </c>
      <c r="G32" s="121"/>
      <c r="H32" s="18"/>
      <c r="I32" s="19"/>
      <c r="J32" s="19"/>
      <c r="K32" s="19"/>
      <c r="L32" s="20"/>
      <c r="M32" s="18">
        <f aca="true" t="shared" si="0" ref="M32:S32">SUM(M6,M11,M17,M20,M24,M29)</f>
        <v>16761579</v>
      </c>
      <c r="N32" s="19">
        <f t="shared" si="0"/>
        <v>12477079</v>
      </c>
      <c r="O32" s="19">
        <f t="shared" si="0"/>
        <v>4284500</v>
      </c>
      <c r="P32" s="19">
        <f t="shared" si="0"/>
        <v>0</v>
      </c>
      <c r="Q32" s="19">
        <f t="shared" si="0"/>
        <v>0</v>
      </c>
      <c r="R32" s="20">
        <f t="shared" si="0"/>
        <v>0</v>
      </c>
      <c r="S32" s="20">
        <f t="shared" si="0"/>
        <v>2500000</v>
      </c>
      <c r="T32" s="12"/>
    </row>
    <row r="33" spans="1:20" s="2" customFormat="1" ht="16.5" customHeight="1">
      <c r="A33" s="421" t="s">
        <v>39</v>
      </c>
      <c r="B33" s="200">
        <f>SUM(B30,B25,B21,B18,B12,B7)</f>
        <v>2513400</v>
      </c>
      <c r="C33" s="19">
        <f>SUM(C30,C25,C21,C18,C12,C7)</f>
        <v>694000</v>
      </c>
      <c r="D33" s="70">
        <f>SUM(D30,D25,D21,D18,D12,D7)</f>
        <v>2100600</v>
      </c>
      <c r="E33" s="19">
        <f>SUM(E30,E25,E21,E18,E12,E7)</f>
        <v>2513400</v>
      </c>
      <c r="F33" s="70">
        <f>SUM(F30,F25,F21,F18,F12,F7)</f>
        <v>2513400</v>
      </c>
      <c r="G33" s="21"/>
      <c r="H33" s="192"/>
      <c r="I33" s="19"/>
      <c r="J33" s="19"/>
      <c r="K33" s="19"/>
      <c r="L33" s="20"/>
      <c r="M33" s="192">
        <f aca="true" t="shared" si="1" ref="M33:S33">SUM(M30,M25,M21,M18,M12,M7)</f>
        <v>3052500</v>
      </c>
      <c r="N33" s="19">
        <f t="shared" si="1"/>
        <v>1996300</v>
      </c>
      <c r="O33" s="19">
        <f t="shared" si="1"/>
        <v>1056200</v>
      </c>
      <c r="P33" s="19">
        <f t="shared" si="1"/>
        <v>0</v>
      </c>
      <c r="Q33" s="19">
        <f t="shared" si="1"/>
        <v>0</v>
      </c>
      <c r="R33" s="19">
        <f t="shared" si="1"/>
        <v>0</v>
      </c>
      <c r="S33" s="20">
        <f t="shared" si="1"/>
        <v>0</v>
      </c>
      <c r="T33" s="12"/>
    </row>
    <row r="34" spans="1:20" s="132" customFormat="1" ht="21" customHeight="1">
      <c r="A34" s="128" t="s">
        <v>36</v>
      </c>
      <c r="B34" s="343">
        <f>SUM(B32:B33)</f>
        <v>14188600</v>
      </c>
      <c r="C34" s="82">
        <f>SUM(C32:C33)</f>
        <v>5576048</v>
      </c>
      <c r="D34" s="342">
        <f>SUM(D32:D33)</f>
        <v>12327533</v>
      </c>
      <c r="E34" s="82">
        <f>SUM(E32:E33)</f>
        <v>14188600</v>
      </c>
      <c r="F34" s="188">
        <f>SUM(F32:F33)</f>
        <v>14188600</v>
      </c>
      <c r="G34" s="130"/>
      <c r="H34" s="188"/>
      <c r="I34" s="82"/>
      <c r="J34" s="82"/>
      <c r="K34" s="82"/>
      <c r="L34" s="129"/>
      <c r="M34" s="85">
        <f aca="true" t="shared" si="2" ref="M34:S34">SUM(M32:M33)</f>
        <v>19814079</v>
      </c>
      <c r="N34" s="82">
        <f t="shared" si="2"/>
        <v>14473379</v>
      </c>
      <c r="O34" s="82">
        <f t="shared" si="2"/>
        <v>5340700</v>
      </c>
      <c r="P34" s="82">
        <f t="shared" si="2"/>
        <v>0</v>
      </c>
      <c r="Q34" s="82">
        <f t="shared" si="2"/>
        <v>0</v>
      </c>
      <c r="R34" s="129">
        <f t="shared" si="2"/>
        <v>0</v>
      </c>
      <c r="S34" s="129">
        <f t="shared" si="2"/>
        <v>2500000</v>
      </c>
      <c r="T34" s="131"/>
    </row>
    <row r="35" spans="1:20" s="23" customFormat="1" ht="16.5" customHeight="1">
      <c r="A35" s="17" t="s">
        <v>40</v>
      </c>
      <c r="B35" s="217">
        <f aca="true" t="shared" si="3" ref="B35:S35">B8+B13+B14+B15+B26</f>
        <v>11594071.4</v>
      </c>
      <c r="C35" s="19">
        <f t="shared" si="3"/>
        <v>168100.4</v>
      </c>
      <c r="D35" s="70">
        <f t="shared" si="3"/>
        <v>444000.4</v>
      </c>
      <c r="E35" s="19">
        <f t="shared" si="3"/>
        <v>3090276.4</v>
      </c>
      <c r="F35" s="174">
        <f t="shared" si="3"/>
        <v>10601121.4</v>
      </c>
      <c r="G35" s="95">
        <f t="shared" si="3"/>
        <v>32.1812</v>
      </c>
      <c r="H35" s="321">
        <f t="shared" si="3"/>
        <v>115000</v>
      </c>
      <c r="I35" s="322">
        <f t="shared" si="3"/>
        <v>30000</v>
      </c>
      <c r="J35" s="322">
        <f t="shared" si="3"/>
        <v>27500</v>
      </c>
      <c r="K35" s="322">
        <f t="shared" si="3"/>
        <v>27500</v>
      </c>
      <c r="L35" s="323">
        <f t="shared" si="3"/>
        <v>30000</v>
      </c>
      <c r="M35" s="70">
        <f t="shared" si="3"/>
        <v>24145300</v>
      </c>
      <c r="N35" s="19">
        <f t="shared" si="3"/>
        <v>1212234</v>
      </c>
      <c r="O35" s="19">
        <f t="shared" si="3"/>
        <v>8726066</v>
      </c>
      <c r="P35" s="19">
        <f t="shared" si="3"/>
        <v>9366000</v>
      </c>
      <c r="Q35" s="19">
        <f t="shared" si="3"/>
        <v>4236000</v>
      </c>
      <c r="R35" s="20">
        <f t="shared" si="3"/>
        <v>605000</v>
      </c>
      <c r="S35" s="20">
        <f t="shared" si="3"/>
        <v>2055900</v>
      </c>
      <c r="T35" s="22"/>
    </row>
    <row r="36" spans="1:20" s="23" customFormat="1" ht="16.5" customHeight="1">
      <c r="A36" s="17" t="s">
        <v>41</v>
      </c>
      <c r="B36" s="175">
        <f>B9+B22+B27</f>
        <v>273000</v>
      </c>
      <c r="C36" s="216">
        <f aca="true" t="shared" si="4" ref="C36:S36">C9+C22+C27</f>
        <v>65100</v>
      </c>
      <c r="D36" s="215">
        <f t="shared" si="4"/>
        <v>252100</v>
      </c>
      <c r="E36" s="216">
        <f t="shared" si="4"/>
        <v>273000</v>
      </c>
      <c r="F36" s="186">
        <f t="shared" si="4"/>
        <v>273000</v>
      </c>
      <c r="G36" s="95">
        <f t="shared" si="4"/>
        <v>14.000600000000002</v>
      </c>
      <c r="H36" s="191"/>
      <c r="I36" s="189"/>
      <c r="J36" s="189"/>
      <c r="K36" s="189"/>
      <c r="L36" s="190"/>
      <c r="M36" s="215">
        <f t="shared" si="4"/>
        <v>549000</v>
      </c>
      <c r="N36" s="216">
        <f t="shared" si="4"/>
        <v>63000</v>
      </c>
      <c r="O36" s="216">
        <f t="shared" si="4"/>
        <v>486000</v>
      </c>
      <c r="P36" s="216">
        <f t="shared" si="4"/>
        <v>0</v>
      </c>
      <c r="Q36" s="216">
        <f t="shared" si="4"/>
        <v>0</v>
      </c>
      <c r="R36" s="186">
        <f t="shared" si="4"/>
        <v>0</v>
      </c>
      <c r="S36" s="297">
        <f t="shared" si="4"/>
        <v>139200</v>
      </c>
      <c r="T36" s="22"/>
    </row>
    <row r="37" spans="1:20" s="23" customFormat="1" ht="23.25" customHeight="1">
      <c r="A37" s="17" t="s">
        <v>68</v>
      </c>
      <c r="B37" s="175">
        <v>255000</v>
      </c>
      <c r="C37" s="216">
        <v>85000</v>
      </c>
      <c r="D37" s="215">
        <v>255000</v>
      </c>
      <c r="E37" s="216">
        <v>255000</v>
      </c>
      <c r="F37" s="215">
        <v>255000</v>
      </c>
      <c r="G37" s="95"/>
      <c r="H37" s="191"/>
      <c r="I37" s="189"/>
      <c r="J37" s="189"/>
      <c r="K37" s="189"/>
      <c r="L37" s="190"/>
      <c r="M37" s="215"/>
      <c r="N37" s="216"/>
      <c r="O37" s="216"/>
      <c r="P37" s="216"/>
      <c r="Q37" s="216"/>
      <c r="R37" s="186"/>
      <c r="S37" s="297"/>
      <c r="T37" s="22"/>
    </row>
    <row r="38" spans="1:20" s="132" customFormat="1" ht="18.75" customHeight="1">
      <c r="A38" s="128" t="s">
        <v>37</v>
      </c>
      <c r="B38" s="281">
        <f>SUM(B35:B37)</f>
        <v>12122071.4</v>
      </c>
      <c r="C38" s="347">
        <f>SUM(C35:C37)</f>
        <v>318200.4</v>
      </c>
      <c r="D38" s="348">
        <f>SUM(D35:D37)</f>
        <v>951100.4</v>
      </c>
      <c r="E38" s="347">
        <f>SUM(E35:E37)</f>
        <v>3618276.4</v>
      </c>
      <c r="F38" s="193">
        <f>SUM(F35:F37)</f>
        <v>11129121.4</v>
      </c>
      <c r="G38" s="95">
        <f aca="true" t="shared" si="5" ref="G38:S38">SUM(G35:G36)</f>
        <v>46.181799999999996</v>
      </c>
      <c r="H38" s="321">
        <f t="shared" si="5"/>
        <v>115000</v>
      </c>
      <c r="I38" s="322">
        <f t="shared" si="5"/>
        <v>30000</v>
      </c>
      <c r="J38" s="322">
        <f t="shared" si="5"/>
        <v>27500</v>
      </c>
      <c r="K38" s="322">
        <f t="shared" si="5"/>
        <v>27500</v>
      </c>
      <c r="L38" s="323">
        <f t="shared" si="5"/>
        <v>30000</v>
      </c>
      <c r="M38" s="348">
        <f t="shared" si="5"/>
        <v>24694300</v>
      </c>
      <c r="N38" s="347">
        <f t="shared" si="5"/>
        <v>1275234</v>
      </c>
      <c r="O38" s="347">
        <f t="shared" si="5"/>
        <v>9212066</v>
      </c>
      <c r="P38" s="347">
        <f t="shared" si="5"/>
        <v>9366000</v>
      </c>
      <c r="Q38" s="347">
        <f t="shared" si="5"/>
        <v>4236000</v>
      </c>
      <c r="R38" s="193">
        <f t="shared" si="5"/>
        <v>605000</v>
      </c>
      <c r="S38" s="298">
        <f t="shared" si="5"/>
        <v>2195100</v>
      </c>
      <c r="T38" s="131"/>
    </row>
    <row r="39" spans="1:20" s="135" customFormat="1" ht="28.5" customHeight="1" thickBot="1">
      <c r="A39" s="133" t="s">
        <v>42</v>
      </c>
      <c r="B39" s="282">
        <f aca="true" t="shared" si="6" ref="B39:S39">B34+B38</f>
        <v>26310671.4</v>
      </c>
      <c r="C39" s="349">
        <f t="shared" si="6"/>
        <v>5894248.4</v>
      </c>
      <c r="D39" s="350">
        <f t="shared" si="6"/>
        <v>13278633.4</v>
      </c>
      <c r="E39" s="349">
        <f>E34+E38</f>
        <v>17806876.4</v>
      </c>
      <c r="F39" s="187">
        <f>F34+F38</f>
        <v>25317721.4</v>
      </c>
      <c r="G39" s="167">
        <f t="shared" si="6"/>
        <v>46.181799999999996</v>
      </c>
      <c r="H39" s="324">
        <f>H34+H38</f>
        <v>115000</v>
      </c>
      <c r="I39" s="325">
        <f>I34+I38</f>
        <v>30000</v>
      </c>
      <c r="J39" s="325">
        <f>J34+J38</f>
        <v>27500</v>
      </c>
      <c r="K39" s="325">
        <f>K34+K38</f>
        <v>27500</v>
      </c>
      <c r="L39" s="326">
        <f>L34+L38</f>
        <v>30000</v>
      </c>
      <c r="M39" s="350">
        <f t="shared" si="6"/>
        <v>44508379</v>
      </c>
      <c r="N39" s="349">
        <f t="shared" si="6"/>
        <v>15748613</v>
      </c>
      <c r="O39" s="349">
        <f t="shared" si="6"/>
        <v>14552766</v>
      </c>
      <c r="P39" s="349">
        <f t="shared" si="6"/>
        <v>9366000</v>
      </c>
      <c r="Q39" s="349">
        <f t="shared" si="6"/>
        <v>4236000</v>
      </c>
      <c r="R39" s="187">
        <f t="shared" si="6"/>
        <v>605000</v>
      </c>
      <c r="S39" s="301">
        <f t="shared" si="6"/>
        <v>4695100</v>
      </c>
      <c r="T39" s="134"/>
    </row>
    <row r="40" spans="1:20" s="2" customFormat="1" ht="33" customHeight="1">
      <c r="A40" s="29" t="s">
        <v>76</v>
      </c>
      <c r="B40" s="13"/>
      <c r="C40" s="14"/>
      <c r="D40" s="15"/>
      <c r="E40" s="56"/>
      <c r="F40" s="56"/>
      <c r="G40" s="16"/>
      <c r="H40" s="313"/>
      <c r="I40" s="299"/>
      <c r="J40" s="299"/>
      <c r="K40" s="299"/>
      <c r="L40" s="300"/>
      <c r="M40" s="66"/>
      <c r="N40" s="14"/>
      <c r="O40" s="14"/>
      <c r="P40" s="14"/>
      <c r="Q40" s="14"/>
      <c r="R40" s="15"/>
      <c r="S40" s="16"/>
      <c r="T40" s="12"/>
    </row>
    <row r="41" spans="1:20" s="28" customFormat="1" ht="27" customHeight="1">
      <c r="A41" s="17" t="s">
        <v>25</v>
      </c>
      <c r="B41" s="18">
        <v>15000000</v>
      </c>
      <c r="C41" s="19">
        <v>7371000</v>
      </c>
      <c r="D41" s="200">
        <v>12232000</v>
      </c>
      <c r="E41" s="19">
        <v>13000000</v>
      </c>
      <c r="F41" s="174">
        <v>15000000</v>
      </c>
      <c r="G41" s="21"/>
      <c r="H41" s="18"/>
      <c r="I41" s="19"/>
      <c r="J41" s="19"/>
      <c r="K41" s="19"/>
      <c r="L41" s="20"/>
      <c r="M41" s="70">
        <v>22150000</v>
      </c>
      <c r="N41" s="19">
        <v>15167000</v>
      </c>
      <c r="O41" s="19">
        <v>5902000</v>
      </c>
      <c r="P41" s="19">
        <v>1081000</v>
      </c>
      <c r="Q41" s="19">
        <v>0</v>
      </c>
      <c r="R41" s="20">
        <v>0</v>
      </c>
      <c r="S41" s="21">
        <v>900000</v>
      </c>
      <c r="T41" s="27"/>
    </row>
    <row r="42" spans="1:20" s="28" customFormat="1" ht="30" customHeight="1">
      <c r="A42" s="295" t="s">
        <v>75</v>
      </c>
      <c r="B42" s="18">
        <v>11419000</v>
      </c>
      <c r="C42" s="19">
        <v>767000.4</v>
      </c>
      <c r="D42" s="200">
        <v>2483000</v>
      </c>
      <c r="E42" s="19">
        <v>5500000</v>
      </c>
      <c r="F42" s="174">
        <v>11419000</v>
      </c>
      <c r="G42" s="97">
        <v>40.793299999999995</v>
      </c>
      <c r="H42" s="194">
        <v>0</v>
      </c>
      <c r="I42" s="195">
        <v>0</v>
      </c>
      <c r="J42" s="195">
        <v>0</v>
      </c>
      <c r="K42" s="195">
        <v>0</v>
      </c>
      <c r="L42" s="196">
        <v>0</v>
      </c>
      <c r="M42" s="70">
        <v>23984000</v>
      </c>
      <c r="N42" s="19">
        <v>4880000</v>
      </c>
      <c r="O42" s="19">
        <v>8549000</v>
      </c>
      <c r="P42" s="19">
        <v>6673000</v>
      </c>
      <c r="Q42" s="19">
        <v>3227000</v>
      </c>
      <c r="R42" s="20">
        <v>655000</v>
      </c>
      <c r="S42" s="21">
        <v>660000</v>
      </c>
      <c r="T42" s="27"/>
    </row>
    <row r="43" spans="1:19" s="28" customFormat="1" ht="23.25" customHeight="1">
      <c r="A43" s="51" t="s">
        <v>71</v>
      </c>
      <c r="B43" s="52">
        <f aca="true" t="shared" si="7" ref="B43:S43">SUM(B41:B42)</f>
        <v>26419000</v>
      </c>
      <c r="C43" s="58">
        <f t="shared" si="7"/>
        <v>8138000.4</v>
      </c>
      <c r="D43" s="201">
        <f t="shared" si="7"/>
        <v>14715000</v>
      </c>
      <c r="E43" s="58">
        <f>SUM(E41:E42)</f>
        <v>18500000</v>
      </c>
      <c r="F43" s="296">
        <f>SUM(F41:F42)</f>
        <v>26419000</v>
      </c>
      <c r="G43" s="96">
        <v>40.793299999999995</v>
      </c>
      <c r="H43" s="327">
        <v>0</v>
      </c>
      <c r="I43" s="328">
        <v>0</v>
      </c>
      <c r="J43" s="328">
        <v>0</v>
      </c>
      <c r="K43" s="328">
        <v>0</v>
      </c>
      <c r="L43" s="329">
        <v>0</v>
      </c>
      <c r="M43" s="71">
        <f t="shared" si="7"/>
        <v>46134000</v>
      </c>
      <c r="N43" s="58">
        <f t="shared" si="7"/>
        <v>20047000</v>
      </c>
      <c r="O43" s="58">
        <f t="shared" si="7"/>
        <v>14451000</v>
      </c>
      <c r="P43" s="58">
        <f t="shared" si="7"/>
        <v>7754000</v>
      </c>
      <c r="Q43" s="58">
        <f t="shared" si="7"/>
        <v>3227000</v>
      </c>
      <c r="R43" s="59">
        <f t="shared" si="7"/>
        <v>655000</v>
      </c>
      <c r="S43" s="61">
        <f t="shared" si="7"/>
        <v>1560000</v>
      </c>
    </row>
    <row r="44" spans="1:19" s="150" customFormat="1" ht="42.75" customHeight="1">
      <c r="A44" s="149" t="s">
        <v>60</v>
      </c>
      <c r="B44" s="151">
        <f>B41-B34</f>
        <v>811400</v>
      </c>
      <c r="C44" s="152">
        <f>C41-C34</f>
        <v>1794952</v>
      </c>
      <c r="D44" s="202">
        <f>D41-D34</f>
        <v>-95533</v>
      </c>
      <c r="E44" s="39">
        <f>E41-E34</f>
        <v>-1188600</v>
      </c>
      <c r="F44" s="176">
        <f>F41-F34</f>
        <v>811400</v>
      </c>
      <c r="G44" s="154"/>
      <c r="H44" s="197"/>
      <c r="I44" s="198"/>
      <c r="J44" s="198"/>
      <c r="K44" s="198"/>
      <c r="L44" s="199"/>
      <c r="M44" s="155">
        <f aca="true" t="shared" si="8" ref="M44:R44">M41-M34</f>
        <v>2335921</v>
      </c>
      <c r="N44" s="152">
        <f t="shared" si="8"/>
        <v>693621</v>
      </c>
      <c r="O44" s="152">
        <f t="shared" si="8"/>
        <v>561300</v>
      </c>
      <c r="P44" s="152">
        <f t="shared" si="8"/>
        <v>1081000</v>
      </c>
      <c r="Q44" s="152">
        <f t="shared" si="8"/>
        <v>0</v>
      </c>
      <c r="R44" s="153">
        <f t="shared" si="8"/>
        <v>0</v>
      </c>
      <c r="S44" s="153">
        <f>S34-S41</f>
        <v>1600000</v>
      </c>
    </row>
    <row r="45" spans="1:19" s="150" customFormat="1" ht="39.75" customHeight="1">
      <c r="A45" s="149" t="s">
        <v>61</v>
      </c>
      <c r="B45" s="151">
        <f aca="true" t="shared" si="9" ref="B45:R45">B42-B38</f>
        <v>-703071.4000000004</v>
      </c>
      <c r="C45" s="152">
        <f t="shared" si="9"/>
        <v>448800</v>
      </c>
      <c r="D45" s="202">
        <f t="shared" si="9"/>
        <v>1531899.6</v>
      </c>
      <c r="E45" s="39">
        <f t="shared" si="9"/>
        <v>1881723.6</v>
      </c>
      <c r="F45" s="176">
        <f t="shared" si="9"/>
        <v>289878.5999999996</v>
      </c>
      <c r="G45" s="154">
        <f t="shared" si="9"/>
        <v>-5.3885000000000005</v>
      </c>
      <c r="H45" s="39">
        <f t="shared" si="9"/>
        <v>-115000</v>
      </c>
      <c r="I45" s="39">
        <f t="shared" si="9"/>
        <v>-30000</v>
      </c>
      <c r="J45" s="39">
        <f t="shared" si="9"/>
        <v>-27500</v>
      </c>
      <c r="K45" s="39">
        <f t="shared" si="9"/>
        <v>-27500</v>
      </c>
      <c r="L45" s="60">
        <f t="shared" si="9"/>
        <v>-30000</v>
      </c>
      <c r="M45" s="155">
        <f t="shared" si="9"/>
        <v>-710300</v>
      </c>
      <c r="N45" s="152">
        <f t="shared" si="9"/>
        <v>3604766</v>
      </c>
      <c r="O45" s="152">
        <f t="shared" si="9"/>
        <v>-663066</v>
      </c>
      <c r="P45" s="152">
        <f t="shared" si="9"/>
        <v>-2693000</v>
      </c>
      <c r="Q45" s="152">
        <f t="shared" si="9"/>
        <v>-1009000</v>
      </c>
      <c r="R45" s="153">
        <f t="shared" si="9"/>
        <v>50000</v>
      </c>
      <c r="S45" s="153">
        <f>(S35+S36)-S42</f>
        <v>1535100</v>
      </c>
    </row>
    <row r="46" spans="1:19" s="38" customFormat="1" ht="42.75" customHeight="1">
      <c r="A46" s="74" t="s">
        <v>72</v>
      </c>
      <c r="B46" s="75">
        <f>B43-B39</f>
        <v>108328.60000000149</v>
      </c>
      <c r="C46" s="76">
        <f aca="true" t="shared" si="10" ref="C46:R46">C43-C39</f>
        <v>2243752</v>
      </c>
      <c r="D46" s="203">
        <f t="shared" si="10"/>
        <v>1436366.5999999996</v>
      </c>
      <c r="E46" s="205">
        <f t="shared" si="10"/>
        <v>693123.6000000015</v>
      </c>
      <c r="F46" s="177">
        <f t="shared" si="10"/>
        <v>1101278.6000000015</v>
      </c>
      <c r="G46" s="98">
        <f t="shared" si="10"/>
        <v>-5.3885000000000005</v>
      </c>
      <c r="H46" s="205">
        <f>H43-H39</f>
        <v>-115000</v>
      </c>
      <c r="I46" s="205">
        <f>I43-I39</f>
        <v>-30000</v>
      </c>
      <c r="J46" s="205">
        <f>J43-J39</f>
        <v>-27500</v>
      </c>
      <c r="K46" s="205">
        <f>K43-K39</f>
        <v>-27500</v>
      </c>
      <c r="L46" s="341">
        <f>L43-L39</f>
        <v>-30000</v>
      </c>
      <c r="M46" s="78">
        <f t="shared" si="10"/>
        <v>1625621</v>
      </c>
      <c r="N46" s="76">
        <f t="shared" si="10"/>
        <v>4298387</v>
      </c>
      <c r="O46" s="76">
        <f t="shared" si="10"/>
        <v>-101766</v>
      </c>
      <c r="P46" s="76">
        <f t="shared" si="10"/>
        <v>-1612000</v>
      </c>
      <c r="Q46" s="76">
        <f t="shared" si="10"/>
        <v>-1009000</v>
      </c>
      <c r="R46" s="77">
        <f t="shared" si="10"/>
        <v>50000</v>
      </c>
      <c r="S46" s="77">
        <f>S39-S43</f>
        <v>3135100</v>
      </c>
    </row>
    <row r="47" spans="1:19" s="24" customFormat="1" ht="37.5" customHeight="1">
      <c r="A47" s="295" t="s">
        <v>20</v>
      </c>
      <c r="B47" s="63">
        <v>1500000</v>
      </c>
      <c r="C47" s="39">
        <v>500000</v>
      </c>
      <c r="D47" s="204">
        <v>1000000</v>
      </c>
      <c r="E47" s="39">
        <v>1500000</v>
      </c>
      <c r="F47" s="178">
        <v>1500000</v>
      </c>
      <c r="G47" s="62"/>
      <c r="H47" s="63"/>
      <c r="I47" s="39"/>
      <c r="J47" s="39"/>
      <c r="K47" s="39"/>
      <c r="L47" s="60"/>
      <c r="M47" s="72">
        <v>1000000</v>
      </c>
      <c r="N47" s="39">
        <v>500000</v>
      </c>
      <c r="O47" s="39">
        <v>500000</v>
      </c>
      <c r="P47" s="39">
        <v>0</v>
      </c>
      <c r="Q47" s="39">
        <v>0</v>
      </c>
      <c r="R47" s="60">
        <v>0</v>
      </c>
      <c r="S47" s="62"/>
    </row>
    <row r="48" spans="1:19" s="24" customFormat="1" ht="37.5" customHeight="1">
      <c r="A48" s="295" t="s">
        <v>55</v>
      </c>
      <c r="B48" s="63"/>
      <c r="C48" s="39">
        <v>-500000</v>
      </c>
      <c r="D48" s="204"/>
      <c r="E48" s="39"/>
      <c r="F48" s="178"/>
      <c r="G48" s="62"/>
      <c r="H48" s="63"/>
      <c r="I48" s="39"/>
      <c r="J48" s="39"/>
      <c r="K48" s="39"/>
      <c r="L48" s="60"/>
      <c r="M48" s="72"/>
      <c r="N48" s="39"/>
      <c r="O48" s="39"/>
      <c r="P48" s="39"/>
      <c r="Q48" s="39"/>
      <c r="R48" s="60"/>
      <c r="S48" s="62"/>
    </row>
    <row r="49" spans="1:19" s="24" customFormat="1" ht="37.5" customHeight="1" thickBot="1">
      <c r="A49" s="422" t="s">
        <v>67</v>
      </c>
      <c r="B49" s="219"/>
      <c r="C49" s="220"/>
      <c r="D49" s="220"/>
      <c r="E49" s="220"/>
      <c r="F49" s="221"/>
      <c r="G49" s="222">
        <v>5.6532</v>
      </c>
      <c r="H49" s="339"/>
      <c r="I49" s="330"/>
      <c r="J49" s="330"/>
      <c r="K49" s="330"/>
      <c r="L49" s="340"/>
      <c r="M49" s="155"/>
      <c r="N49" s="152"/>
      <c r="O49" s="223"/>
      <c r="P49" s="223"/>
      <c r="Q49" s="223"/>
      <c r="R49" s="155"/>
      <c r="S49" s="156"/>
    </row>
    <row r="50" spans="1:19" s="166" customFormat="1" ht="56.25" customHeight="1" thickBot="1">
      <c r="A50" s="83" t="s">
        <v>21</v>
      </c>
      <c r="B50" s="84">
        <f>B46+B47+B48+B49</f>
        <v>1608328.6000000015</v>
      </c>
      <c r="C50" s="84">
        <f aca="true" t="shared" si="11" ref="C50:S50">C46+C47+C48+C49</f>
        <v>2243752</v>
      </c>
      <c r="D50" s="84">
        <f t="shared" si="11"/>
        <v>2436366.5999999996</v>
      </c>
      <c r="E50" s="84">
        <f>E46+E47+E48+E49</f>
        <v>2193123.6000000015</v>
      </c>
      <c r="F50" s="84">
        <f>F46+F47+F48+F49</f>
        <v>2601278.6000000015</v>
      </c>
      <c r="G50" s="165">
        <f t="shared" si="11"/>
        <v>0.2646999999999995</v>
      </c>
      <c r="H50" s="224">
        <f>H46+H47+H48+H49</f>
        <v>-115000</v>
      </c>
      <c r="I50" s="224">
        <f>I46+I47+I48+I49</f>
        <v>-30000</v>
      </c>
      <c r="J50" s="224">
        <f>J46+J47+J48+J49</f>
        <v>-27500</v>
      </c>
      <c r="K50" s="224">
        <f>K46+K47+K48+K49</f>
        <v>-27500</v>
      </c>
      <c r="L50" s="224">
        <f>L46+L47+L48+L49</f>
        <v>-30000</v>
      </c>
      <c r="M50" s="84">
        <f t="shared" si="11"/>
        <v>2625621</v>
      </c>
      <c r="N50" s="84">
        <f t="shared" si="11"/>
        <v>4798387</v>
      </c>
      <c r="O50" s="84">
        <f t="shared" si="11"/>
        <v>398234</v>
      </c>
      <c r="P50" s="84">
        <f t="shared" si="11"/>
        <v>-1612000</v>
      </c>
      <c r="Q50" s="84">
        <f t="shared" si="11"/>
        <v>-1009000</v>
      </c>
      <c r="R50" s="84">
        <f t="shared" si="11"/>
        <v>50000</v>
      </c>
      <c r="S50" s="84">
        <f t="shared" si="11"/>
        <v>3135100</v>
      </c>
    </row>
    <row r="51" spans="2:19" s="24" customFormat="1" ht="13.5" customHeight="1"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</row>
    <row r="52" spans="2:19" s="24" customFormat="1" ht="15" customHeight="1"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</row>
    <row r="53" spans="1:19" s="24" customFormat="1" ht="15.75" thickBot="1">
      <c r="A53" s="143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</row>
    <row r="54" spans="1:20" s="24" customFormat="1" ht="27.75" customHeight="1" thickBot="1">
      <c r="A54" s="448" t="s">
        <v>28</v>
      </c>
      <c r="B54" s="453" t="s">
        <v>23</v>
      </c>
      <c r="C54" s="453"/>
      <c r="D54" s="453"/>
      <c r="E54" s="453"/>
      <c r="F54" s="454"/>
      <c r="G54" s="458" t="s">
        <v>24</v>
      </c>
      <c r="H54" s="461"/>
      <c r="I54" s="461"/>
      <c r="J54" s="461"/>
      <c r="K54" s="461"/>
      <c r="L54" s="462"/>
      <c r="M54" s="457" t="s">
        <v>0</v>
      </c>
      <c r="N54" s="455"/>
      <c r="O54" s="455"/>
      <c r="P54" s="455"/>
      <c r="Q54" s="455"/>
      <c r="R54" s="455"/>
      <c r="S54" s="3"/>
      <c r="T54" s="283"/>
    </row>
    <row r="55" spans="1:19" s="24" customFormat="1" ht="42" customHeight="1" thickBot="1">
      <c r="A55" s="449"/>
      <c r="B55" s="395" t="s">
        <v>74</v>
      </c>
      <c r="C55" s="365">
        <v>2010</v>
      </c>
      <c r="D55" s="365">
        <v>2011</v>
      </c>
      <c r="E55" s="365">
        <v>2012</v>
      </c>
      <c r="F55" s="366">
        <v>2013</v>
      </c>
      <c r="G55" s="459"/>
      <c r="H55" s="463"/>
      <c r="I55" s="463"/>
      <c r="J55" s="463"/>
      <c r="K55" s="463"/>
      <c r="L55" s="464"/>
      <c r="M55" s="360" t="s">
        <v>2</v>
      </c>
      <c r="N55" s="361">
        <v>2010</v>
      </c>
      <c r="O55" s="361">
        <v>2011</v>
      </c>
      <c r="P55" s="361">
        <v>2012</v>
      </c>
      <c r="Q55" s="362">
        <v>2013</v>
      </c>
      <c r="R55" s="367">
        <v>2014</v>
      </c>
      <c r="S55" s="351" t="s">
        <v>78</v>
      </c>
    </row>
    <row r="56" spans="1:19" s="24" customFormat="1" ht="48" customHeight="1">
      <c r="A56" s="411" t="s">
        <v>57</v>
      </c>
      <c r="B56" s="368">
        <v>9616580</v>
      </c>
      <c r="C56" s="369">
        <v>8699060</v>
      </c>
      <c r="D56" s="369">
        <v>9616580</v>
      </c>
      <c r="E56" s="369">
        <v>9616580</v>
      </c>
      <c r="F56" s="370">
        <v>9616580</v>
      </c>
      <c r="G56" s="364"/>
      <c r="H56" s="236"/>
      <c r="I56" s="218"/>
      <c r="J56" s="218"/>
      <c r="K56" s="218"/>
      <c r="L56" s="370"/>
      <c r="M56" s="236">
        <v>8611300</v>
      </c>
      <c r="N56" s="218"/>
      <c r="O56" s="218"/>
      <c r="P56" s="218"/>
      <c r="Q56" s="218"/>
      <c r="R56" s="363"/>
      <c r="S56" s="364">
        <v>979400</v>
      </c>
    </row>
    <row r="57" spans="1:19" s="24" customFormat="1" ht="43.5" customHeight="1">
      <c r="A57" s="412" t="s">
        <v>58</v>
      </c>
      <c r="B57" s="18">
        <v>1435000</v>
      </c>
      <c r="C57" s="19">
        <v>1435000</v>
      </c>
      <c r="D57" s="19">
        <v>1435000</v>
      </c>
      <c r="E57" s="19">
        <v>1435000</v>
      </c>
      <c r="F57" s="20">
        <v>1435000</v>
      </c>
      <c r="G57" s="21"/>
      <c r="H57" s="192"/>
      <c r="I57" s="19"/>
      <c r="J57" s="19"/>
      <c r="K57" s="19"/>
      <c r="L57" s="20"/>
      <c r="M57" s="192">
        <v>472800</v>
      </c>
      <c r="N57" s="19"/>
      <c r="O57" s="19"/>
      <c r="P57" s="19"/>
      <c r="Q57" s="19"/>
      <c r="R57" s="200"/>
      <c r="S57" s="21">
        <v>10000</v>
      </c>
    </row>
    <row r="58" spans="1:19" s="24" customFormat="1" ht="39" customHeight="1">
      <c r="A58" s="412" t="s">
        <v>56</v>
      </c>
      <c r="B58" s="18">
        <v>9124000</v>
      </c>
      <c r="C58" s="19">
        <v>9124000</v>
      </c>
      <c r="D58" s="19">
        <v>9124000</v>
      </c>
      <c r="E58" s="19">
        <v>9124000</v>
      </c>
      <c r="F58" s="20">
        <v>9124000</v>
      </c>
      <c r="G58" s="21"/>
      <c r="H58" s="192"/>
      <c r="I58" s="19"/>
      <c r="J58" s="19"/>
      <c r="K58" s="19"/>
      <c r="L58" s="20"/>
      <c r="M58" s="192">
        <v>9210000</v>
      </c>
      <c r="N58" s="19"/>
      <c r="O58" s="19"/>
      <c r="P58" s="19"/>
      <c r="Q58" s="19"/>
      <c r="R58" s="200"/>
      <c r="S58" s="21">
        <v>0</v>
      </c>
    </row>
    <row r="59" spans="1:19" s="276" customFormat="1" ht="57" customHeight="1">
      <c r="A59" s="413" t="s">
        <v>54</v>
      </c>
      <c r="B59" s="371">
        <v>4280359</v>
      </c>
      <c r="C59" s="144">
        <v>1554675</v>
      </c>
      <c r="D59" s="144">
        <v>4280359</v>
      </c>
      <c r="E59" s="144">
        <v>4280359</v>
      </c>
      <c r="F59" s="372">
        <v>4280359</v>
      </c>
      <c r="G59" s="272"/>
      <c r="H59" s="273"/>
      <c r="I59" s="274"/>
      <c r="J59" s="274"/>
      <c r="K59" s="274"/>
      <c r="L59" s="374"/>
      <c r="M59" s="373">
        <v>17090200</v>
      </c>
      <c r="N59" s="274"/>
      <c r="O59" s="274"/>
      <c r="P59" s="274"/>
      <c r="Q59" s="274"/>
      <c r="R59" s="275"/>
      <c r="S59" s="284">
        <v>399828</v>
      </c>
    </row>
    <row r="60" spans="1:19" s="142" customFormat="1" ht="74.25" customHeight="1">
      <c r="A60" s="413" t="s">
        <v>53</v>
      </c>
      <c r="B60" s="371">
        <v>0</v>
      </c>
      <c r="C60" s="144">
        <v>0</v>
      </c>
      <c r="D60" s="144">
        <v>0</v>
      </c>
      <c r="E60" s="144">
        <v>0</v>
      </c>
      <c r="F60" s="372">
        <v>0</v>
      </c>
      <c r="G60" s="241"/>
      <c r="H60" s="237"/>
      <c r="I60" s="145"/>
      <c r="J60" s="145"/>
      <c r="K60" s="145"/>
      <c r="L60" s="375"/>
      <c r="M60" s="373">
        <v>60000</v>
      </c>
      <c r="N60" s="145"/>
      <c r="O60" s="145"/>
      <c r="P60" s="145"/>
      <c r="Q60" s="145"/>
      <c r="R60" s="225"/>
      <c r="S60" s="284">
        <v>0</v>
      </c>
    </row>
    <row r="61" spans="1:19" s="142" customFormat="1" ht="51" customHeight="1">
      <c r="A61" s="414" t="s">
        <v>47</v>
      </c>
      <c r="B61" s="371">
        <v>0</v>
      </c>
      <c r="C61" s="144">
        <v>0</v>
      </c>
      <c r="D61" s="144">
        <v>0</v>
      </c>
      <c r="E61" s="144">
        <v>0</v>
      </c>
      <c r="F61" s="372">
        <v>0</v>
      </c>
      <c r="G61" s="241"/>
      <c r="H61" s="237"/>
      <c r="I61" s="145"/>
      <c r="J61" s="145"/>
      <c r="K61" s="145"/>
      <c r="L61" s="375"/>
      <c r="M61" s="237">
        <v>303750</v>
      </c>
      <c r="N61" s="145"/>
      <c r="O61" s="145"/>
      <c r="P61" s="145"/>
      <c r="Q61" s="145"/>
      <c r="R61" s="225"/>
      <c r="S61" s="284"/>
    </row>
    <row r="62" spans="1:19" s="142" customFormat="1" ht="42" customHeight="1">
      <c r="A62" s="413" t="s">
        <v>48</v>
      </c>
      <c r="B62" s="371">
        <v>5836000</v>
      </c>
      <c r="C62" s="144">
        <v>5836000</v>
      </c>
      <c r="D62" s="144">
        <v>5836000</v>
      </c>
      <c r="E62" s="144">
        <v>5836000</v>
      </c>
      <c r="F62" s="372">
        <v>5836000</v>
      </c>
      <c r="G62" s="241"/>
      <c r="H62" s="237"/>
      <c r="I62" s="145"/>
      <c r="J62" s="145"/>
      <c r="K62" s="145"/>
      <c r="L62" s="375"/>
      <c r="M62" s="373">
        <v>19902000</v>
      </c>
      <c r="N62" s="145"/>
      <c r="O62" s="145"/>
      <c r="P62" s="145"/>
      <c r="Q62" s="145"/>
      <c r="R62" s="225"/>
      <c r="S62" s="284">
        <v>0</v>
      </c>
    </row>
    <row r="63" spans="1:19" s="142" customFormat="1" ht="36" customHeight="1">
      <c r="A63" s="415" t="s">
        <v>49</v>
      </c>
      <c r="B63" s="18">
        <f>B56+B57</f>
        <v>11051580</v>
      </c>
      <c r="C63" s="19">
        <f>C56+C57</f>
        <v>10134060</v>
      </c>
      <c r="D63" s="19">
        <f>D56+D57</f>
        <v>11051580</v>
      </c>
      <c r="E63" s="19">
        <f>E56+E57</f>
        <v>11051580</v>
      </c>
      <c r="F63" s="20">
        <f>F56+F57</f>
        <v>11051580</v>
      </c>
      <c r="G63" s="21"/>
      <c r="H63" s="192"/>
      <c r="I63" s="19"/>
      <c r="J63" s="19"/>
      <c r="K63" s="19"/>
      <c r="L63" s="20"/>
      <c r="M63" s="192">
        <f>M56+M57</f>
        <v>9084100</v>
      </c>
      <c r="N63" s="19"/>
      <c r="O63" s="19"/>
      <c r="P63" s="19"/>
      <c r="Q63" s="19"/>
      <c r="R63" s="200"/>
      <c r="S63" s="21">
        <f>S56+S57</f>
        <v>989400</v>
      </c>
    </row>
    <row r="64" spans="1:19" s="142" customFormat="1" ht="26.25" customHeight="1">
      <c r="A64" s="416" t="s">
        <v>50</v>
      </c>
      <c r="B64" s="371">
        <f>B59+B60+B61</f>
        <v>4280359</v>
      </c>
      <c r="C64" s="144">
        <f>C59+C60+C61</f>
        <v>1554675</v>
      </c>
      <c r="D64" s="144">
        <f>D59+D60+D61</f>
        <v>4280359</v>
      </c>
      <c r="E64" s="144">
        <f>E59+E60+E61</f>
        <v>4280359</v>
      </c>
      <c r="F64" s="372">
        <f>F59+F60+F61</f>
        <v>4280359</v>
      </c>
      <c r="G64" s="242"/>
      <c r="H64" s="238"/>
      <c r="I64" s="146"/>
      <c r="J64" s="146"/>
      <c r="K64" s="146"/>
      <c r="L64" s="376"/>
      <c r="M64" s="238">
        <f>M59+M60+M61</f>
        <v>17453950</v>
      </c>
      <c r="N64" s="146"/>
      <c r="O64" s="146"/>
      <c r="P64" s="146"/>
      <c r="Q64" s="146"/>
      <c r="R64" s="226"/>
      <c r="S64" s="242">
        <f>S59+S60+S61</f>
        <v>399828</v>
      </c>
    </row>
    <row r="65" spans="1:19" s="142" customFormat="1" ht="49.5" customHeight="1">
      <c r="A65" s="415" t="s">
        <v>62</v>
      </c>
      <c r="B65" s="63">
        <f>B58-(B57+B56)</f>
        <v>-1927580</v>
      </c>
      <c r="C65" s="39">
        <f>C58-(C57+C56)</f>
        <v>-1010060</v>
      </c>
      <c r="D65" s="39">
        <f>D58-(D57+D56)</f>
        <v>-1927580</v>
      </c>
      <c r="E65" s="39">
        <f>E58-(E57+E56)</f>
        <v>-1927580</v>
      </c>
      <c r="F65" s="60">
        <f>F58-(F57+F56)</f>
        <v>-1927580</v>
      </c>
      <c r="G65" s="154"/>
      <c r="H65" s="182"/>
      <c r="I65" s="182"/>
      <c r="J65" s="182"/>
      <c r="K65" s="182"/>
      <c r="L65" s="377"/>
      <c r="M65" s="155">
        <f>M58-(M57+M56)</f>
        <v>125900</v>
      </c>
      <c r="N65" s="152"/>
      <c r="O65" s="152"/>
      <c r="P65" s="152"/>
      <c r="Q65" s="152"/>
      <c r="R65" s="202"/>
      <c r="S65" s="156">
        <v>989400</v>
      </c>
    </row>
    <row r="66" spans="1:19" s="142" customFormat="1" ht="39.75" thickBot="1">
      <c r="A66" s="416" t="s">
        <v>63</v>
      </c>
      <c r="B66" s="158">
        <f>B62-(B59+B60+B61)</f>
        <v>1555641</v>
      </c>
      <c r="C66" s="159">
        <f>C62-(C59+C60+C61)</f>
        <v>4281325</v>
      </c>
      <c r="D66" s="159">
        <f>D62-(D59+D60+D61)</f>
        <v>1555641</v>
      </c>
      <c r="E66" s="159">
        <f>E62-(E59+E60+E61)</f>
        <v>1555641</v>
      </c>
      <c r="F66" s="160">
        <f>F62-(F59+F60+F61)</f>
        <v>1555641</v>
      </c>
      <c r="G66" s="161"/>
      <c r="H66" s="185"/>
      <c r="I66" s="185"/>
      <c r="J66" s="185"/>
      <c r="K66" s="185"/>
      <c r="L66" s="378"/>
      <c r="M66" s="162">
        <f>M62-(M59+M60+M61)</f>
        <v>2448050</v>
      </c>
      <c r="N66" s="159"/>
      <c r="O66" s="159"/>
      <c r="P66" s="159"/>
      <c r="Q66" s="159"/>
      <c r="R66" s="227"/>
      <c r="S66" s="163">
        <v>399828</v>
      </c>
    </row>
    <row r="67" spans="1:19" s="142" customFormat="1" ht="48" customHeight="1">
      <c r="A67" s="417" t="s">
        <v>51</v>
      </c>
      <c r="B67" s="381">
        <f>B63+B64</f>
        <v>15331939</v>
      </c>
      <c r="C67" s="147">
        <f>C63+C64</f>
        <v>11688735</v>
      </c>
      <c r="D67" s="147">
        <f>D63+D64</f>
        <v>15331939</v>
      </c>
      <c r="E67" s="147">
        <f>E63+E64</f>
        <v>15331939</v>
      </c>
      <c r="F67" s="379">
        <f>F63+F64</f>
        <v>15331939</v>
      </c>
      <c r="G67" s="243"/>
      <c r="H67" s="239"/>
      <c r="I67" s="147"/>
      <c r="J67" s="147"/>
      <c r="K67" s="147"/>
      <c r="L67" s="379"/>
      <c r="M67" s="239">
        <f>M63+M64</f>
        <v>26538050</v>
      </c>
      <c r="N67" s="147"/>
      <c r="O67" s="147"/>
      <c r="P67" s="147"/>
      <c r="Q67" s="147"/>
      <c r="R67" s="228"/>
      <c r="S67" s="243">
        <f>S63+S64</f>
        <v>1389228</v>
      </c>
    </row>
    <row r="68" spans="1:19" s="142" customFormat="1" ht="41.25" customHeight="1" thickBot="1">
      <c r="A68" s="418" t="s">
        <v>52</v>
      </c>
      <c r="B68" s="382">
        <f>B58+B62</f>
        <v>14960000</v>
      </c>
      <c r="C68" s="148">
        <f>C58+C62</f>
        <v>14960000</v>
      </c>
      <c r="D68" s="148">
        <f>D58+D62</f>
        <v>14960000</v>
      </c>
      <c r="E68" s="148">
        <f>E58+E62</f>
        <v>14960000</v>
      </c>
      <c r="F68" s="380">
        <f>F58+F62</f>
        <v>14960000</v>
      </c>
      <c r="G68" s="230"/>
      <c r="H68" s="240"/>
      <c r="I68" s="148"/>
      <c r="J68" s="148"/>
      <c r="K68" s="148"/>
      <c r="L68" s="380"/>
      <c r="M68" s="240">
        <f>M58+M62</f>
        <v>29112000</v>
      </c>
      <c r="N68" s="148"/>
      <c r="O68" s="148"/>
      <c r="P68" s="148"/>
      <c r="Q68" s="148"/>
      <c r="R68" s="229"/>
      <c r="S68" s="230">
        <f>S58+S62</f>
        <v>0</v>
      </c>
    </row>
    <row r="69" spans="1:20" s="142" customFormat="1" ht="49.5" customHeight="1" thickBot="1">
      <c r="A69" s="419" t="s">
        <v>59</v>
      </c>
      <c r="B69" s="389">
        <v>2001000</v>
      </c>
      <c r="C69" s="390">
        <v>0</v>
      </c>
      <c r="D69" s="390">
        <v>2001000</v>
      </c>
      <c r="E69" s="390">
        <v>2001000</v>
      </c>
      <c r="F69" s="391">
        <v>2001000</v>
      </c>
      <c r="G69" s="392"/>
      <c r="H69" s="393"/>
      <c r="I69" s="390"/>
      <c r="J69" s="390"/>
      <c r="K69" s="390"/>
      <c r="L69" s="391"/>
      <c r="M69" s="393"/>
      <c r="N69" s="390"/>
      <c r="O69" s="390"/>
      <c r="P69" s="390"/>
      <c r="Q69" s="390"/>
      <c r="R69" s="394"/>
      <c r="S69" s="392"/>
      <c r="T69" s="139"/>
    </row>
    <row r="70" spans="1:19" s="24" customFormat="1" ht="78" customHeight="1" thickBot="1">
      <c r="A70" s="420" t="s">
        <v>79</v>
      </c>
      <c r="B70" s="383">
        <f>(B68+B69)-B67</f>
        <v>1629061</v>
      </c>
      <c r="C70" s="384">
        <f>(C68+C69)-C67</f>
        <v>3271265</v>
      </c>
      <c r="D70" s="384">
        <f>(D68+D69)-D67</f>
        <v>1629061</v>
      </c>
      <c r="E70" s="384">
        <f>(E68+E69)-E67</f>
        <v>1629061</v>
      </c>
      <c r="F70" s="385">
        <f>(F68+F69)-F67</f>
        <v>1629061</v>
      </c>
      <c r="G70" s="386"/>
      <c r="H70" s="387"/>
      <c r="I70" s="384"/>
      <c r="J70" s="384"/>
      <c r="K70" s="384"/>
      <c r="L70" s="385"/>
      <c r="M70" s="387">
        <f>M68-M67</f>
        <v>2573950</v>
      </c>
      <c r="N70" s="384">
        <v>0</v>
      </c>
      <c r="O70" s="384">
        <v>0</v>
      </c>
      <c r="P70" s="384">
        <v>2573950</v>
      </c>
      <c r="Q70" s="384">
        <v>0</v>
      </c>
      <c r="R70" s="388">
        <v>0</v>
      </c>
      <c r="S70" s="386">
        <v>1389228</v>
      </c>
    </row>
    <row r="71" spans="1:19" s="24" customFormat="1" ht="28.5" customHeight="1">
      <c r="A71" s="139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460" t="s">
        <v>77</v>
      </c>
      <c r="N71" s="460"/>
      <c r="O71" s="460"/>
      <c r="P71" s="460"/>
      <c r="Q71" s="25"/>
      <c r="R71" s="25"/>
      <c r="S71" s="25"/>
    </row>
    <row r="72" spans="2:19" s="24" customFormat="1" ht="19.5" customHeight="1"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</row>
    <row r="73" spans="2:19" s="24" customFormat="1" ht="16.5" customHeight="1" thickBot="1"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</row>
    <row r="74" spans="1:19" s="2" customFormat="1" ht="27.75" customHeight="1" thickBot="1">
      <c r="A74" s="450" t="s">
        <v>64</v>
      </c>
      <c r="B74" s="452" t="s">
        <v>23</v>
      </c>
      <c r="C74" s="453"/>
      <c r="D74" s="454"/>
      <c r="E74" s="179"/>
      <c r="F74" s="179"/>
      <c r="G74" s="458" t="s">
        <v>24</v>
      </c>
      <c r="H74" s="183"/>
      <c r="I74" s="183"/>
      <c r="J74" s="183"/>
      <c r="K74" s="183"/>
      <c r="L74" s="183"/>
      <c r="M74" s="457" t="s">
        <v>0</v>
      </c>
      <c r="N74" s="455"/>
      <c r="O74" s="455"/>
      <c r="P74" s="455"/>
      <c r="Q74" s="455"/>
      <c r="R74" s="456"/>
      <c r="S74" s="3" t="s">
        <v>1</v>
      </c>
    </row>
    <row r="75" spans="1:19" s="2" customFormat="1" ht="16.5" customHeight="1" thickBot="1">
      <c r="A75" s="451"/>
      <c r="B75" s="53" t="s">
        <v>80</v>
      </c>
      <c r="C75" s="5">
        <v>2010</v>
      </c>
      <c r="D75" s="54">
        <v>2011</v>
      </c>
      <c r="E75" s="180">
        <v>2012</v>
      </c>
      <c r="F75" s="180">
        <v>2013</v>
      </c>
      <c r="G75" s="459"/>
      <c r="H75" s="184"/>
      <c r="I75" s="184"/>
      <c r="J75" s="184"/>
      <c r="K75" s="184"/>
      <c r="L75" s="184"/>
      <c r="M75" s="4" t="s">
        <v>2</v>
      </c>
      <c r="N75" s="5">
        <v>2010</v>
      </c>
      <c r="O75" s="5">
        <v>2011</v>
      </c>
      <c r="P75" s="5">
        <v>2012</v>
      </c>
      <c r="Q75" s="6">
        <v>2013</v>
      </c>
      <c r="R75" s="6">
        <v>2014</v>
      </c>
      <c r="S75" s="26" t="s">
        <v>3</v>
      </c>
    </row>
    <row r="76" spans="1:19" s="2" customFormat="1" ht="16.5" customHeight="1">
      <c r="A76" s="11" t="s">
        <v>7</v>
      </c>
      <c r="B76" s="7"/>
      <c r="C76" s="9"/>
      <c r="D76" s="55"/>
      <c r="E76" s="79"/>
      <c r="F76" s="79"/>
      <c r="G76" s="79"/>
      <c r="H76" s="79"/>
      <c r="I76" s="79"/>
      <c r="J76" s="79"/>
      <c r="K76" s="79"/>
      <c r="L76" s="79"/>
      <c r="M76" s="8"/>
      <c r="N76" s="9"/>
      <c r="O76" s="9"/>
      <c r="P76" s="9"/>
      <c r="Q76" s="10"/>
      <c r="R76" s="10"/>
      <c r="S76" s="11"/>
    </row>
    <row r="77" spans="1:20" s="400" customFormat="1" ht="21" customHeight="1">
      <c r="A77" s="401" t="s">
        <v>4</v>
      </c>
      <c r="B77" s="398">
        <v>1212200</v>
      </c>
      <c r="C77" s="44">
        <v>0</v>
      </c>
      <c r="D77" s="44">
        <v>640900</v>
      </c>
      <c r="E77" s="67">
        <v>1212200</v>
      </c>
      <c r="F77" s="45">
        <v>1212200</v>
      </c>
      <c r="G77" s="81"/>
      <c r="H77" s="67"/>
      <c r="I77" s="67"/>
      <c r="J77" s="67"/>
      <c r="K77" s="67"/>
      <c r="L77" s="67"/>
      <c r="M77" s="398">
        <v>1108900</v>
      </c>
      <c r="N77" s="44">
        <v>0</v>
      </c>
      <c r="O77" s="44">
        <v>858900</v>
      </c>
      <c r="P77" s="44">
        <v>250000</v>
      </c>
      <c r="Q77" s="44">
        <v>0</v>
      </c>
      <c r="R77" s="170">
        <v>0</v>
      </c>
      <c r="S77" s="81">
        <v>175000</v>
      </c>
      <c r="T77" s="399"/>
    </row>
    <row r="78" spans="1:20" s="34" customFormat="1" ht="20.25" customHeight="1" thickBot="1">
      <c r="A78" s="402" t="s">
        <v>65</v>
      </c>
      <c r="B78" s="234">
        <v>3587</v>
      </c>
      <c r="C78" s="36">
        <v>0</v>
      </c>
      <c r="D78" s="36">
        <v>1195.7</v>
      </c>
      <c r="E78" s="69">
        <v>3587</v>
      </c>
      <c r="F78" s="49">
        <v>3587</v>
      </c>
      <c r="G78" s="244">
        <v>0.9171</v>
      </c>
      <c r="H78" s="235"/>
      <c r="I78" s="235"/>
      <c r="J78" s="235"/>
      <c r="K78" s="235"/>
      <c r="L78" s="235"/>
      <c r="M78" s="234">
        <v>0</v>
      </c>
      <c r="N78" s="36">
        <v>0</v>
      </c>
      <c r="O78" s="36">
        <v>0</v>
      </c>
      <c r="P78" s="36">
        <v>0</v>
      </c>
      <c r="Q78" s="36">
        <v>0</v>
      </c>
      <c r="R78" s="57">
        <v>0</v>
      </c>
      <c r="S78" s="50">
        <v>0</v>
      </c>
      <c r="T78" s="33"/>
    </row>
    <row r="79" spans="1:20" s="34" customFormat="1" ht="16.5" customHeight="1">
      <c r="A79" s="11" t="s">
        <v>15</v>
      </c>
      <c r="B79" s="245"/>
      <c r="C79" s="14"/>
      <c r="D79" s="14"/>
      <c r="E79" s="66"/>
      <c r="F79" s="15"/>
      <c r="G79" s="16"/>
      <c r="H79" s="66"/>
      <c r="I79" s="66"/>
      <c r="J79" s="66"/>
      <c r="K79" s="66"/>
      <c r="L79" s="66"/>
      <c r="M79" s="245"/>
      <c r="N79" s="14"/>
      <c r="O79" s="14"/>
      <c r="P79" s="14"/>
      <c r="Q79" s="14"/>
      <c r="R79" s="56"/>
      <c r="S79" s="16"/>
      <c r="T79" s="33"/>
    </row>
    <row r="80" spans="1:20" s="34" customFormat="1" ht="24" customHeight="1" thickBot="1">
      <c r="A80" s="402" t="s">
        <v>4</v>
      </c>
      <c r="B80" s="234">
        <v>608200</v>
      </c>
      <c r="C80" s="36">
        <v>0</v>
      </c>
      <c r="D80" s="36">
        <v>81100</v>
      </c>
      <c r="E80" s="69">
        <v>608200</v>
      </c>
      <c r="F80" s="37">
        <v>608200</v>
      </c>
      <c r="G80" s="50"/>
      <c r="H80" s="69"/>
      <c r="I80" s="69"/>
      <c r="J80" s="69"/>
      <c r="K80" s="69"/>
      <c r="L80" s="69"/>
      <c r="M80" s="234">
        <v>978700</v>
      </c>
      <c r="N80" s="42">
        <v>0</v>
      </c>
      <c r="O80" s="42">
        <v>120000</v>
      </c>
      <c r="P80" s="36">
        <v>858700</v>
      </c>
      <c r="Q80" s="36">
        <v>0</v>
      </c>
      <c r="R80" s="57">
        <v>0</v>
      </c>
      <c r="S80" s="287">
        <v>0</v>
      </c>
      <c r="T80" s="33"/>
    </row>
    <row r="81" spans="1:20" s="34" customFormat="1" ht="16.5" customHeight="1">
      <c r="A81" s="11" t="s">
        <v>19</v>
      </c>
      <c r="B81" s="245"/>
      <c r="C81" s="14"/>
      <c r="D81" s="14"/>
      <c r="E81" s="66"/>
      <c r="F81" s="15"/>
      <c r="G81" s="16"/>
      <c r="H81" s="66"/>
      <c r="I81" s="66"/>
      <c r="J81" s="66"/>
      <c r="K81" s="66"/>
      <c r="L81" s="66"/>
      <c r="M81" s="245"/>
      <c r="N81" s="14"/>
      <c r="O81" s="14"/>
      <c r="P81" s="14"/>
      <c r="Q81" s="14"/>
      <c r="R81" s="56"/>
      <c r="S81" s="16"/>
      <c r="T81" s="33"/>
    </row>
    <row r="82" spans="1:20" s="34" customFormat="1" ht="21" customHeight="1">
      <c r="A82" s="404" t="s">
        <v>4</v>
      </c>
      <c r="B82" s="231">
        <v>0</v>
      </c>
      <c r="C82" s="31">
        <v>0</v>
      </c>
      <c r="D82" s="31">
        <v>0</v>
      </c>
      <c r="E82" s="233">
        <v>0</v>
      </c>
      <c r="F82" s="32">
        <v>0</v>
      </c>
      <c r="G82" s="47"/>
      <c r="H82" s="233"/>
      <c r="I82" s="233"/>
      <c r="J82" s="233"/>
      <c r="K82" s="233"/>
      <c r="L82" s="233"/>
      <c r="M82" s="231">
        <v>22500</v>
      </c>
      <c r="N82" s="44">
        <v>0</v>
      </c>
      <c r="O82" s="44">
        <v>22500</v>
      </c>
      <c r="P82" s="31">
        <v>0</v>
      </c>
      <c r="Q82" s="31">
        <v>0</v>
      </c>
      <c r="R82" s="232">
        <v>0</v>
      </c>
      <c r="S82" s="47">
        <v>0</v>
      </c>
      <c r="T82" s="33"/>
    </row>
    <row r="83" spans="1:20" s="34" customFormat="1" ht="21" customHeight="1" thickBot="1">
      <c r="A83" s="403" t="s">
        <v>5</v>
      </c>
      <c r="B83" s="246"/>
      <c r="C83" s="41"/>
      <c r="D83" s="41"/>
      <c r="E83" s="108"/>
      <c r="F83" s="102"/>
      <c r="G83" s="426"/>
      <c r="H83" s="247"/>
      <c r="I83" s="247"/>
      <c r="J83" s="247"/>
      <c r="K83" s="247"/>
      <c r="L83" s="247"/>
      <c r="M83" s="246"/>
      <c r="N83" s="41"/>
      <c r="O83" s="41"/>
      <c r="P83" s="41"/>
      <c r="Q83" s="41"/>
      <c r="R83" s="73"/>
      <c r="S83" s="107">
        <v>0</v>
      </c>
      <c r="T83" s="33"/>
    </row>
    <row r="84" spans="1:20" s="34" customFormat="1" ht="16.5" customHeight="1">
      <c r="A84" s="11" t="s">
        <v>16</v>
      </c>
      <c r="B84" s="245"/>
      <c r="C84" s="14"/>
      <c r="D84" s="14"/>
      <c r="E84" s="66"/>
      <c r="F84" s="15"/>
      <c r="G84" s="16"/>
      <c r="H84" s="66"/>
      <c r="I84" s="66"/>
      <c r="J84" s="66"/>
      <c r="K84" s="66"/>
      <c r="L84" s="66"/>
      <c r="M84" s="245"/>
      <c r="N84" s="14"/>
      <c r="O84" s="14"/>
      <c r="P84" s="14"/>
      <c r="Q84" s="14"/>
      <c r="R84" s="56"/>
      <c r="S84" s="16"/>
      <c r="T84" s="33"/>
    </row>
    <row r="85" spans="1:20" s="34" customFormat="1" ht="21" customHeight="1">
      <c r="A85" s="404" t="s">
        <v>4</v>
      </c>
      <c r="B85" s="231">
        <v>0</v>
      </c>
      <c r="C85" s="31">
        <v>0</v>
      </c>
      <c r="D85" s="31">
        <v>0</v>
      </c>
      <c r="E85" s="233">
        <v>0</v>
      </c>
      <c r="F85" s="32">
        <v>0</v>
      </c>
      <c r="G85" s="47"/>
      <c r="H85" s="233"/>
      <c r="I85" s="233"/>
      <c r="J85" s="233"/>
      <c r="K85" s="233"/>
      <c r="L85" s="233"/>
      <c r="M85" s="231">
        <v>429000</v>
      </c>
      <c r="N85" s="44">
        <v>0</v>
      </c>
      <c r="O85" s="44">
        <v>429000</v>
      </c>
      <c r="P85" s="31">
        <v>0</v>
      </c>
      <c r="Q85" s="31">
        <v>0</v>
      </c>
      <c r="R85" s="232">
        <v>0</v>
      </c>
      <c r="S85" s="47">
        <v>0</v>
      </c>
      <c r="T85" s="33"/>
    </row>
    <row r="86" spans="1:20" s="34" customFormat="1" ht="21" customHeight="1" thickBot="1">
      <c r="A86" s="402" t="s">
        <v>5</v>
      </c>
      <c r="B86" s="234"/>
      <c r="C86" s="36"/>
      <c r="D86" s="36"/>
      <c r="E86" s="69"/>
      <c r="F86" s="49"/>
      <c r="G86" s="244"/>
      <c r="H86" s="235"/>
      <c r="I86" s="235"/>
      <c r="J86" s="235"/>
      <c r="K86" s="235"/>
      <c r="L86" s="235"/>
      <c r="M86" s="234"/>
      <c r="N86" s="36"/>
      <c r="O86" s="36"/>
      <c r="P86" s="36"/>
      <c r="Q86" s="36"/>
      <c r="R86" s="57"/>
      <c r="S86" s="50">
        <v>0</v>
      </c>
      <c r="T86" s="33"/>
    </row>
    <row r="87" spans="1:20" s="34" customFormat="1" ht="16.5" customHeight="1">
      <c r="A87" s="11" t="s">
        <v>17</v>
      </c>
      <c r="B87" s="245"/>
      <c r="C87" s="14"/>
      <c r="D87" s="14"/>
      <c r="E87" s="66"/>
      <c r="F87" s="15"/>
      <c r="G87" s="16"/>
      <c r="H87" s="66"/>
      <c r="I87" s="66"/>
      <c r="J87" s="66"/>
      <c r="K87" s="66"/>
      <c r="L87" s="66"/>
      <c r="M87" s="245"/>
      <c r="N87" s="14"/>
      <c r="O87" s="14"/>
      <c r="P87" s="14"/>
      <c r="Q87" s="14"/>
      <c r="R87" s="56"/>
      <c r="S87" s="16"/>
      <c r="T87" s="33"/>
    </row>
    <row r="88" spans="1:20" s="34" customFormat="1" ht="21" customHeight="1" thickBot="1">
      <c r="A88" s="402" t="s">
        <v>12</v>
      </c>
      <c r="B88" s="234">
        <v>1458600</v>
      </c>
      <c r="C88" s="36">
        <v>0</v>
      </c>
      <c r="D88" s="36">
        <v>1150500</v>
      </c>
      <c r="E88" s="69">
        <v>1458600</v>
      </c>
      <c r="F88" s="439">
        <v>1458600</v>
      </c>
      <c r="G88" s="50"/>
      <c r="H88" s="69"/>
      <c r="I88" s="69"/>
      <c r="J88" s="69"/>
      <c r="K88" s="69"/>
      <c r="L88" s="69"/>
      <c r="M88" s="69">
        <v>0</v>
      </c>
      <c r="N88" s="36">
        <v>0</v>
      </c>
      <c r="O88" s="36">
        <v>0</v>
      </c>
      <c r="P88" s="36">
        <v>0</v>
      </c>
      <c r="Q88" s="36">
        <v>0</v>
      </c>
      <c r="R88" s="57">
        <v>0</v>
      </c>
      <c r="S88" s="50">
        <v>0</v>
      </c>
      <c r="T88" s="33"/>
    </row>
    <row r="89" spans="1:20" s="34" customFormat="1" ht="33" customHeight="1" thickBot="1">
      <c r="A89" s="405" t="s">
        <v>6</v>
      </c>
      <c r="B89" s="248"/>
      <c r="C89" s="249"/>
      <c r="D89" s="250"/>
      <c r="E89" s="250"/>
      <c r="F89" s="251"/>
      <c r="G89" s="252"/>
      <c r="H89" s="250"/>
      <c r="I89" s="250"/>
      <c r="J89" s="250"/>
      <c r="K89" s="250"/>
      <c r="L89" s="250"/>
      <c r="M89" s="250"/>
      <c r="N89" s="249"/>
      <c r="O89" s="249"/>
      <c r="P89" s="249"/>
      <c r="Q89" s="249"/>
      <c r="R89" s="253"/>
      <c r="S89" s="252"/>
      <c r="T89" s="33"/>
    </row>
    <row r="90" spans="1:20" s="34" customFormat="1" ht="24" customHeight="1">
      <c r="A90" s="434" t="s">
        <v>4</v>
      </c>
      <c r="B90" s="437">
        <f>B77+B80+B82+B85+B88</f>
        <v>3279000</v>
      </c>
      <c r="C90" s="423">
        <f>C77+C80+C82+C85+C88</f>
        <v>0</v>
      </c>
      <c r="D90" s="423">
        <f>D77+D80+D82+D85+D88</f>
        <v>1872500</v>
      </c>
      <c r="E90" s="425">
        <f>E77+E80+E82+E85+E88</f>
        <v>3279000</v>
      </c>
      <c r="F90" s="425">
        <f>F77+F80+F82+F85+F88</f>
        <v>3279000</v>
      </c>
      <c r="G90" s="435"/>
      <c r="H90" s="443"/>
      <c r="I90" s="443"/>
      <c r="J90" s="443"/>
      <c r="K90" s="443"/>
      <c r="L90" s="436"/>
      <c r="M90" s="437">
        <f aca="true" t="shared" si="12" ref="M90:S90">M77+M80+M82+M85+M88</f>
        <v>2539100</v>
      </c>
      <c r="N90" s="423">
        <f t="shared" si="12"/>
        <v>0</v>
      </c>
      <c r="O90" s="443">
        <f t="shared" si="12"/>
        <v>1430400</v>
      </c>
      <c r="P90" s="423">
        <f t="shared" si="12"/>
        <v>1108700</v>
      </c>
      <c r="Q90" s="443">
        <f t="shared" si="12"/>
        <v>0</v>
      </c>
      <c r="R90" s="424">
        <f t="shared" si="12"/>
        <v>0</v>
      </c>
      <c r="S90" s="435">
        <f t="shared" si="12"/>
        <v>175000</v>
      </c>
      <c r="T90" s="33"/>
    </row>
    <row r="91" spans="1:20" s="34" customFormat="1" ht="24" customHeight="1" thickBot="1">
      <c r="A91" s="427" t="s">
        <v>5</v>
      </c>
      <c r="B91" s="438">
        <f>B78+B83+B86</f>
        <v>3587</v>
      </c>
      <c r="C91" s="429">
        <f>C78+C83+C86</f>
        <v>0</v>
      </c>
      <c r="D91" s="429">
        <f>D78+D83+D86</f>
        <v>1195.7</v>
      </c>
      <c r="E91" s="430">
        <f>E78+E83+E86</f>
        <v>3587</v>
      </c>
      <c r="F91" s="431">
        <f>F78+F83+F86</f>
        <v>3587</v>
      </c>
      <c r="G91" s="432">
        <f aca="true" t="shared" si="13" ref="G91:S91">G78+G83+G86</f>
        <v>0.9171</v>
      </c>
      <c r="H91" s="444"/>
      <c r="I91" s="444"/>
      <c r="J91" s="444"/>
      <c r="K91" s="444"/>
      <c r="L91" s="433"/>
      <c r="M91" s="438">
        <f t="shared" si="13"/>
        <v>0</v>
      </c>
      <c r="N91" s="429">
        <f t="shared" si="13"/>
        <v>0</v>
      </c>
      <c r="O91" s="445">
        <f t="shared" si="13"/>
        <v>0</v>
      </c>
      <c r="P91" s="429">
        <f t="shared" si="13"/>
        <v>0</v>
      </c>
      <c r="Q91" s="445">
        <f t="shared" si="13"/>
        <v>0</v>
      </c>
      <c r="R91" s="431">
        <f t="shared" si="13"/>
        <v>0</v>
      </c>
      <c r="S91" s="428">
        <f t="shared" si="13"/>
        <v>0</v>
      </c>
      <c r="T91" s="33"/>
    </row>
    <row r="92" spans="1:19" s="34" customFormat="1" ht="36" customHeight="1">
      <c r="A92" s="406" t="s">
        <v>14</v>
      </c>
      <c r="B92" s="254">
        <f>B90+B91</f>
        <v>3282587</v>
      </c>
      <c r="C92" s="255">
        <f aca="true" t="shared" si="14" ref="C92:S92">C90+C91</f>
        <v>0</v>
      </c>
      <c r="D92" s="255">
        <f t="shared" si="14"/>
        <v>1873695.7</v>
      </c>
      <c r="E92" s="255">
        <f>E90+E91</f>
        <v>3282587</v>
      </c>
      <c r="F92" s="255">
        <f>F90+F91</f>
        <v>3282587</v>
      </c>
      <c r="G92" s="256"/>
      <c r="H92" s="257"/>
      <c r="I92" s="258"/>
      <c r="J92" s="258"/>
      <c r="K92" s="258"/>
      <c r="L92" s="258"/>
      <c r="M92" s="259">
        <f t="shared" si="14"/>
        <v>2539100</v>
      </c>
      <c r="N92" s="255">
        <f t="shared" si="14"/>
        <v>0</v>
      </c>
      <c r="O92" s="255">
        <f t="shared" si="14"/>
        <v>1430400</v>
      </c>
      <c r="P92" s="255">
        <f t="shared" si="14"/>
        <v>1108700</v>
      </c>
      <c r="Q92" s="255">
        <f t="shared" si="14"/>
        <v>0</v>
      </c>
      <c r="R92" s="260">
        <f t="shared" si="14"/>
        <v>0</v>
      </c>
      <c r="S92" s="409">
        <f t="shared" si="14"/>
        <v>175000</v>
      </c>
    </row>
    <row r="93" spans="1:19" s="34" customFormat="1" ht="32.25" customHeight="1">
      <c r="A93" s="407" t="s">
        <v>66</v>
      </c>
      <c r="B93" s="85">
        <v>41300</v>
      </c>
      <c r="C93" s="82">
        <v>0</v>
      </c>
      <c r="D93" s="82">
        <v>13800</v>
      </c>
      <c r="E93" s="261">
        <v>41300</v>
      </c>
      <c r="F93" s="129">
        <v>41300</v>
      </c>
      <c r="G93" s="262"/>
      <c r="H93" s="263"/>
      <c r="I93" s="264"/>
      <c r="J93" s="264"/>
      <c r="K93" s="264"/>
      <c r="L93" s="265"/>
      <c r="M93" s="85"/>
      <c r="N93" s="82"/>
      <c r="O93" s="82"/>
      <c r="P93" s="82"/>
      <c r="Q93" s="82"/>
      <c r="R93" s="129"/>
      <c r="S93" s="130"/>
    </row>
    <row r="94" spans="1:19" s="34" customFormat="1" ht="39" customHeight="1" thickBot="1">
      <c r="A94" s="408" t="s">
        <v>27</v>
      </c>
      <c r="B94" s="266">
        <f>SUM(B92:B93)</f>
        <v>3323887</v>
      </c>
      <c r="C94" s="267">
        <f>SUM(C92:C93)</f>
        <v>0</v>
      </c>
      <c r="D94" s="267">
        <f>SUM(D92:D93)</f>
        <v>1887495.7</v>
      </c>
      <c r="E94" s="267">
        <f>SUM(E92:E93)</f>
        <v>3323887</v>
      </c>
      <c r="F94" s="267">
        <f>SUM(F92:F93)</f>
        <v>3323887</v>
      </c>
      <c r="G94" s="268">
        <v>0.9171</v>
      </c>
      <c r="H94" s="269"/>
      <c r="I94" s="270"/>
      <c r="J94" s="270"/>
      <c r="K94" s="270"/>
      <c r="L94" s="271"/>
      <c r="M94" s="441">
        <f>SUM(M92:M93)</f>
        <v>2539100</v>
      </c>
      <c r="N94" s="440">
        <f aca="true" t="shared" si="15" ref="N94:S94">SUM(N92:N93)</f>
        <v>0</v>
      </c>
      <c r="O94" s="440">
        <f t="shared" si="15"/>
        <v>1430400</v>
      </c>
      <c r="P94" s="440">
        <f t="shared" si="15"/>
        <v>1108700</v>
      </c>
      <c r="Q94" s="440">
        <f t="shared" si="15"/>
        <v>0</v>
      </c>
      <c r="R94" s="442">
        <f t="shared" si="15"/>
        <v>0</v>
      </c>
      <c r="S94" s="410">
        <f t="shared" si="15"/>
        <v>175000</v>
      </c>
    </row>
    <row r="95" spans="1:19" s="34" customFormat="1" ht="60.75" customHeight="1" thickBot="1">
      <c r="A95" s="83" t="s">
        <v>22</v>
      </c>
      <c r="B95" s="84">
        <f aca="true" t="shared" si="16" ref="B95:R95">(B50+B70)-B94</f>
        <v>-86497.39999999851</v>
      </c>
      <c r="C95" s="84">
        <f t="shared" si="16"/>
        <v>5515017</v>
      </c>
      <c r="D95" s="84">
        <f t="shared" si="16"/>
        <v>2177931.8999999994</v>
      </c>
      <c r="E95" s="84">
        <f>(E50+E70)-E94</f>
        <v>498297.6000000015</v>
      </c>
      <c r="F95" s="84">
        <f>(F50+F70)-F94</f>
        <v>906452.6000000015</v>
      </c>
      <c r="G95" s="165"/>
      <c r="H95" s="84">
        <f t="shared" si="16"/>
        <v>-115000</v>
      </c>
      <c r="I95" s="84">
        <f>(I50+I70)-I94</f>
        <v>-30000</v>
      </c>
      <c r="J95" s="84">
        <f>(J50+J70)-J94</f>
        <v>-27500</v>
      </c>
      <c r="K95" s="84">
        <f>(K50+K70)-K94</f>
        <v>-27500</v>
      </c>
      <c r="L95" s="84">
        <f>(L50+L70)-L94</f>
        <v>-30000</v>
      </c>
      <c r="M95" s="84">
        <f t="shared" si="16"/>
        <v>2660471</v>
      </c>
      <c r="N95" s="84">
        <f t="shared" si="16"/>
        <v>4798387</v>
      </c>
      <c r="O95" s="84">
        <f t="shared" si="16"/>
        <v>-1032166</v>
      </c>
      <c r="P95" s="84">
        <f t="shared" si="16"/>
        <v>-146750</v>
      </c>
      <c r="Q95" s="84">
        <f t="shared" si="16"/>
        <v>-1009000</v>
      </c>
      <c r="R95" s="84">
        <f t="shared" si="16"/>
        <v>50000</v>
      </c>
      <c r="S95" s="84">
        <f>S50+S70+S94</f>
        <v>4699328</v>
      </c>
    </row>
    <row r="96" ht="33.75" customHeight="1">
      <c r="A96" s="138"/>
    </row>
    <row r="97" spans="1:17" ht="47.25" customHeight="1">
      <c r="A97" s="140"/>
      <c r="N97" s="277"/>
      <c r="O97" s="277"/>
      <c r="P97" s="277"/>
      <c r="Q97" s="277"/>
    </row>
    <row r="98" ht="50.25" customHeight="1">
      <c r="A98" s="140"/>
    </row>
    <row r="99" ht="45.75" customHeight="1">
      <c r="A99" s="140"/>
    </row>
  </sheetData>
  <mergeCells count="14">
    <mergeCell ref="M3:R3"/>
    <mergeCell ref="B3:F3"/>
    <mergeCell ref="H3:L3"/>
    <mergeCell ref="M74:R74"/>
    <mergeCell ref="G74:G75"/>
    <mergeCell ref="G54:G55"/>
    <mergeCell ref="M54:R54"/>
    <mergeCell ref="M71:P71"/>
    <mergeCell ref="H54:L55"/>
    <mergeCell ref="A3:A4"/>
    <mergeCell ref="A54:A55"/>
    <mergeCell ref="A74:A75"/>
    <mergeCell ref="B74:D74"/>
    <mergeCell ref="B54:F54"/>
  </mergeCells>
  <printOptions/>
  <pageMargins left="0.4724409448818898" right="0.11811023622047245" top="0.5905511811023623" bottom="0.4724409448818898" header="0.5118110236220472" footer="0.1968503937007874"/>
  <pageSetup fitToHeight="0" fitToWidth="0" horizontalDpi="300" verticalDpi="300" orientation="landscape" paperSize="9" scale="47" r:id="rId1"/>
  <headerFooter alignWithMargins="0">
    <oddHeader>&amp;CStand 20.01.2011&amp;RAnlage 1 GRDrs 7/2011</oddHeader>
    <oddFooter>&amp;CSeite &amp;P von &amp;N</oddFooter>
  </headerFooter>
  <rowBreaks count="1" manualBreakCount="1">
    <brk id="7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Landeshauptstadt Stuttgart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u510024</dc:creator>
  <cp:keywords/>
  <dc:description/>
  <cp:lastModifiedBy>u510071</cp:lastModifiedBy>
  <cp:lastPrinted>2011-01-21T07:49:18Z</cp:lastPrinted>
  <dcterms:created xsi:type="dcterms:W3CDTF">2009-02-18T09:47:05Z</dcterms:created>
  <dcterms:modified xsi:type="dcterms:W3CDTF">2011-01-21T07:49:31Z</dcterms:modified>
  <cp:category/>
  <cp:version/>
  <cp:contentType/>
  <cp:contentStatus/>
</cp:coreProperties>
</file>