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28" windowWidth="14940" windowHeight="8388" activeTab="0"/>
  </bookViews>
  <sheets>
    <sheet name="HSK Stand 17.Juni 2010" sheetId="1" r:id="rId1"/>
  </sheets>
  <definedNames>
    <definedName name="_xlnm.Print_Area" localSheetId="0">'HSK Stand 17.Juni 2010'!$A$1:$P$404</definedName>
    <definedName name="_xlnm.Print_Titles" localSheetId="0">'HSK Stand 17.Juni 2010'!$1:$1</definedName>
  </definedNames>
  <calcPr fullCalcOnLoad="1"/>
</workbook>
</file>

<file path=xl/sharedStrings.xml><?xml version="1.0" encoding="utf-8"?>
<sst xmlns="http://schemas.openxmlformats.org/spreadsheetml/2006/main" count="620" uniqueCount="443">
  <si>
    <t>Amt / Vorschläge (Angaben jeweils in TEUR)</t>
  </si>
  <si>
    <t>Personal-ausgab.</t>
  </si>
  <si>
    <t>Sach-ausgab.</t>
  </si>
  <si>
    <t>Zu-schüsse</t>
  </si>
  <si>
    <t>Einnahm.</t>
  </si>
  <si>
    <t>Bemerkungen</t>
  </si>
  <si>
    <t>Bereich OBM</t>
  </si>
  <si>
    <t>Zuschüsse</t>
  </si>
  <si>
    <t>- an IHK für Startercenter (20) und für Popbüro (10) in 2010</t>
  </si>
  <si>
    <t>- Eigenbeitrag MiPiM (50) in 2011</t>
  </si>
  <si>
    <t>- Reduzierung Engagement für Expo Real um 22 auf 6 in 2010</t>
  </si>
  <si>
    <t>Quote Wirtschaftsförderung: 56</t>
  </si>
  <si>
    <t>Sachausgaben</t>
  </si>
  <si>
    <t>- Einsparung bei Herstellung/Vertrieb Amtsblatt</t>
  </si>
  <si>
    <t>Kostendeckung Amtsblatt: 82% (Unterdeckung: 309)</t>
  </si>
  <si>
    <t>- Reduzierung Geschäftsausgaben/Pressearbeit</t>
  </si>
  <si>
    <t>- Einsparung allg. Öffentlichkeitsarbeit</t>
  </si>
  <si>
    <t>Summe Stabsabteilung Kommunikation</t>
  </si>
  <si>
    <t>Quote Stabsabteilung Kommunikation: 284</t>
  </si>
  <si>
    <t>Berechnungsgrundlage Konsolidierungsquote OBM</t>
  </si>
  <si>
    <t>Summe: 6.042</t>
  </si>
  <si>
    <t>Quote Bereich OBM: 575</t>
  </si>
  <si>
    <t>Referat AK</t>
  </si>
  <si>
    <t>Personalausgaben</t>
  </si>
  <si>
    <t>- Rückführung Bereich ICG auf Gleichstellungsfunktion; 
  Abbau von 0,75 Stellen</t>
  </si>
  <si>
    <t>- Kürzung allg. Geschäftsausgaben (einschl. Bewirtung) im 
  Bereich BMA (einschl. GPR)</t>
  </si>
  <si>
    <t>- Anpassung Geschäftsausgaben Fraktionen</t>
  </si>
  <si>
    <t>- Kürzung der Etats für Qualitätsentw.fonds und Kompetenzzentrum
  um 9,5%</t>
  </si>
  <si>
    <t>- Reduzierung Zuschuss für Kulturcafe Sarah um 10%</t>
  </si>
  <si>
    <t>Summe Bürgermeisteramt (Abbau von 0,75 Stellen)</t>
  </si>
  <si>
    <t>Neue Quote Bürgermeisteramt: 1.129 (bereinigt)</t>
  </si>
  <si>
    <t>Prüfungsauftrag Bereich Beschaffungswesen</t>
  </si>
  <si>
    <t>Einnahmen</t>
  </si>
  <si>
    <t>- Erhöhung Essenspreise für Werkküchen</t>
  </si>
  <si>
    <t xml:space="preserve">- Erhöhung Entgelte für Veranstaltungen im Rathaus </t>
  </si>
  <si>
    <t>- Kürzung / Umwandlung von Zulagen/Zuschlägen</t>
  </si>
  <si>
    <t>- Reduzierung Kosten bei Werkküchen</t>
  </si>
  <si>
    <t>- Reduzierung allg. Geschäftsausgaben 
  (u.a. Gutachten, Porto, Veranstaltungen im Rathaus)</t>
  </si>
  <si>
    <t>- Einschränkung IuK-Ausgaben 
  (u.a. Umsätze mit KDRS, Wartungsverträge)</t>
  </si>
  <si>
    <t>Volumen IuK-Aufwand: 10,0 Mio/a</t>
  </si>
  <si>
    <t>- Reduzierung Netz- und Fernsprechkosten um 9,5%</t>
  </si>
  <si>
    <t xml:space="preserve">- Streichung Zuschuss an Verbraucherzentrale </t>
  </si>
  <si>
    <t>Summe Haupt- und Personalamt</t>
  </si>
  <si>
    <t>Neue Quote Haupt- und Personalamt: 4.023 (bereinigt)</t>
  </si>
  <si>
    <t>- Erhöhung Gebühren aufgrund Rechtsänderung</t>
  </si>
  <si>
    <t>Änderung Personenstandsgesetz</t>
  </si>
  <si>
    <t>- Reduzierung Geschäftsausgaben u.a. für Bürgerkioske</t>
  </si>
  <si>
    <t>- Kürzung Budget für kulturelle Veranstaltungen (Ansatz 2010: 455)</t>
  </si>
  <si>
    <t>Summe Bezirksämter</t>
  </si>
  <si>
    <t>Neue Quote Bezirksämter: 836 (bereinigt)</t>
  </si>
  <si>
    <t xml:space="preserve">Referatsabteilung Krankenhausbereich </t>
  </si>
  <si>
    <t>- Kürzung Geschäftsausgaben</t>
  </si>
  <si>
    <t>Berechnungsgrundlage Konsolidierungsquote AK</t>
  </si>
  <si>
    <t>Summe: 67.395; anerkannte Korrektur: 4.413; 
neue Summe: 62.982 (Quote: 5.988)</t>
  </si>
  <si>
    <t>Quote Referat AK: 5.988</t>
  </si>
  <si>
    <t>Referat WFB</t>
  </si>
  <si>
    <t>- Effektivierung Forderungsmanagement (Beitreibung) im Rahmen OU 20</t>
  </si>
  <si>
    <t>Optimierung Versicherungswesen</t>
  </si>
  <si>
    <t xml:space="preserve">Versicherungsprämie für 23 Versicherungsarten: rd. 3,6 Mio; Kostenreduzierung um 10% durch Optimierung </t>
  </si>
  <si>
    <t>a) VMS</t>
  </si>
  <si>
    <t>- Kürzung Zuschuss KKL um 5%</t>
  </si>
  <si>
    <t>Volumen 2,25 Mio</t>
  </si>
  <si>
    <t>- Einführung Sondernutzungsgebühr für Platznutzung</t>
  </si>
  <si>
    <t>Wochen- und Weihnachtsmarkt</t>
  </si>
  <si>
    <t>- Reduzierung Verlustausgleich um 5%</t>
  </si>
  <si>
    <t>Verlust 8 Mio; Sach- und Betriebsausgaben 10,8 Mio</t>
  </si>
  <si>
    <t>- Reduzierung Sach-/Betriebsaufwand um 5%</t>
  </si>
  <si>
    <t>Summe Stadtkämmerei</t>
  </si>
  <si>
    <t>Quote Stadtkämmerei: 946</t>
  </si>
  <si>
    <t>- Erhöhung von Mieten/Erbbauzinsen</t>
  </si>
  <si>
    <t xml:space="preserve">Volumen: Mieten (21,5 Mio), Erbbauzinsen (11,5 Mio). </t>
  </si>
  <si>
    <t>- Reduzierung Bewachungsaufwand bei einzelnen Gebäuden</t>
  </si>
  <si>
    <t>- Bündelung bei Ausschreibung/Vergabe von Winterdiensten</t>
  </si>
  <si>
    <t>- Reduzierung Bauunterhalt.etat im Zuge Abbau Gebäudebestand</t>
  </si>
  <si>
    <t>Volumen Bauunterhaltung: 16,3 Mio</t>
  </si>
  <si>
    <t>Summe Amt für Liegenschaften und Wohnen</t>
  </si>
  <si>
    <t>Quote Amt für Liegenschaften und Wohnen: 5.733</t>
  </si>
  <si>
    <t>Berechnungsgrundlage Konsolidierungsquote WFB</t>
  </si>
  <si>
    <t>Summe: 71.070</t>
  </si>
  <si>
    <t>Quote Referat WFB: 6.759</t>
  </si>
  <si>
    <t>Referat RSO</t>
  </si>
  <si>
    <t>- Erhöhung Entgelte für Mietspiegel und Wegweiser</t>
  </si>
  <si>
    <t>Summe Statistisches Amt</t>
  </si>
  <si>
    <t>- Anpassung der Verwaltungsgebühren (+7,5%) auf Grund 
  gestiegener Arbeitsplatzkosten</t>
  </si>
  <si>
    <t>vgl. auch ämterübergreifende Maßnahmen</t>
  </si>
  <si>
    <t>- Einnahmen Parkraummanagement West</t>
  </si>
  <si>
    <t xml:space="preserve">- Reduzierung von Geschäftsausgaben </t>
  </si>
  <si>
    <t>u.a. Verzicht auf Passablaufschreiben</t>
  </si>
  <si>
    <t xml:space="preserve">- Reduzierung Zuschüsse an Verkehrswacht (56) und 
  für Schulung Fahranfänger (8)  </t>
  </si>
  <si>
    <t>Summe Amt für öffentliche Ordnung</t>
  </si>
  <si>
    <t>Summe Standesamt</t>
  </si>
  <si>
    <t>Quote Standesamt: 100</t>
  </si>
  <si>
    <t xml:space="preserve">- Entgelt für Übernahme von Funktionen einer Werksfeuerwehr </t>
  </si>
  <si>
    <t>- Verrechnung von Vorhalteleistungen gegenüber den SSB</t>
  </si>
  <si>
    <t>- Mehreinnahmen für kostenpflichtige Einsätze</t>
  </si>
  <si>
    <t xml:space="preserve">auf Grund neuer gesetzlicher Regelung                                                                                                                                                                                                 </t>
  </si>
  <si>
    <t>Abbau von 28 Stellen abzgl. Aufwand für Mehrarbeitsvergütung</t>
  </si>
  <si>
    <t>Quote Branddirektion: 2.433</t>
  </si>
  <si>
    <t>Berechnungsgrundlage Konsolidierungsquote RSO</t>
  </si>
  <si>
    <t>Summe: 61.438; anerkannte Korrektur: 1.009 
(neue Summe: 60.429; Quote: 5.747)</t>
  </si>
  <si>
    <t>Quote Referat RSO: 5.747</t>
  </si>
  <si>
    <t>Referat KBS</t>
  </si>
  <si>
    <t>- Erhöhung der Schulgelder für Fach- und Meisterschulen (+10%)</t>
  </si>
  <si>
    <t>Letzte Erhöhung 01.08.2006</t>
  </si>
  <si>
    <t>- Erhöhung Entgelte für außerschulische Nutzungen (+30%)</t>
  </si>
  <si>
    <t>- Anpassung Heizkostenersatz für Hallenbenutzung</t>
  </si>
  <si>
    <t xml:space="preserve">- Erhöhung Entgelte für Lehrerparkplätze </t>
  </si>
  <si>
    <t>- Erhöhung Essenspreise an 11 Ganztagesschulen (+10%)</t>
  </si>
  <si>
    <t>Derzeit 2.50 Euro je Essen</t>
  </si>
  <si>
    <t>- Mittelanpassung bei Ferienbetreuung für Ganztagesschulen an Bedarf</t>
  </si>
  <si>
    <t>Summe Schulverwaltungsamt</t>
  </si>
  <si>
    <t>a) Bereichsbezogene Vorschläge</t>
  </si>
  <si>
    <t>Stadtarchiv</t>
  </si>
  <si>
    <t>- Abbau einer Stelle und Kürzung von Sachmitteln (15)</t>
  </si>
  <si>
    <t>Stadtbücherei</t>
  </si>
  <si>
    <t>- Schließung der Mediathek und der Rathausbücherei; Abbau von 
  7,3 Stellen und Reduzierung von Mietkosten (129) und Sachmitteln (221)</t>
  </si>
  <si>
    <t>Philharmoniker</t>
  </si>
  <si>
    <t>- Kürzung von Veranstaltungs- und Reisekosten (40)</t>
  </si>
  <si>
    <t>Anerkennung 50% (Landesförderung)</t>
  </si>
  <si>
    <t>- Kürzung Personalkostenbudget (40)</t>
  </si>
  <si>
    <t>Musikschule</t>
  </si>
  <si>
    <t xml:space="preserve">- Streichung der Reihe „Musikprofile“; Abbau von 0,25 Stellen </t>
  </si>
  <si>
    <t>- Einschränkung des allg. Angebots; Abbau von 3 Stellen</t>
  </si>
  <si>
    <t>Wenigereinnahmen wg. Wegfall von anteil. Landeszuschuss</t>
  </si>
  <si>
    <t>Planetarium</t>
  </si>
  <si>
    <t>- Reduzierung von Aufsichts- und Ordnungsdiensten</t>
  </si>
  <si>
    <t>Stadtmuseum</t>
  </si>
  <si>
    <t>- Einschränkung des Planungs-/Betriebsetats (Sachausgaben, 
  Honorare, Volontariat, Erwerbsmittel) um rd. 20%</t>
  </si>
  <si>
    <t>b) Bereichsübergreifende Vorschläge</t>
  </si>
  <si>
    <t>- Streichung des Studi-Tickets</t>
  </si>
  <si>
    <t>- Erhöhung Sachkostenbeitrag für Benutzung von Sportstätten</t>
  </si>
  <si>
    <t>Aufkommen derzeit: 650. Erhöhung um 1 Euro je ÜE (=+30%)</t>
  </si>
  <si>
    <t>- Reduzierung allg. Sach- und Geschäftsausgaben</t>
  </si>
  <si>
    <t>- Pauschale Reduzierung um 7% von Zuschüssen für lfd. (377) 
  und investive Zwecke (91)</t>
  </si>
  <si>
    <t>Haushaltswirksamer Anteil (ohne Verrechnungen)</t>
  </si>
  <si>
    <t>- Streichung/Reduzierung von Einzelzuschüssen</t>
  </si>
  <si>
    <t>Summe Sportamt</t>
  </si>
  <si>
    <t>Neue Quote Sportamt: 1.013 (bereinigt)</t>
  </si>
  <si>
    <t>Berechnungsgrundlage Konsolidierungsquote KBS</t>
  </si>
  <si>
    <t>Summe: 75.037; anerkannte Korrektur: 5.351 
(neue Summe: 69.686; Quote: 6.627)</t>
  </si>
  <si>
    <t>Quote Referat KBS: 6.627</t>
  </si>
  <si>
    <t>Referat SJG</t>
  </si>
  <si>
    <t>- Einschränkung bei der Familiencard – Reduzierung des Personen-
  kreises auf den Kreis der Bonuscard-Berechtigten</t>
  </si>
  <si>
    <t xml:space="preserve">Summe Sozialamt </t>
  </si>
  <si>
    <t>Quote Sozialamt: 3.235 - 
Gemeldete Quotenreduzierung (2.708) kann nicht anerkannt werden</t>
  </si>
  <si>
    <t>Personal- und Sachausgaben</t>
  </si>
  <si>
    <t>- Einschränk. beim amtsärztlichen Dienst; Abbau von 0,75 St</t>
  </si>
  <si>
    <t>Berechnungsgrundlage Konsolidierungsquote SJG</t>
  </si>
  <si>
    <t>Summe: 111.125; anerkannte Korrektur: 7.353
(neue Summe: 103.772; Quote: 9.868)</t>
  </si>
  <si>
    <t>Quote Referat SJG: 9.868</t>
  </si>
  <si>
    <t>Referat StU</t>
  </si>
  <si>
    <t>- Reduzierung des allg. Sachmittelaufwands/Geschäftsausg. um 20%</t>
  </si>
  <si>
    <t>- Streichung des Zuschusses an das Zentrum für Energieforschung</t>
  </si>
  <si>
    <t>Summe Amt für Umweltschutz</t>
  </si>
  <si>
    <t>Quote Amt für Stadtplanung/Stadterneuerung: 1.007</t>
  </si>
  <si>
    <t>Berechnungsgrundlage Konsolidierungsquote StU</t>
  </si>
  <si>
    <t>Summe: 26.137; anerkannte Korrektur: 1.156 
(neue Summe: 24.981; Quote: 2.376)</t>
  </si>
  <si>
    <t>Quote Referat StU: 2.376</t>
  </si>
  <si>
    <t>Referat T</t>
  </si>
  <si>
    <t>Stadtmessungsamt</t>
  </si>
  <si>
    <t>Prüfungsauftrag Bereich Immobilienbewertung</t>
  </si>
  <si>
    <t>- Reduzierung des allg. Sachmittelaufwands (22) sowie der Mittel für
  Fremdvergaben (Wertgutachten/Ingenieurleistungen; insg. 130)</t>
  </si>
  <si>
    <t>Kostendeckung Immobilienbewertung: 71% (Unterdeckung: 490)</t>
  </si>
  <si>
    <t>- Reduzierung der Projektbearbeitungsmittel um rd. 50%</t>
  </si>
  <si>
    <t>Quote Hochbauamt: 983</t>
  </si>
  <si>
    <t>- Kürzung des allg. Sachmittelaufwands/Geschäftsausgaben um 20%</t>
  </si>
  <si>
    <t xml:space="preserve">- Kürzung bei der Unterhaltung von Straßen, Gehwegen, Tunnel, 
  Brücken, Verkehrseinrichtungen und Gewässern um rd. 20% </t>
  </si>
  <si>
    <t>- Überprüfung Kosten Straßenentwässerung</t>
  </si>
  <si>
    <t>Kostenreduzierung um 10%</t>
  </si>
  <si>
    <t>Prüfungsauftrag Friedhofswesen / weiterer Stellenabbau 
Betriebshofkonzept</t>
  </si>
  <si>
    <t>- Erhöhung Mieten/Pachten für Grundstücke/Gebäude in der Verwaltung
 des Garten-, Friedhofs- und Forstamts</t>
  </si>
  <si>
    <t>- Verrechnung von Planungsleistungen an SSB</t>
  </si>
  <si>
    <t>- Erhöhung Verrechnung von internen Leistungen des Amts</t>
  </si>
  <si>
    <t>- Weiterer Abbau von 4 Stellen im Zuge Betriebshofkonzept</t>
  </si>
  <si>
    <t>- Kürzung bei der Unterhaltung von Außenanlagen, Grünflächen und
  Kinderspielplätzen um rd. 9%</t>
  </si>
  <si>
    <t>- Reduzierung der Mittel für Baumpflanzungen/–sanierungen um rd 45%</t>
  </si>
  <si>
    <t>- Streichung der Zuschüsse für Dachbegrünungen</t>
  </si>
  <si>
    <t>- Kosten Straßenreinigung/Winterdienst</t>
  </si>
  <si>
    <t>Volumen 15,5 Mio; Reduzierung 5%</t>
  </si>
  <si>
    <t>- Kosten Öffentliche Toilettenanlagen</t>
  </si>
  <si>
    <t xml:space="preserve">Unterdeckung 1,6 Mio; Reduzierung 5% </t>
  </si>
  <si>
    <t>- Kosten Fahrbetrieb</t>
  </si>
  <si>
    <t>Unterdeckung 4,6 Mio; Reduz. 5% (Anteil Stadthaushalt: 66%)</t>
  </si>
  <si>
    <t>- Kosten Werkstatt</t>
  </si>
  <si>
    <t>Unterdeckung 2,2 Mio; Reduz. 5% (Anteil Stadthaushalt: 66%)</t>
  </si>
  <si>
    <t>- Sondernutzungsgebühr Altglasbehälter</t>
  </si>
  <si>
    <t>200 Standorte x 500 Euro</t>
  </si>
  <si>
    <t>Berechnungsgrundlage Konsolidierungsquote T</t>
  </si>
  <si>
    <t>Summe: 107.468; anerkannte Korrektur: 1.437 (neue Summe: 106.031; Quote: 10.085)</t>
  </si>
  <si>
    <t>Quote Referat T: 10.085</t>
  </si>
  <si>
    <t>Summarische Darstellung der ämterbezogenen Vorschläge</t>
  </si>
  <si>
    <t>Ämterübergreifende Maßnahmen</t>
  </si>
  <si>
    <t>Grundsteuer B</t>
  </si>
  <si>
    <t>Zweitwohnungssteuer</t>
  </si>
  <si>
    <t>- Einführung zum 01.01.2011</t>
  </si>
  <si>
    <t>Vergnügungssteuer</t>
  </si>
  <si>
    <t>Verwaltungsgebühren</t>
  </si>
  <si>
    <t>- Erhöhung um 7,5% / Anpassung an Kostenentwicklung</t>
  </si>
  <si>
    <t>-- Amt für öffentliche Ordnung</t>
  </si>
  <si>
    <t>Volumen: rd. 3 Mio (davon von 32 bereits gemeldet: 162)</t>
  </si>
  <si>
    <t>-- andere Fachämter</t>
  </si>
  <si>
    <t>- Baurechtsamt (5% Baugenehmigungsgebühr)</t>
  </si>
  <si>
    <t>Volumen: rd. 6 Mio (Prüfung Baukosten)</t>
  </si>
  <si>
    <t>Summe Verwaltungsgebühren</t>
  </si>
  <si>
    <t>-- Sondernutzungsgebühren Straßen</t>
  </si>
  <si>
    <t>-- Parkgebühren</t>
  </si>
  <si>
    <t>-- Bestattungsgebühren (einschl. Einäscherungen)</t>
  </si>
  <si>
    <t xml:space="preserve">- Nutzungs-/Gestattungsentgelte </t>
  </si>
  <si>
    <t>Bogenanschlag: 30 weitere Standorte</t>
  </si>
  <si>
    <t>Mieten/Pachten</t>
  </si>
  <si>
    <t>- Umwandlung von Dienstwohnungen in Mietwohnungen</t>
  </si>
  <si>
    <t>251 Dienstwohnungen</t>
  </si>
  <si>
    <t>Verkaufserlöse (Karten, Pläne / Holz, Kompost, Pflanzen)</t>
  </si>
  <si>
    <t>- Erhöhung Entgelte für um 10%</t>
  </si>
  <si>
    <t>Ersatz von sozialen Leistungen</t>
  </si>
  <si>
    <t>- Erhöhung um 2% durch konsequente Geltendmachung von 
  Ersatzansprüchen</t>
  </si>
  <si>
    <t>Summe Einnahmen</t>
  </si>
  <si>
    <t>Stellenbesetzungssperre (12 Monate)</t>
  </si>
  <si>
    <t>Stellenabbau aufgrund Refinanzierung Altersteilzeit</t>
  </si>
  <si>
    <t>195 Altersteilzeitfälle seit 2005 
(Anrechnung von 33,5 Stellenstreichungen)</t>
  </si>
  <si>
    <t>Wegfall der 15 Poolstellen für Wiedereinsteiger/innen</t>
  </si>
  <si>
    <t>Einschränkung bei Weiterbeschäftigungen nach 
Ausbildungsabschluss</t>
  </si>
  <si>
    <t>Reduzierung des Beschäftigungsumfangs von 100% auf 75%</t>
  </si>
  <si>
    <t>Kürzung von freiwilligen Personalleistungen</t>
  </si>
  <si>
    <t>Summe Personalausgaben</t>
  </si>
  <si>
    <t>Reduzierung von allg. Geschäfts- und Betriebsaufwand um 15%</t>
  </si>
  <si>
    <t>Summe Sachausgaben</t>
  </si>
  <si>
    <t>b) SES</t>
  </si>
  <si>
    <t>c) AWS</t>
  </si>
  <si>
    <t>d) BBS</t>
  </si>
  <si>
    <t>e) ELW</t>
  </si>
  <si>
    <t>Summe Eigenbetriebe / Beteiligungsunternehmen</t>
  </si>
  <si>
    <t>Gesamtsummen</t>
  </si>
  <si>
    <t>Ämterbezogene Vorschläge</t>
  </si>
  <si>
    <t>- Einnahmen</t>
  </si>
  <si>
    <t>- Personalausgaben</t>
  </si>
  <si>
    <t>- Sachausgaben</t>
  </si>
  <si>
    <t>- Bereich Beteiligungsunternehmen/Eigenbetriebe</t>
  </si>
  <si>
    <t>Summen</t>
  </si>
  <si>
    <t>zuzüglich</t>
  </si>
  <si>
    <t>- Maßnahmen Jugendamt und Gesundheitsamt</t>
  </si>
  <si>
    <t>Abbau nur eine Stelle; Verzicht auf Prüfungsauftrag
Quote Rechnungsprüfungsamt: 235</t>
  </si>
  <si>
    <t>- Erhöhung Vergnügungs- (130) und Hundesteueraufkommen (250) 
  durch Ausbau der Kontrollen (Stellenschaffungen/-hebungen 
  aufgrund Stellenstreichungen im Rahmen OU 20)</t>
  </si>
  <si>
    <t>- Streichung 0,6 Stelle</t>
  </si>
  <si>
    <t>vgl. GRDrs 1247 und 942/2009</t>
  </si>
  <si>
    <t>vgl. GRDrs 1388/2009; Quote Rechtsamt: 63</t>
  </si>
  <si>
    <t>Umsetzung nach Eröffnung Bibliothek 21</t>
  </si>
  <si>
    <t>Absenkung Guthaben auf 60 € und Einkommensgrenze auf 60.000</t>
  </si>
  <si>
    <t>vgl. GRDrs 1396/2009</t>
  </si>
  <si>
    <t>Verzicht auf Prüfungsaufträge</t>
  </si>
  <si>
    <t>vgl. Anlage 2 HSK 2009</t>
  </si>
  <si>
    <t>vgl. GRDrs 539 und 934/2009; Einführung 1.1.2011. Aufkommen ab 2012: 840 + Effekt Gdeanteil EKSt</t>
  </si>
  <si>
    <t xml:space="preserve">- Einführung Wirklichkeitsmaßstab (18% auf Nettokasse) </t>
  </si>
  <si>
    <t>vgl. GRDrs 933/2009 (einschl. Mindestbesteuerung)</t>
  </si>
  <si>
    <t>Benutzungsgebühren/-entgelte</t>
  </si>
  <si>
    <t>einschl. Kostenbeteiligung Stadt Ludwigsburg</t>
  </si>
  <si>
    <t>- Einsparung Sach- und Geschäftskosten, Mietspiegel (10), 
  Zensus (20/40), Bereich Wahlen (55 in Wahljahren) 
  Sonstige Aufwandsreduzierungen (34)</t>
  </si>
  <si>
    <t xml:space="preserve">vgl. GRDrs 1354/2009 </t>
  </si>
  <si>
    <t xml:space="preserve">Einbeziehung der Mehreinnahmen in Höhe von 50% in die Haushaltskonsolidierung (vgl. GRDrs. 1290/2009) </t>
  </si>
  <si>
    <t>Beschluss VA 1. Lesung: überdacht 60 EUR/Monat, 
nicht überdacht 30 EUR (Außenbezirke), 50 EUR (Innenbezirke)</t>
  </si>
  <si>
    <t>Jugendwohnheime (64), pauschale Verbandszuschüsse (71)</t>
  </si>
  <si>
    <t>vgl. GRDrs 1396/2009 (Kangaroo 20, Blauer Kreuz 61)</t>
  </si>
  <si>
    <t>vgl. GRDrs 1396/2009, Einsparung bei Sachmittel oder durch Stellenabbau</t>
  </si>
  <si>
    <t>Entsprechend Kürzung der Tilgungsleistung im Finanzhaushalt</t>
  </si>
  <si>
    <t>Letzte Erhöhung: 01.10.2004, GRDrs 1246/2009</t>
  </si>
  <si>
    <t xml:space="preserve">Letzte Erhöhung: 01.01.2002 (Außenzone), 01.01.2006 (Innenzone), GRDrs 1089 und 1318/2009 </t>
  </si>
  <si>
    <t>Letzte Erhöhung: 01.02.2007, GRDrs 337/2009</t>
  </si>
  <si>
    <t>Reduzierung durch Rückmeldung der Ämter</t>
  </si>
  <si>
    <t>vgl. GRDrs 1075, 1078, 1259, 1262/2009</t>
  </si>
  <si>
    <t>vgl. GRDrs 1408/2009</t>
  </si>
  <si>
    <t>Gemeinschaftsveranstaltungen: 60; 
Leistungs-/Funktionszulagen: 53; Vergütung Ferienhelfer: 13</t>
  </si>
  <si>
    <t>- Verringerung Geschwisterermäßigung (Mehreinnahmen 
   Stadt/Wenigerausgaben an freie Träger)</t>
  </si>
  <si>
    <t>- Betreuungsgebühren Kita (Mehreinnahmen Stadt/Wenigerausgaben 
   an freie Träger)</t>
  </si>
  <si>
    <t>- Krippenzuschlag Kleinkindbetreuung (Mehreinnahmen 
   Stadt/Wenigerausgaben an freie Träger)</t>
  </si>
  <si>
    <t>Krippenzuschlag 50 Euro je Monat vgl. GRDrs 1408/2009</t>
  </si>
  <si>
    <t>(-341)</t>
  </si>
  <si>
    <t>(-641)</t>
  </si>
  <si>
    <t>(-440)</t>
  </si>
  <si>
    <t>- Erhöhung Essensgeld</t>
  </si>
  <si>
    <t>Reduzierung Zuschuss an CIS um 9,5/a. 
Quote Arbeitsförderung: 98</t>
  </si>
  <si>
    <t>Prüfungsauftrag Pflichtaufgaben / freiwillige Aufgaben vgl. GRDrs 1354/2009</t>
  </si>
  <si>
    <t xml:space="preserve">Volumen: rd. 2,7 Mio (u.a. Ämter 53, 61, 62 und 67), Reduzierung aus Rückmeldung der Fachämter </t>
  </si>
  <si>
    <t>Beauftragung/Beschlussfassung Prüfungs-/Untersuchungsaufträge im Rahmen Behandlung HSK 2009
Nicht beschlossen wurden die Untersuchungsaufträge im Bereich SJG sowie beim Rechnungsprüfungsamt, Statistischen Amt, Baurechtsamt und beim Hochbauamt</t>
  </si>
  <si>
    <t>- Strukturelle Veränderungen/Personalausstattung u.a. in den Bereichen
-- Beschaffungswesen, 
-- Branddirektion, 
-- Stadtmessungsamt (Grundstücksbewertung), 
-- Friedhofswesen</t>
  </si>
  <si>
    <t>Nettoaufwand (z.B. Schulen und Kitas) 55,9 Mio x 15% = 8,4 Mio abzgl. 5,3 Mio (Ämtervorschläge) = 3,1 Mio, 
Reduzierung um 1,5 Mio. EUR durch Berücksichtigung der ämterbezogenen Kürzungen bei den Sachausgaben</t>
  </si>
  <si>
    <t>- im Haushaltsplan bereits veranschlagte Kita-Gebührenerhöhung</t>
  </si>
  <si>
    <t>- Buß- und Verwarnungsgelder, 
   Vermehrte Kontrollen (Geschwindigkeitsüberschreitung) im Rahmen 
   der Lärmüberwachung und Luftreinhaltung</t>
  </si>
  <si>
    <t>Anteil ämterübergreifende Maßnahmen (Stellenbesetzungssperre)</t>
  </si>
  <si>
    <t>Summe Rechnungsprüfungsamt</t>
  </si>
  <si>
    <t>Summe Kulturamt (Abbau 12,72 Stellen)</t>
  </si>
  <si>
    <t>Summe Gesundheitsamt (Abbau von 1,75 Stellen)</t>
  </si>
  <si>
    <t>Summe Stadtmessungsamt</t>
  </si>
  <si>
    <t>Summe Hochbauamt</t>
  </si>
  <si>
    <t>- Reduzierung Personaletat durch Verzicht auf interne Veranstaltungen (Abbau 0,75 Stelle)</t>
  </si>
  <si>
    <t>Summe Garten-, Friedhofs- und Forstamt (Abbau von 4,75 Stellen)</t>
  </si>
  <si>
    <t xml:space="preserve">vgl. Zuordnung auf Ämterbereiche (insgesamt ca. 150 Fälle/a) </t>
  </si>
  <si>
    <t>weitere Stellenabbau im Bereich Friedhöfe</t>
  </si>
  <si>
    <t>Verzicht auf Prüfungsauftrag im Bereich Bauunterhaltung</t>
  </si>
  <si>
    <t>Verzicht auf Prüfungsauftrag im Bereich Baukontrolle (32 Stellen)</t>
  </si>
  <si>
    <t>Prüfauftrag Städtevergleich</t>
  </si>
  <si>
    <t>- Streichung der Zuschüsse für die Kurzzeitpflege (181),
  den Behindertensport (42), zur Fortbildung Palliative Care (52) und 
  Wohnungsnotfallhilfe (66), Wohnberatung (36)</t>
  </si>
  <si>
    <t xml:space="preserve">Berücksichtigung Kosten externe Kontrolle Hundesteuer (300 in 2010) in Äli. Weitere Haushaltsentlastungen durch Ausbau der Betriebsprüfung im Bereich Gewerbesteuer wurden nicht einbezogen </t>
  </si>
  <si>
    <t>- Auslagerung Forum Gesunde Stadt/Verzicht auf Veranstaltungen; 
   Abbau von 1,0 Stelle</t>
  </si>
  <si>
    <t>Summe Bereich OBM: 403</t>
  </si>
  <si>
    <t>Summe Referat AK: 3.689</t>
  </si>
  <si>
    <t>Summe Referat WFB: 3.998</t>
  </si>
  <si>
    <t>Summe Jugendamt</t>
  </si>
  <si>
    <t>Summe Referat StU: 1.402</t>
  </si>
  <si>
    <t>Summe Tiefbauamt</t>
  </si>
  <si>
    <t>Summe Referat T: 10.267</t>
  </si>
  <si>
    <t>Eigenbetriebe /  Beteiligungen</t>
  </si>
  <si>
    <t>HH 2010 Ziel</t>
  </si>
  <si>
    <t xml:space="preserve">HH 2011 Ziel  </t>
  </si>
  <si>
    <t>HH 2012 ff Ziel</t>
  </si>
  <si>
    <t>HH 2010 Ist</t>
  </si>
  <si>
    <t>HH 2011 Ist</t>
  </si>
  <si>
    <t>HH 2012 ff Ist</t>
  </si>
  <si>
    <t>HH 2010 Differenz</t>
  </si>
  <si>
    <t>HH 2011 Differenz</t>
  </si>
  <si>
    <t>HH 2012 ff Differenz</t>
  </si>
  <si>
    <t>GRDrs 62/2010, Anpassung der Entgeltregelung</t>
  </si>
  <si>
    <t>GRDrs 1246/2009</t>
  </si>
  <si>
    <t>Gebühren betr. 23, nicht AWS, GRDrs 1246/2009</t>
  </si>
  <si>
    <t>Mittelkürzung im Haushalt erfolgt</t>
  </si>
  <si>
    <t>- Effektivierung von Prüfungsabläufen (ursprüngliche Zielvorgabe: Abbau von 1 Stelle ab 2011)</t>
  </si>
  <si>
    <t>dito</t>
  </si>
  <si>
    <t>GR-Beschluss vom 22.04.2010, GRDrs 206/2010, Satzungsänderung</t>
  </si>
  <si>
    <t>Erhöhg. durch Rundschreiben Ref. AK Nr. 19/2009 zum 01.01.2010 um 0,20 EUR auf 3,00 EUR</t>
  </si>
  <si>
    <t>Anpassung durch GRDrs 144/2010 ab 01.09.2010. GR-Beschluss vorgesehen am 01.07.2010</t>
  </si>
  <si>
    <t>Entgeltanpassung durch interne Dienstanweisung</t>
  </si>
  <si>
    <t>Erhöhung der Standesamtsgebühren durch das Land zum 01.01.2009 sowie Erhöhung der städt. Verwaltungsgebühren zum 01.01.2010 (GRDrs 1214/2009 und zum 01.05.2010 (GRDrs 214/2010)</t>
  </si>
  <si>
    <t>Erhöhung der städt. Verwaltungsgebühren zum 01.01.2010 (GRDrs 1214/2009 und zum 01.05.2010 (GRDrs 214/2010)</t>
  </si>
  <si>
    <t>GRDrs 254/2010</t>
  </si>
  <si>
    <t>Realisierung, KW-Vermerk offen</t>
  </si>
  <si>
    <t>- Pauschale Kürzung Förderbudget SJG</t>
  </si>
  <si>
    <t>dito (Amt 36 = 50 TEUR / Amt 53 = 10 TEUR / Amt 61 = 15 TEUR / Amt 63 = 5 TEUR)</t>
  </si>
  <si>
    <t xml:space="preserve">Weitere Kürzungen Kulturförderung entspr. GR-Antrag 719/2009 </t>
  </si>
  <si>
    <t>GRDrs 122/2010, GR 20.05.2010</t>
  </si>
  <si>
    <t>GRDrs 389/2010, Erhöhung ab 01.09.2010</t>
  </si>
  <si>
    <t>GRDrs 212/2010, GR 20.05.2010</t>
  </si>
  <si>
    <t>Gebührenanpassung (GRDrs. 06/2010) ab 01.04.2010</t>
  </si>
  <si>
    <t>GRDrs. 1246/2009, Anpassung zum 01.01.2010, GR 17.12.2009</t>
  </si>
  <si>
    <t>- Erhöhung um 100 auf 520 Hebesatzpunkte</t>
  </si>
  <si>
    <t>- Erwarteter Effekt aus der Einführung der Zweitwohnungssteuer</t>
  </si>
  <si>
    <t>(4.080)</t>
  </si>
  <si>
    <t>dito; Umsetzung ausschließlich bei Sachkosten</t>
  </si>
  <si>
    <t>- Reduzierung Einrichtungsetat für o.g. Einrichtungen (32) und 
  Kürzung von Mitteln für Öffentlichkeitsarbeit (17)</t>
  </si>
  <si>
    <t>- Kürzungen bei Kulturförderung Zuschüssen (ohne Studiticket)</t>
  </si>
  <si>
    <t>- Abbau von 1,3 Stellen bei Kulturförderung</t>
  </si>
  <si>
    <t xml:space="preserve">Vgl. Mitteilungsvorlage GRDrs 116/2010. Analog zur Landesregelung wird Umwandlung in Mietwohnungen vorbereitet. Miete wird für 3 Jahre festgeschrieben und anschließend gfls. sozialverträglich an gepasst. </t>
  </si>
  <si>
    <t>Gebühren wurden bereits angepasst (vgl. GRDrs 337/2009)</t>
  </si>
  <si>
    <t xml:space="preserve">Soll durch verstärkten Einsatz des Ausbildungsbetriebs und der Werkstatt erreicht werden. </t>
  </si>
  <si>
    <t>- Effektivierung von Prüfungsabläufen (3. Lesung HH: Abbau 1 weiteren Stelle ab 2010)</t>
  </si>
  <si>
    <t xml:space="preserve">- Streichung von 2 Stellen bzw. ersatzweise Reduzierung des internen Fortbildungsprogramms
  </t>
  </si>
  <si>
    <t>Kostenerstattung für Reinigung d. Straßeneinläufe</t>
  </si>
  <si>
    <t xml:space="preserve">Weitere Verbesserungen, Konkretisierung der Globalen Minderausgabe </t>
  </si>
  <si>
    <t>Mittel im Budget sind gekürzt. Umsetzung durch Betroffene bisher gescheitert. Das weitere Vorgehen soll am 09./10.07.2010 auf einem Kulturkongress durch die Betroffenen geklärt werden.</t>
  </si>
  <si>
    <t>Bearbeitungsstand</t>
  </si>
  <si>
    <t>Wirtschaftsförderung (OB/82) (Quote 56)</t>
  </si>
  <si>
    <t>Stabsabteilung Kommunikation (Quote 284)</t>
  </si>
  <si>
    <t>Rechnungsprüfungsamt (Quote 235)</t>
  </si>
  <si>
    <t>dito; St. Nr. 140 0204.020 gestrichen</t>
  </si>
  <si>
    <t>dito; St. Nr. 140 0301.035 KW-Vermerk</t>
  </si>
  <si>
    <t>Bürgermeisteramt (Quote 1.129)</t>
  </si>
  <si>
    <t>dito; St. Nr. 001.0102.035 KW 01/2012</t>
  </si>
  <si>
    <t>Haupt- und Personalamt (Quote 4.023)</t>
  </si>
  <si>
    <t>Mittelkürzung im Haushalt erfolgt, ersatzweise bei Gutachteraufträgen</t>
  </si>
  <si>
    <t>Bezirksämter (Quote 836)</t>
  </si>
  <si>
    <t>Arbeitsförderung, sonstige Zuschüsse (Quote 98)</t>
  </si>
  <si>
    <t>Volumen laut GRDrs 1436/2009</t>
  </si>
  <si>
    <t>Stadtkämmerei (Quote 946)</t>
  </si>
  <si>
    <t>Konzeption wird in der Stadtkämmerei entwickelt</t>
  </si>
  <si>
    <t>Amt für Liegenschaften und Wohnen (Quote 5.733)</t>
  </si>
  <si>
    <t>Mittel im Haushalt gekürzt. Anpassung durch Amt 23</t>
  </si>
  <si>
    <t xml:space="preserve">Dito. Anpassung durch Amt 23. Volumen Mieten 21,5 Mio., Erbbauzinsen 11,5 Mio. </t>
  </si>
  <si>
    <t xml:space="preserve">Statistisches Amt (Quote 202) </t>
  </si>
  <si>
    <t>Prüfauftrag Pflichtaufgaben / freiwillige Aufgaben vgl. GRDrs 1354/2009</t>
  </si>
  <si>
    <t>Entgeltanpassung durch Amt 12, gfls. Kostenbeteiligung Ludwigsburg</t>
  </si>
  <si>
    <t>Rechtsamt (Quote 63)</t>
  </si>
  <si>
    <t>Mittelkürzung im Haushalt erfolgt. Vgl. GRDrs 1354/2009</t>
  </si>
  <si>
    <t xml:space="preserve">St. Nr. 300.0001.010 zum St.Plan 2011 gestrichen. Vgl. GRDrs 1388/2009 </t>
  </si>
  <si>
    <t>Vgl. GRDrs 1075, 1078, 1259, 1262 und 1436/2009</t>
  </si>
  <si>
    <t>Amt für öffentliche Ordnung (Quote 2.948)</t>
  </si>
  <si>
    <t>Standesamt (Quote 100)</t>
  </si>
  <si>
    <t>Branddirektion (Quote 2.433)</t>
  </si>
  <si>
    <t>Anpassung der Kostenerstattungssatzung: GRDrs 142/2010, GR 25.03.2010</t>
  </si>
  <si>
    <t>Schulverwaltungsamt (Quote 608)</t>
  </si>
  <si>
    <t xml:space="preserve">Kulturamt (Quote 5.005) </t>
  </si>
  <si>
    <t>Mittelkürzung im Haushalt erfolgt. KW 01/2012 St. Nr. 410 0301 001, 010, 020, 030, 040, Reduktion Stellenanteil geringfügig Beschäftigte um 0,3 St.  Bei Rathausbücherei KW 01/2012 St Nr. 410 0302 010 und 070</t>
  </si>
  <si>
    <t>Mittelkürzung im Haushalt erfolgt. Streichung 0,25 St. Nr. 410 1100 015 ab 2011</t>
  </si>
  <si>
    <t>dito; WE wg. Wegfall von anteil. Landeszuschuss. Streichung 2011 St. Nr. 410 0500 590 (1,0) und 410 0500 645 (0,5), KW 01/2012 bei St. Nr. 410 0500 280 (1,0) und 410 0500 500 (0,5)</t>
  </si>
  <si>
    <t>Mittelkürzung im Haushalt erfolgt. KW St. Nr. 410 0010 070 (1,0) und 410 0700 170 (0,17)</t>
  </si>
  <si>
    <t>Sportamt (Quote 1.013)</t>
  </si>
  <si>
    <t>Sozialamt (Quote 3.235)</t>
  </si>
  <si>
    <t>Jugendamt (Quote 5.442)</t>
  </si>
  <si>
    <t>Gesundheitsamt (Quote 1.191)</t>
  </si>
  <si>
    <t>Amt für Umweltschutz (Quote 763)</t>
  </si>
  <si>
    <t>Baurechtsamt (Quote 604)</t>
  </si>
  <si>
    <t>Amt für Stadtplanung und Stadterneuerung (Quote 1.007)</t>
  </si>
  <si>
    <t>Hochbauamt (Quote 983)</t>
  </si>
  <si>
    <t>Tiefbauamt (Quote 5.017)</t>
  </si>
  <si>
    <t>Garten-, Friedhofs- und Forstamt (Quote 3.172)</t>
  </si>
  <si>
    <t>Ämterbezogene Maßnahmen (Stand HSK Verabschiedung Haushaltsplan)</t>
  </si>
  <si>
    <t>Summe Rechtsamt</t>
  </si>
  <si>
    <t>Summe Amt für Stadtplanung und Stadterneuerung</t>
  </si>
  <si>
    <t>Summe Baurechtsamt</t>
  </si>
  <si>
    <t>Gesamt</t>
  </si>
  <si>
    <t>Vertragsabschluss steht noch aus</t>
  </si>
  <si>
    <t>Reduz. Krippenzuschl. gem. Antrag 182/2010</t>
  </si>
  <si>
    <t>Ausschreibung und vertragliche Neuregelung auf der Basis eines Wettbewerbs</t>
  </si>
  <si>
    <t>Summe Branddirektion (Abbau von 12 Stellen)</t>
  </si>
  <si>
    <t xml:space="preserve">- Abbau von 12 Telegrafisten-Stellen anstelle einer Erhöhung der wöchentlichen Arbeit-/Bereitschaftszeit </t>
  </si>
  <si>
    <t>Streichung von 12 Telegrafistenstellen (vgl. GRDrs 1259/2009). Weitere 7 Telegrafistenstellen vorhanden. Gfls. weiteres Abbaupotenzial</t>
  </si>
  <si>
    <t>Summe Referat KBS: 5.562 (aktualisiert)</t>
  </si>
  <si>
    <t>Summe Referat SJG: 6.027 (aktualisiert)</t>
  </si>
  <si>
    <t>- weitere Einsparung 3. Lesung</t>
  </si>
  <si>
    <t>Summe Referat RSO: 4.102 (aktualisiert)</t>
  </si>
  <si>
    <t>- Erhöhung Entgelte für Benutzung von Gemeinwesenzentren und
  anderen öffentlichen Gebäuden</t>
  </si>
  <si>
    <t xml:space="preserve">Verhandlung über Anschlussvertrag mit KDRS fast abgeschlossen; Bedarfsprüfung vorhandene Wartungsverträge läuft  </t>
  </si>
  <si>
    <t>- Reduzierung von Zuschüssen um rd. 10% (inclusive CIS)</t>
  </si>
  <si>
    <t xml:space="preserve">Vgl. GRDrs 257/2009 (Anteil am HSK) </t>
  </si>
  <si>
    <t>Mittelkürzung im Haushalt erfolgt. Vgl. GRDrs 1396/2009</t>
  </si>
  <si>
    <t>Ersatzweise Kompensation durch Reduzierung des internen Fortbildungsprogramms ist erfolgt</t>
  </si>
  <si>
    <t xml:space="preserve">- Streichung von Zuschüssen an kirchliche und gemeinnützige Träger
  </t>
  </si>
  <si>
    <t xml:space="preserve">Ergänzung HSK 3. Lesung.  Vgl. GRDrs 235/2010. 100.000 EUR werden beim Sozialamt (Sitzwachen/Sterbebegleitung, Koordination und Leitung, Qualifizierung Ehrenamtlicher) und 71.000 EUR beim Jugendamt (allgemeine Verbandsförderung) gekürzt. </t>
  </si>
  <si>
    <t>Konzeption für Optimierung der Gebührenfestsetzung ist zu prüfen</t>
  </si>
  <si>
    <t>Umsetzung durch Amt 67 verzögert sich</t>
  </si>
  <si>
    <t xml:space="preserve">Verträge werden derzeit überprüft. </t>
  </si>
  <si>
    <t>FAG-Zuweisungen</t>
  </si>
  <si>
    <t>Werbung Schaltkästen (120 TEUR bzw. ab 2011: 240 TEUR) und Großwerbeanlagen (300 TEUR bzw. ab 2011: 600 TEUR)</t>
  </si>
  <si>
    <t>Vgl. GRDrs 281/2010</t>
  </si>
  <si>
    <t xml:space="preserve">Vorgaben bei Branddirektion (326.000 EUR) und beim Jugendamt (352.000 EUR) nicht bzw. nur teilweise umsetzbar (vgl. GRDrs 281/2010)  </t>
  </si>
  <si>
    <t>In Wirtschaftsplan eingearbeitet. Klärung, ob real umsetzbar</t>
  </si>
  <si>
    <t>In Wirtschaftsplan eingearbeitet</t>
  </si>
  <si>
    <t xml:space="preserve">Im Haushaltsplan umgesetzt </t>
  </si>
  <si>
    <t>Neufestsetzung Entgelte (darunter Amt 62: 50 TEUR, Amt 67: 40 TEUR, neue Verkaufsliste)</t>
  </si>
  <si>
    <t>Mittelkürzung im Haushalt erfolgt. Vgl. GRDrs 1396/2009 und 207/2010</t>
  </si>
  <si>
    <t>Vgl. GRDrs 1254/2009</t>
  </si>
  <si>
    <t>Vgl . GRDrs 934/2009</t>
  </si>
  <si>
    <t>Vgl . GRDrs 933/2009</t>
  </si>
  <si>
    <t>Vgl . GRDrs 1436/2009 in Verbindung mit GRDrs 931/2009</t>
  </si>
  <si>
    <t xml:space="preserve">Verhandlungen mit EnBW und Prüfung aller Dienstleistungen. 2011 wird Ziel voraussichtlich nicht ganz erreicht. </t>
  </si>
  <si>
    <t xml:space="preserve">GRDrs 16/2010 Beschluss GR 25.03.2010. Essenpreis wird auf 2,75 EUR erhöht, Bonuscardregelung 1 EUR wird beibehalten. Mehreinnahmen 70.000 EUR statt 18.000 EUR =                               + 52.000 EUR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</si>
</sst>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u val="single"/>
      <sz val="8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 quotePrefix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quotePrefix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8" fillId="0" borderId="4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vertical="center" wrapText="1"/>
    </xf>
    <xf numFmtId="3" fontId="11" fillId="0" borderId="5" xfId="0" applyNumberFormat="1" applyFont="1" applyFill="1" applyBorder="1" applyAlignment="1" quotePrefix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8" fillId="0" borderId="4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 quotePrefix="1">
      <alignment horizontal="right" vertical="center"/>
    </xf>
    <xf numFmtId="3" fontId="8" fillId="0" borderId="2" xfId="0" applyNumberFormat="1" applyFont="1" applyFill="1" applyBorder="1" applyAlignment="1" quotePrefix="1">
      <alignment horizontal="right" vertical="center"/>
    </xf>
    <xf numFmtId="3" fontId="2" fillId="0" borderId="2" xfId="0" applyNumberFormat="1" applyFont="1" applyFill="1" applyBorder="1" applyAlignment="1" quotePrefix="1">
      <alignment vertical="center" wrapText="1"/>
    </xf>
    <xf numFmtId="3" fontId="12" fillId="0" borderId="4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 quotePrefix="1">
      <alignment vertical="center"/>
    </xf>
    <xf numFmtId="3" fontId="2" fillId="0" borderId="4" xfId="0" applyNumberFormat="1" applyFont="1" applyFill="1" applyBorder="1" applyAlignment="1" quotePrefix="1">
      <alignment vertical="center"/>
    </xf>
    <xf numFmtId="3" fontId="2" fillId="0" borderId="0" xfId="0" applyNumberFormat="1" applyFont="1" applyFill="1" applyAlignment="1" quotePrefix="1">
      <alignment vertical="center"/>
    </xf>
    <xf numFmtId="3" fontId="2" fillId="0" borderId="3" xfId="0" applyNumberFormat="1" applyFont="1" applyFill="1" applyBorder="1" applyAlignment="1" quotePrefix="1">
      <alignment vertical="center"/>
    </xf>
    <xf numFmtId="3" fontId="2" fillId="0" borderId="4" xfId="0" applyNumberFormat="1" applyFont="1" applyFill="1" applyBorder="1" applyAlignment="1" quotePrefix="1">
      <alignment horizontal="right" vertical="center" wrapText="1"/>
    </xf>
    <xf numFmtId="3" fontId="2" fillId="0" borderId="13" xfId="0" applyNumberFormat="1" applyFont="1" applyFill="1" applyBorder="1" applyAlignment="1" quotePrefix="1">
      <alignment vertical="center"/>
    </xf>
    <xf numFmtId="3" fontId="2" fillId="0" borderId="14" xfId="0" applyNumberFormat="1" applyFont="1" applyFill="1" applyBorder="1" applyAlignment="1" quotePrefix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 quotePrefix="1">
      <alignment vertical="center"/>
    </xf>
    <xf numFmtId="3" fontId="2" fillId="0" borderId="7" xfId="0" applyNumberFormat="1" applyFont="1" applyFill="1" applyBorder="1" applyAlignment="1" quotePrefix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 quotePrefix="1">
      <alignment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0" borderId="3" xfId="0" applyNumberFormat="1" applyFont="1" applyFill="1" applyBorder="1" applyAlignment="1" quotePrefix="1">
      <alignment horizontal="right" vertical="center"/>
    </xf>
    <xf numFmtId="3" fontId="2" fillId="0" borderId="4" xfId="0" applyNumberFormat="1" applyFont="1" applyFill="1" applyBorder="1" applyAlignment="1" quotePrefix="1">
      <alignment horizontal="right" vertical="center"/>
    </xf>
    <xf numFmtId="49" fontId="2" fillId="0" borderId="0" xfId="0" applyNumberFormat="1" applyFont="1" applyFill="1" applyAlignment="1">
      <alignment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 quotePrefix="1">
      <alignment vertical="center"/>
    </xf>
    <xf numFmtId="0" fontId="2" fillId="0" borderId="0" xfId="0" applyFont="1" applyFill="1" applyAlignment="1">
      <alignment vertical="center" wrapText="1"/>
    </xf>
    <xf numFmtId="3" fontId="8" fillId="0" borderId="4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3" xfId="0" applyNumberFormat="1" applyFont="1" applyFill="1" applyBorder="1" applyAlignment="1" quotePrefix="1">
      <alignment horizontal="right" vertical="center"/>
    </xf>
    <xf numFmtId="3" fontId="8" fillId="0" borderId="4" xfId="0" applyNumberFormat="1" applyFont="1" applyFill="1" applyBorder="1" applyAlignment="1" quotePrefix="1">
      <alignment horizontal="right" vertical="center"/>
    </xf>
    <xf numFmtId="3" fontId="5" fillId="0" borderId="4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7"/>
  <sheetViews>
    <sheetView tabSelected="1" view="pageBreakPreview" zoomScale="75" zoomScaleSheetLayoutView="75" workbookViewId="0" topLeftCell="A1">
      <pane xSplit="16" ySplit="1" topLeftCell="U47" activePane="bottomRight" state="frozen"/>
      <selection pane="topLeft" activeCell="A1" sqref="A1"/>
      <selection pane="topRight" activeCell="Q1" sqref="Q1"/>
      <selection pane="bottomLeft" activeCell="A2" sqref="A2"/>
      <selection pane="bottomRight" activeCell="H348" sqref="H348:H349"/>
    </sheetView>
  </sheetViews>
  <sheetFormatPr defaultColWidth="11.421875" defaultRowHeight="12.75"/>
  <cols>
    <col min="1" max="1" width="49.140625" style="2" customWidth="1"/>
    <col min="2" max="4" width="8.140625" style="24" customWidth="1"/>
    <col min="5" max="5" width="8.57421875" style="24" customWidth="1"/>
    <col min="6" max="7" width="8.00390625" style="24" bestFit="1" customWidth="1"/>
    <col min="8" max="8" width="8.8515625" style="24" bestFit="1" customWidth="1"/>
    <col min="9" max="9" width="45.28125" style="2" hidden="1" customWidth="1"/>
    <col min="10" max="10" width="8.00390625" style="24" bestFit="1" customWidth="1"/>
    <col min="11" max="11" width="8.00390625" style="24" customWidth="1"/>
    <col min="12" max="14" width="8.7109375" style="24" customWidth="1"/>
    <col min="15" max="15" width="9.140625" style="24" customWidth="1"/>
    <col min="16" max="16" width="35.57421875" style="2" customWidth="1"/>
    <col min="17" max="16384" width="11.421875" style="24" customWidth="1"/>
  </cols>
  <sheetData>
    <row r="1" spans="1:16" s="1" customFormat="1" ht="34.5" customHeight="1">
      <c r="A1" s="33" t="s">
        <v>0</v>
      </c>
      <c r="B1" s="33" t="s">
        <v>1</v>
      </c>
      <c r="C1" s="34" t="s">
        <v>2</v>
      </c>
      <c r="D1" s="35" t="s">
        <v>3</v>
      </c>
      <c r="E1" s="36" t="s">
        <v>4</v>
      </c>
      <c r="F1" s="33" t="s">
        <v>311</v>
      </c>
      <c r="G1" s="34" t="s">
        <v>312</v>
      </c>
      <c r="H1" s="35" t="s">
        <v>313</v>
      </c>
      <c r="I1" s="36" t="s">
        <v>5</v>
      </c>
      <c r="J1" s="33" t="s">
        <v>314</v>
      </c>
      <c r="K1" s="34" t="s">
        <v>315</v>
      </c>
      <c r="L1" s="35" t="s">
        <v>316</v>
      </c>
      <c r="M1" s="33" t="s">
        <v>317</v>
      </c>
      <c r="N1" s="34" t="s">
        <v>318</v>
      </c>
      <c r="O1" s="35" t="s">
        <v>319</v>
      </c>
      <c r="P1" s="49" t="s">
        <v>357</v>
      </c>
    </row>
    <row r="2" spans="1:16" s="51" customFormat="1" ht="30" customHeight="1">
      <c r="A2" s="104" t="s">
        <v>402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50"/>
    </row>
    <row r="3" spans="1:16" s="7" customFormat="1" ht="15">
      <c r="A3" s="98" t="s">
        <v>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100"/>
      <c r="P3" s="11"/>
    </row>
    <row r="4" spans="1:16" s="7" customFormat="1" ht="9.75">
      <c r="A4" s="2"/>
      <c r="B4" s="9"/>
      <c r="C4" s="5"/>
      <c r="D4" s="10"/>
      <c r="F4" s="9"/>
      <c r="G4" s="5"/>
      <c r="H4" s="10"/>
      <c r="I4" s="6"/>
      <c r="J4" s="5"/>
      <c r="K4" s="5"/>
      <c r="L4" s="5"/>
      <c r="M4" s="5"/>
      <c r="N4" s="5"/>
      <c r="O4" s="5"/>
      <c r="P4" s="11"/>
    </row>
    <row r="5" spans="1:16" s="7" customFormat="1" ht="9.75">
      <c r="A5" s="3" t="s">
        <v>358</v>
      </c>
      <c r="B5" s="9"/>
      <c r="C5" s="5"/>
      <c r="D5" s="10"/>
      <c r="F5" s="9"/>
      <c r="G5" s="5"/>
      <c r="H5" s="10"/>
      <c r="I5" s="6"/>
      <c r="J5" s="5"/>
      <c r="K5" s="5"/>
      <c r="L5" s="5"/>
      <c r="M5" s="5"/>
      <c r="N5" s="5"/>
      <c r="O5" s="5"/>
      <c r="P5" s="11"/>
    </row>
    <row r="6" spans="1:16" s="7" customFormat="1" ht="9.75">
      <c r="A6" s="2" t="s">
        <v>7</v>
      </c>
      <c r="B6" s="9"/>
      <c r="C6" s="5"/>
      <c r="D6" s="10">
        <v>50</v>
      </c>
      <c r="F6" s="9">
        <v>52</v>
      </c>
      <c r="G6" s="5">
        <v>50</v>
      </c>
      <c r="H6" s="10">
        <v>50</v>
      </c>
      <c r="I6" s="6"/>
      <c r="J6" s="5">
        <v>52</v>
      </c>
      <c r="K6" s="5">
        <v>50</v>
      </c>
      <c r="L6" s="5">
        <v>50</v>
      </c>
      <c r="M6" s="26">
        <f>J6-F6</f>
        <v>0</v>
      </c>
      <c r="N6" s="26">
        <f>K6-G6</f>
        <v>0</v>
      </c>
      <c r="O6" s="26">
        <f>L6-H6</f>
        <v>0</v>
      </c>
      <c r="P6" s="11" t="s">
        <v>323</v>
      </c>
    </row>
    <row r="7" spans="1:16" s="7" customFormat="1" ht="11.25" customHeight="1">
      <c r="A7" s="2" t="s">
        <v>8</v>
      </c>
      <c r="B7" s="9"/>
      <c r="C7" s="5"/>
      <c r="D7" s="10"/>
      <c r="F7" s="9"/>
      <c r="G7" s="5"/>
      <c r="H7" s="10"/>
      <c r="I7" s="6"/>
      <c r="J7" s="5"/>
      <c r="K7" s="5"/>
      <c r="L7" s="5"/>
      <c r="M7" s="5"/>
      <c r="N7" s="5"/>
      <c r="O7" s="5"/>
      <c r="P7" s="11"/>
    </row>
    <row r="8" spans="1:16" s="7" customFormat="1" ht="11.25" customHeight="1">
      <c r="A8" s="2" t="s">
        <v>9</v>
      </c>
      <c r="B8" s="9"/>
      <c r="C8" s="5"/>
      <c r="D8" s="10"/>
      <c r="F8" s="9"/>
      <c r="G8" s="5"/>
      <c r="H8" s="10"/>
      <c r="I8" s="6"/>
      <c r="J8" s="5"/>
      <c r="K8" s="5"/>
      <c r="L8" s="5"/>
      <c r="M8" s="5"/>
      <c r="N8" s="5"/>
      <c r="O8" s="5"/>
      <c r="P8" s="11"/>
    </row>
    <row r="9" spans="1:16" s="7" customFormat="1" ht="11.25" customHeight="1">
      <c r="A9" s="2" t="s">
        <v>10</v>
      </c>
      <c r="B9" s="9"/>
      <c r="C9" s="5"/>
      <c r="D9" s="10"/>
      <c r="F9" s="9"/>
      <c r="G9" s="5"/>
      <c r="H9" s="10"/>
      <c r="I9" s="6" t="s">
        <v>11</v>
      </c>
      <c r="J9" s="5"/>
      <c r="K9" s="5"/>
      <c r="L9" s="5"/>
      <c r="M9" s="5"/>
      <c r="N9" s="5"/>
      <c r="O9" s="5"/>
      <c r="P9" s="11"/>
    </row>
    <row r="10" spans="1:16" s="7" customFormat="1" ht="11.25" customHeight="1">
      <c r="A10" s="2"/>
      <c r="B10" s="9"/>
      <c r="C10" s="5"/>
      <c r="D10" s="10"/>
      <c r="F10" s="9"/>
      <c r="G10" s="5"/>
      <c r="H10" s="10"/>
      <c r="I10" s="6"/>
      <c r="J10" s="5"/>
      <c r="K10" s="5"/>
      <c r="L10" s="5"/>
      <c r="M10" s="5"/>
      <c r="N10" s="5"/>
      <c r="O10" s="5"/>
      <c r="P10" s="11"/>
    </row>
    <row r="11" spans="1:16" s="7" customFormat="1" ht="9.75">
      <c r="A11" s="2"/>
      <c r="B11" s="9"/>
      <c r="C11" s="5"/>
      <c r="D11" s="10"/>
      <c r="F11" s="9"/>
      <c r="G11" s="5"/>
      <c r="H11" s="10"/>
      <c r="I11" s="6"/>
      <c r="J11" s="5"/>
      <c r="K11" s="5"/>
      <c r="L11" s="5"/>
      <c r="M11" s="5"/>
      <c r="N11" s="5"/>
      <c r="O11" s="5"/>
      <c r="P11" s="11"/>
    </row>
    <row r="12" spans="1:16" s="7" customFormat="1" ht="9.75">
      <c r="A12" s="3" t="s">
        <v>359</v>
      </c>
      <c r="B12" s="9"/>
      <c r="C12" s="5"/>
      <c r="D12" s="10"/>
      <c r="F12" s="9"/>
      <c r="G12" s="5"/>
      <c r="H12" s="10"/>
      <c r="I12" s="6"/>
      <c r="J12" s="5"/>
      <c r="K12" s="5"/>
      <c r="L12" s="5"/>
      <c r="M12" s="5"/>
      <c r="N12" s="5"/>
      <c r="O12" s="5"/>
      <c r="P12" s="11"/>
    </row>
    <row r="13" spans="1:16" s="7" customFormat="1" ht="9.75">
      <c r="A13" s="2" t="s">
        <v>287</v>
      </c>
      <c r="B13" s="9">
        <v>20</v>
      </c>
      <c r="C13" s="5"/>
      <c r="D13" s="10"/>
      <c r="F13" s="9">
        <v>20</v>
      </c>
      <c r="G13" s="5">
        <v>20</v>
      </c>
      <c r="H13" s="10">
        <v>20</v>
      </c>
      <c r="I13" s="6"/>
      <c r="J13" s="9">
        <v>20</v>
      </c>
      <c r="K13" s="5">
        <v>20</v>
      </c>
      <c r="L13" s="10">
        <v>20</v>
      </c>
      <c r="M13" s="26">
        <f>J13-F13</f>
        <v>0</v>
      </c>
      <c r="N13" s="26">
        <f>K13-G13</f>
        <v>0</v>
      </c>
      <c r="O13" s="26">
        <f>L13-H13</f>
        <v>0</v>
      </c>
      <c r="P13" s="11" t="s">
        <v>323</v>
      </c>
    </row>
    <row r="14" spans="1:16" s="7" customFormat="1" ht="11.25" customHeight="1">
      <c r="A14" s="2" t="s">
        <v>12</v>
      </c>
      <c r="B14" s="9"/>
      <c r="C14" s="5"/>
      <c r="D14" s="10"/>
      <c r="F14" s="9"/>
      <c r="G14" s="5"/>
      <c r="H14" s="10"/>
      <c r="I14" s="6"/>
      <c r="J14" s="5"/>
      <c r="K14" s="5"/>
      <c r="L14" s="5"/>
      <c r="M14" s="5"/>
      <c r="N14" s="5"/>
      <c r="O14" s="5"/>
      <c r="P14" s="11"/>
    </row>
    <row r="15" spans="1:16" s="7" customFormat="1" ht="11.25" customHeight="1">
      <c r="A15" s="2" t="s">
        <v>13</v>
      </c>
      <c r="B15" s="9"/>
      <c r="C15" s="5">
        <v>40</v>
      </c>
      <c r="D15" s="10"/>
      <c r="F15" s="9">
        <v>40</v>
      </c>
      <c r="G15" s="5">
        <v>40</v>
      </c>
      <c r="H15" s="10">
        <v>40</v>
      </c>
      <c r="I15" s="6" t="s">
        <v>14</v>
      </c>
      <c r="J15" s="9">
        <v>40</v>
      </c>
      <c r="K15" s="5">
        <v>40</v>
      </c>
      <c r="L15" s="10">
        <v>40</v>
      </c>
      <c r="M15" s="26">
        <f aca="true" t="shared" si="0" ref="M15:O18">J15-F15</f>
        <v>0</v>
      </c>
      <c r="N15" s="26">
        <f t="shared" si="0"/>
        <v>0</v>
      </c>
      <c r="O15" s="26">
        <f t="shared" si="0"/>
        <v>0</v>
      </c>
      <c r="P15" s="11" t="s">
        <v>323</v>
      </c>
    </row>
    <row r="16" spans="1:16" s="7" customFormat="1" ht="11.25" customHeight="1">
      <c r="A16" s="4" t="s">
        <v>15</v>
      </c>
      <c r="B16" s="9"/>
      <c r="C16" s="5">
        <v>106</v>
      </c>
      <c r="D16" s="10"/>
      <c r="F16" s="9">
        <v>106</v>
      </c>
      <c r="G16" s="5">
        <v>106</v>
      </c>
      <c r="H16" s="10">
        <v>106</v>
      </c>
      <c r="I16" s="6"/>
      <c r="J16" s="9">
        <v>106</v>
      </c>
      <c r="K16" s="5">
        <v>106</v>
      </c>
      <c r="L16" s="10">
        <v>106</v>
      </c>
      <c r="M16" s="26">
        <f t="shared" si="0"/>
        <v>0</v>
      </c>
      <c r="N16" s="26">
        <f t="shared" si="0"/>
        <v>0</v>
      </c>
      <c r="O16" s="26">
        <f t="shared" si="0"/>
        <v>0</v>
      </c>
      <c r="P16" s="11" t="s">
        <v>325</v>
      </c>
    </row>
    <row r="17" spans="1:16" s="7" customFormat="1" ht="11.25" customHeight="1">
      <c r="A17" s="2" t="s">
        <v>16</v>
      </c>
      <c r="B17" s="9"/>
      <c r="C17" s="26">
        <v>100</v>
      </c>
      <c r="D17" s="52"/>
      <c r="E17" s="53"/>
      <c r="F17" s="54">
        <v>100</v>
      </c>
      <c r="G17" s="26">
        <v>100</v>
      </c>
      <c r="H17" s="52">
        <v>100</v>
      </c>
      <c r="I17" s="6"/>
      <c r="J17" s="54">
        <v>100</v>
      </c>
      <c r="K17" s="26">
        <v>100</v>
      </c>
      <c r="L17" s="52">
        <v>100</v>
      </c>
      <c r="M17" s="26">
        <f t="shared" si="0"/>
        <v>0</v>
      </c>
      <c r="N17" s="26">
        <f t="shared" si="0"/>
        <v>0</v>
      </c>
      <c r="O17" s="26">
        <f t="shared" si="0"/>
        <v>0</v>
      </c>
      <c r="P17" s="11" t="s">
        <v>325</v>
      </c>
    </row>
    <row r="18" spans="1:16" s="7" customFormat="1" ht="11.25" customHeight="1">
      <c r="A18" s="29" t="s">
        <v>17</v>
      </c>
      <c r="B18" s="5">
        <f>SUM(B13:B17)</f>
        <v>20</v>
      </c>
      <c r="C18" s="5">
        <f>SUM(C13:C17)</f>
        <v>246</v>
      </c>
      <c r="D18" s="5"/>
      <c r="E18" s="5"/>
      <c r="F18" s="5">
        <f>SUM(F13:F17)</f>
        <v>266</v>
      </c>
      <c r="G18" s="5">
        <f>SUM(G13:G17)</f>
        <v>266</v>
      </c>
      <c r="H18" s="5">
        <f>SUM(H13:H17)</f>
        <v>266</v>
      </c>
      <c r="I18" s="6" t="s">
        <v>18</v>
      </c>
      <c r="J18" s="5">
        <f>SUM(J13:J17)</f>
        <v>266</v>
      </c>
      <c r="K18" s="5">
        <f>SUM(K13:K17)</f>
        <v>266</v>
      </c>
      <c r="L18" s="5">
        <f>SUM(L13:L17)</f>
        <v>266</v>
      </c>
      <c r="M18" s="26">
        <f t="shared" si="0"/>
        <v>0</v>
      </c>
      <c r="N18" s="26">
        <f t="shared" si="0"/>
        <v>0</v>
      </c>
      <c r="O18" s="26">
        <f t="shared" si="0"/>
        <v>0</v>
      </c>
      <c r="P18" s="11"/>
    </row>
    <row r="19" spans="1:16" s="7" customFormat="1" ht="9.75">
      <c r="A19" s="2"/>
      <c r="B19" s="9"/>
      <c r="C19" s="5"/>
      <c r="D19" s="10"/>
      <c r="F19" s="9"/>
      <c r="G19" s="5"/>
      <c r="H19" s="10"/>
      <c r="I19" s="6"/>
      <c r="J19" s="5"/>
      <c r="K19" s="5"/>
      <c r="L19" s="5"/>
      <c r="M19" s="5"/>
      <c r="N19" s="5"/>
      <c r="O19" s="5"/>
      <c r="P19" s="11"/>
    </row>
    <row r="20" spans="1:16" s="7" customFormat="1" ht="12" customHeight="1">
      <c r="A20" s="3" t="s">
        <v>360</v>
      </c>
      <c r="B20" s="9"/>
      <c r="C20" s="5"/>
      <c r="D20" s="10"/>
      <c r="F20" s="9"/>
      <c r="G20" s="5"/>
      <c r="H20" s="10"/>
      <c r="I20" s="6"/>
      <c r="J20" s="5"/>
      <c r="K20" s="5"/>
      <c r="L20" s="5"/>
      <c r="M20" s="5"/>
      <c r="N20" s="5"/>
      <c r="O20" s="5"/>
      <c r="P20" s="11"/>
    </row>
    <row r="21" spans="1:16" s="7" customFormat="1" ht="9.75">
      <c r="A21" s="2" t="s">
        <v>287</v>
      </c>
      <c r="B21" s="9">
        <v>37</v>
      </c>
      <c r="C21" s="5"/>
      <c r="D21" s="10"/>
      <c r="F21" s="9">
        <v>37</v>
      </c>
      <c r="G21" s="5">
        <v>37</v>
      </c>
      <c r="H21" s="10">
        <v>37</v>
      </c>
      <c r="I21" s="6"/>
      <c r="J21" s="9">
        <v>37</v>
      </c>
      <c r="K21" s="5">
        <v>37</v>
      </c>
      <c r="L21" s="10">
        <v>37</v>
      </c>
      <c r="M21" s="26">
        <f aca="true" t="shared" si="1" ref="M21:O24">J21-F21</f>
        <v>0</v>
      </c>
      <c r="N21" s="26">
        <f t="shared" si="1"/>
        <v>0</v>
      </c>
      <c r="O21" s="26">
        <f t="shared" si="1"/>
        <v>0</v>
      </c>
      <c r="P21" s="11" t="s">
        <v>325</v>
      </c>
    </row>
    <row r="22" spans="1:16" s="7" customFormat="1" ht="22.5" customHeight="1">
      <c r="A22" s="4" t="s">
        <v>324</v>
      </c>
      <c r="B22" s="9">
        <v>50</v>
      </c>
      <c r="C22" s="5"/>
      <c r="D22" s="10"/>
      <c r="F22" s="9"/>
      <c r="G22" s="5">
        <v>50</v>
      </c>
      <c r="H22" s="10">
        <v>50</v>
      </c>
      <c r="I22" s="6" t="s">
        <v>241</v>
      </c>
      <c r="J22" s="5"/>
      <c r="K22" s="5">
        <v>50</v>
      </c>
      <c r="L22" s="5">
        <v>50</v>
      </c>
      <c r="M22" s="26">
        <f t="shared" si="1"/>
        <v>0</v>
      </c>
      <c r="N22" s="26">
        <f t="shared" si="1"/>
        <v>0</v>
      </c>
      <c r="O22" s="26">
        <f t="shared" si="1"/>
        <v>0</v>
      </c>
      <c r="P22" s="11" t="s">
        <v>361</v>
      </c>
    </row>
    <row r="23" spans="1:16" s="7" customFormat="1" ht="22.5" customHeight="1">
      <c r="A23" s="4" t="s">
        <v>352</v>
      </c>
      <c r="B23" s="9">
        <v>50</v>
      </c>
      <c r="C23" s="5"/>
      <c r="D23" s="5"/>
      <c r="F23" s="54">
        <v>50</v>
      </c>
      <c r="G23" s="54">
        <v>50</v>
      </c>
      <c r="H23" s="52">
        <v>50</v>
      </c>
      <c r="I23" s="55"/>
      <c r="J23" s="26">
        <v>50</v>
      </c>
      <c r="K23" s="26">
        <v>50</v>
      </c>
      <c r="L23" s="26">
        <v>50</v>
      </c>
      <c r="M23" s="26">
        <f t="shared" si="1"/>
        <v>0</v>
      </c>
      <c r="N23" s="26">
        <f t="shared" si="1"/>
        <v>0</v>
      </c>
      <c r="O23" s="26">
        <f t="shared" si="1"/>
        <v>0</v>
      </c>
      <c r="P23" s="11" t="s">
        <v>362</v>
      </c>
    </row>
    <row r="24" spans="1:16" s="7" customFormat="1" ht="11.25" customHeight="1">
      <c r="A24" s="29" t="s">
        <v>288</v>
      </c>
      <c r="B24" s="9">
        <f>SUM(B21:B22)</f>
        <v>87</v>
      </c>
      <c r="C24" s="9"/>
      <c r="D24" s="9"/>
      <c r="E24" s="9"/>
      <c r="F24" s="9">
        <f aca="true" t="shared" si="2" ref="F24:L24">SUM(F21:F22)</f>
        <v>37</v>
      </c>
      <c r="G24" s="9">
        <f t="shared" si="2"/>
        <v>87</v>
      </c>
      <c r="H24" s="5">
        <f t="shared" si="2"/>
        <v>87</v>
      </c>
      <c r="I24" s="5">
        <f t="shared" si="2"/>
        <v>0</v>
      </c>
      <c r="J24" s="5">
        <f t="shared" si="2"/>
        <v>37</v>
      </c>
      <c r="K24" s="5">
        <f t="shared" si="2"/>
        <v>87</v>
      </c>
      <c r="L24" s="5">
        <f t="shared" si="2"/>
        <v>87</v>
      </c>
      <c r="M24" s="26">
        <f t="shared" si="1"/>
        <v>0</v>
      </c>
      <c r="N24" s="26">
        <f t="shared" si="1"/>
        <v>0</v>
      </c>
      <c r="O24" s="26">
        <f t="shared" si="1"/>
        <v>0</v>
      </c>
      <c r="P24" s="11"/>
    </row>
    <row r="25" spans="1:16" s="7" customFormat="1" ht="9.75">
      <c r="A25" s="3"/>
      <c r="B25" s="9"/>
      <c r="C25" s="5"/>
      <c r="D25" s="10"/>
      <c r="F25" s="9"/>
      <c r="G25" s="5"/>
      <c r="H25" s="10"/>
      <c r="I25" s="6"/>
      <c r="J25" s="5"/>
      <c r="K25" s="5"/>
      <c r="L25" s="5"/>
      <c r="M25" s="5"/>
      <c r="N25" s="5"/>
      <c r="O25" s="5"/>
      <c r="P25" s="11"/>
    </row>
    <row r="26" spans="1:16" s="7" customFormat="1" ht="9.75">
      <c r="A26" s="3" t="s">
        <v>19</v>
      </c>
      <c r="B26" s="9">
        <v>3867</v>
      </c>
      <c r="C26" s="5">
        <v>1586</v>
      </c>
      <c r="D26" s="10">
        <v>588</v>
      </c>
      <c r="F26" s="9"/>
      <c r="G26" s="5"/>
      <c r="H26" s="10"/>
      <c r="I26" s="6" t="s">
        <v>20</v>
      </c>
      <c r="J26" s="5"/>
      <c r="K26" s="5"/>
      <c r="L26" s="5"/>
      <c r="M26" s="5"/>
      <c r="N26" s="5"/>
      <c r="O26" s="5"/>
      <c r="P26" s="11"/>
    </row>
    <row r="27" spans="1:16" s="7" customFormat="1" ht="9.75">
      <c r="A27" s="2" t="s">
        <v>21</v>
      </c>
      <c r="B27" s="9"/>
      <c r="C27" s="5"/>
      <c r="D27" s="10"/>
      <c r="F27" s="9"/>
      <c r="G27" s="5"/>
      <c r="H27" s="10"/>
      <c r="I27" s="6"/>
      <c r="J27" s="5"/>
      <c r="K27" s="5"/>
      <c r="L27" s="5"/>
      <c r="M27" s="5"/>
      <c r="N27" s="5"/>
      <c r="O27" s="5"/>
      <c r="P27" s="11"/>
    </row>
    <row r="28" spans="1:16" s="7" customFormat="1" ht="9.75">
      <c r="A28" s="2" t="s">
        <v>303</v>
      </c>
      <c r="B28" s="5">
        <f>B6+B18+B24</f>
        <v>107</v>
      </c>
      <c r="C28" s="5">
        <f>C6+C18+C22</f>
        <v>246</v>
      </c>
      <c r="D28" s="10">
        <f>D6+D18+D22</f>
        <v>50</v>
      </c>
      <c r="F28" s="9">
        <f aca="true" t="shared" si="3" ref="F28:L28">F6+F18+F24</f>
        <v>355</v>
      </c>
      <c r="G28" s="9">
        <f t="shared" si="3"/>
        <v>403</v>
      </c>
      <c r="H28" s="5">
        <f t="shared" si="3"/>
        <v>403</v>
      </c>
      <c r="I28" s="5" t="e">
        <f t="shared" si="3"/>
        <v>#VALUE!</v>
      </c>
      <c r="J28" s="5">
        <f t="shared" si="3"/>
        <v>355</v>
      </c>
      <c r="K28" s="5">
        <f t="shared" si="3"/>
        <v>403</v>
      </c>
      <c r="L28" s="5">
        <f t="shared" si="3"/>
        <v>403</v>
      </c>
      <c r="M28" s="26">
        <f>SUM(M6:M24)</f>
        <v>0</v>
      </c>
      <c r="N28" s="26">
        <f>SUM(N6:N24)</f>
        <v>0</v>
      </c>
      <c r="O28" s="26">
        <f>SUM(O6:O24)</f>
        <v>0</v>
      </c>
      <c r="P28" s="11"/>
    </row>
    <row r="29" spans="1:16" s="7" customFormat="1" ht="9.75">
      <c r="A29" s="2"/>
      <c r="B29" s="9"/>
      <c r="C29" s="5"/>
      <c r="D29" s="10"/>
      <c r="F29" s="9"/>
      <c r="G29" s="5"/>
      <c r="H29" s="10"/>
      <c r="I29" s="6"/>
      <c r="J29" s="5"/>
      <c r="K29" s="5"/>
      <c r="L29" s="5"/>
      <c r="M29" s="5"/>
      <c r="N29" s="5"/>
      <c r="O29" s="5"/>
      <c r="P29" s="11"/>
    </row>
    <row r="30" spans="1:16" s="8" customFormat="1" ht="19.5" customHeight="1">
      <c r="A30" s="98" t="s">
        <v>22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100"/>
      <c r="P30" s="11"/>
    </row>
    <row r="31" spans="1:16" s="7" customFormat="1" ht="9.75">
      <c r="A31" s="2"/>
      <c r="B31" s="9"/>
      <c r="C31" s="5"/>
      <c r="D31" s="10"/>
      <c r="F31" s="9"/>
      <c r="G31" s="5"/>
      <c r="H31" s="10"/>
      <c r="I31" s="6"/>
      <c r="J31" s="5"/>
      <c r="K31" s="10"/>
      <c r="L31" s="5"/>
      <c r="M31" s="5"/>
      <c r="N31" s="5"/>
      <c r="O31" s="5"/>
      <c r="P31" s="11"/>
    </row>
    <row r="32" spans="1:16" s="7" customFormat="1" ht="12" customHeight="1">
      <c r="A32" s="3" t="s">
        <v>363</v>
      </c>
      <c r="B32" s="9"/>
      <c r="C32" s="5"/>
      <c r="D32" s="10"/>
      <c r="F32" s="9"/>
      <c r="G32" s="5"/>
      <c r="H32" s="10"/>
      <c r="I32" s="6"/>
      <c r="J32" s="5"/>
      <c r="K32" s="10"/>
      <c r="L32" s="5"/>
      <c r="M32" s="5"/>
      <c r="N32" s="5"/>
      <c r="O32" s="5"/>
      <c r="P32" s="11"/>
    </row>
    <row r="33" spans="1:16" s="7" customFormat="1" ht="9.75">
      <c r="A33" s="2" t="s">
        <v>23</v>
      </c>
      <c r="B33" s="9"/>
      <c r="C33" s="5"/>
      <c r="D33" s="10"/>
      <c r="F33" s="9"/>
      <c r="G33" s="5"/>
      <c r="H33" s="10"/>
      <c r="I33" s="6"/>
      <c r="J33" s="5"/>
      <c r="K33" s="10"/>
      <c r="L33" s="5"/>
      <c r="M33" s="5"/>
      <c r="N33" s="5"/>
      <c r="O33" s="5"/>
      <c r="P33" s="11"/>
    </row>
    <row r="34" spans="1:16" s="7" customFormat="1" ht="9.75">
      <c r="A34" s="2" t="s">
        <v>287</v>
      </c>
      <c r="B34" s="9">
        <v>106</v>
      </c>
      <c r="C34" s="5"/>
      <c r="D34" s="10"/>
      <c r="F34" s="9">
        <v>106</v>
      </c>
      <c r="G34" s="5">
        <v>106</v>
      </c>
      <c r="H34" s="10">
        <v>106</v>
      </c>
      <c r="I34" s="6"/>
      <c r="J34" s="9">
        <v>106</v>
      </c>
      <c r="K34" s="5">
        <v>106</v>
      </c>
      <c r="L34" s="10">
        <v>106</v>
      </c>
      <c r="M34" s="5">
        <f aca="true" t="shared" si="4" ref="M34:O35">J34-F34</f>
        <v>0</v>
      </c>
      <c r="N34" s="5">
        <f t="shared" si="4"/>
        <v>0</v>
      </c>
      <c r="O34" s="5">
        <f t="shared" si="4"/>
        <v>0</v>
      </c>
      <c r="P34" s="11" t="s">
        <v>323</v>
      </c>
    </row>
    <row r="35" spans="1:16" s="7" customFormat="1" ht="20.25">
      <c r="A35" s="4" t="s">
        <v>24</v>
      </c>
      <c r="B35" s="9">
        <v>40</v>
      </c>
      <c r="C35" s="5"/>
      <c r="D35" s="10"/>
      <c r="F35" s="9">
        <v>40</v>
      </c>
      <c r="G35" s="5">
        <v>40</v>
      </c>
      <c r="H35" s="10">
        <v>40</v>
      </c>
      <c r="I35" s="6"/>
      <c r="J35" s="5">
        <v>40</v>
      </c>
      <c r="K35" s="10">
        <v>40</v>
      </c>
      <c r="L35" s="5">
        <v>40</v>
      </c>
      <c r="M35" s="5">
        <f t="shared" si="4"/>
        <v>0</v>
      </c>
      <c r="N35" s="5">
        <f t="shared" si="4"/>
        <v>0</v>
      </c>
      <c r="O35" s="5">
        <f t="shared" si="4"/>
        <v>0</v>
      </c>
      <c r="P35" s="11" t="s">
        <v>364</v>
      </c>
    </row>
    <row r="36" spans="1:16" s="7" customFormat="1" ht="9.75">
      <c r="A36" s="2" t="s">
        <v>12</v>
      </c>
      <c r="B36" s="9"/>
      <c r="C36" s="5"/>
      <c r="D36" s="10"/>
      <c r="F36" s="9"/>
      <c r="G36" s="5"/>
      <c r="H36" s="10"/>
      <c r="I36" s="6"/>
      <c r="J36" s="5"/>
      <c r="K36" s="10"/>
      <c r="L36" s="5"/>
      <c r="M36" s="5"/>
      <c r="N36" s="5"/>
      <c r="O36" s="5"/>
      <c r="P36" s="11"/>
    </row>
    <row r="37" spans="1:16" s="7" customFormat="1" ht="20.25">
      <c r="A37" s="4" t="s">
        <v>25</v>
      </c>
      <c r="B37" s="9"/>
      <c r="C37" s="5">
        <v>273</v>
      </c>
      <c r="D37" s="10"/>
      <c r="F37" s="9">
        <v>273</v>
      </c>
      <c r="G37" s="5">
        <v>273</v>
      </c>
      <c r="H37" s="10">
        <v>273</v>
      </c>
      <c r="I37" s="6"/>
      <c r="J37" s="9">
        <v>273</v>
      </c>
      <c r="K37" s="5">
        <v>273</v>
      </c>
      <c r="L37" s="10">
        <v>273</v>
      </c>
      <c r="M37" s="5">
        <f aca="true" t="shared" si="5" ref="M37:O39">J37-F37</f>
        <v>0</v>
      </c>
      <c r="N37" s="5">
        <f t="shared" si="5"/>
        <v>0</v>
      </c>
      <c r="O37" s="5">
        <f t="shared" si="5"/>
        <v>0</v>
      </c>
      <c r="P37" s="11" t="s">
        <v>323</v>
      </c>
    </row>
    <row r="38" spans="1:16" s="7" customFormat="1" ht="20.25">
      <c r="A38" s="2" t="s">
        <v>26</v>
      </c>
      <c r="B38" s="9"/>
      <c r="C38" s="5">
        <v>51</v>
      </c>
      <c r="D38" s="10"/>
      <c r="F38" s="9">
        <v>51</v>
      </c>
      <c r="G38" s="5">
        <v>51</v>
      </c>
      <c r="H38" s="10">
        <v>51</v>
      </c>
      <c r="I38" s="6"/>
      <c r="J38" s="9">
        <v>51</v>
      </c>
      <c r="K38" s="5">
        <v>51</v>
      </c>
      <c r="L38" s="10">
        <v>51</v>
      </c>
      <c r="M38" s="5">
        <f t="shared" si="5"/>
        <v>0</v>
      </c>
      <c r="N38" s="5">
        <f t="shared" si="5"/>
        <v>0</v>
      </c>
      <c r="O38" s="5">
        <f t="shared" si="5"/>
        <v>0</v>
      </c>
      <c r="P38" s="11" t="s">
        <v>326</v>
      </c>
    </row>
    <row r="39" spans="1:16" s="7" customFormat="1" ht="22.5" customHeight="1">
      <c r="A39" s="4" t="s">
        <v>27</v>
      </c>
      <c r="B39" s="9"/>
      <c r="C39" s="5">
        <v>190</v>
      </c>
      <c r="D39" s="10"/>
      <c r="F39" s="9">
        <v>190</v>
      </c>
      <c r="G39" s="5">
        <v>190</v>
      </c>
      <c r="H39" s="10">
        <v>190</v>
      </c>
      <c r="I39" s="6"/>
      <c r="J39" s="9">
        <v>190</v>
      </c>
      <c r="K39" s="5">
        <v>190</v>
      </c>
      <c r="L39" s="10">
        <v>190</v>
      </c>
      <c r="M39" s="5">
        <f t="shared" si="5"/>
        <v>0</v>
      </c>
      <c r="N39" s="5">
        <f t="shared" si="5"/>
        <v>0</v>
      </c>
      <c r="O39" s="5">
        <f t="shared" si="5"/>
        <v>0</v>
      </c>
      <c r="P39" s="11" t="s">
        <v>323</v>
      </c>
    </row>
    <row r="40" spans="1:16" s="7" customFormat="1" ht="12" customHeight="1">
      <c r="A40" s="2" t="s">
        <v>7</v>
      </c>
      <c r="B40" s="9"/>
      <c r="C40" s="5"/>
      <c r="D40" s="10"/>
      <c r="F40" s="9"/>
      <c r="G40" s="5"/>
      <c r="H40" s="10"/>
      <c r="I40" s="6"/>
      <c r="J40" s="9"/>
      <c r="K40" s="5"/>
      <c r="L40" s="10"/>
      <c r="M40" s="5"/>
      <c r="N40" s="5"/>
      <c r="O40" s="5"/>
      <c r="P40" s="11"/>
    </row>
    <row r="41" spans="1:16" s="7" customFormat="1" ht="12" customHeight="1">
      <c r="A41" s="4" t="s">
        <v>28</v>
      </c>
      <c r="B41" s="9"/>
      <c r="C41" s="5"/>
      <c r="D41" s="52">
        <v>5</v>
      </c>
      <c r="E41" s="53"/>
      <c r="F41" s="54">
        <v>5</v>
      </c>
      <c r="G41" s="26">
        <v>5</v>
      </c>
      <c r="H41" s="52">
        <v>5</v>
      </c>
      <c r="I41" s="55"/>
      <c r="J41" s="54">
        <v>5</v>
      </c>
      <c r="K41" s="26">
        <v>5</v>
      </c>
      <c r="L41" s="52">
        <v>5</v>
      </c>
      <c r="M41" s="26">
        <f>J41-F41</f>
        <v>0</v>
      </c>
      <c r="N41" s="26">
        <f>K41-G41</f>
        <v>0</v>
      </c>
      <c r="O41" s="26">
        <f>L41-H41</f>
        <v>0</v>
      </c>
      <c r="P41" s="11" t="s">
        <v>325</v>
      </c>
    </row>
    <row r="42" spans="1:16" s="7" customFormat="1" ht="9.75">
      <c r="A42" s="29" t="s">
        <v>29</v>
      </c>
      <c r="B42" s="5">
        <f>SUM(B34:B41)</f>
        <v>146</v>
      </c>
      <c r="C42" s="5">
        <f>SUM(C37:C41)</f>
        <v>514</v>
      </c>
      <c r="D42" s="10">
        <v>5</v>
      </c>
      <c r="F42" s="9">
        <f>SUM(F34:F41)</f>
        <v>665</v>
      </c>
      <c r="G42" s="9">
        <f>SUM(G34:G41)</f>
        <v>665</v>
      </c>
      <c r="H42" s="5">
        <f>SUM(H34:H41)</f>
        <v>665</v>
      </c>
      <c r="I42" s="6" t="s">
        <v>30</v>
      </c>
      <c r="J42" s="9">
        <f aca="true" t="shared" si="6" ref="J42:O42">SUM(J34:J41)</f>
        <v>665</v>
      </c>
      <c r="K42" s="9">
        <f t="shared" si="6"/>
        <v>665</v>
      </c>
      <c r="L42" s="5">
        <f t="shared" si="6"/>
        <v>665</v>
      </c>
      <c r="M42" s="26">
        <f t="shared" si="6"/>
        <v>0</v>
      </c>
      <c r="N42" s="26">
        <f t="shared" si="6"/>
        <v>0</v>
      </c>
      <c r="O42" s="26">
        <f t="shared" si="6"/>
        <v>0</v>
      </c>
      <c r="P42" s="11"/>
    </row>
    <row r="43" spans="1:16" s="7" customFormat="1" ht="9.75">
      <c r="A43" s="2"/>
      <c r="B43" s="9"/>
      <c r="C43" s="5"/>
      <c r="D43" s="10"/>
      <c r="F43" s="9"/>
      <c r="G43" s="5"/>
      <c r="H43" s="10"/>
      <c r="I43" s="6"/>
      <c r="J43" s="5"/>
      <c r="K43" s="24"/>
      <c r="L43" s="5"/>
      <c r="M43" s="26"/>
      <c r="N43" s="26"/>
      <c r="O43" s="26"/>
      <c r="P43" s="11"/>
    </row>
    <row r="44" spans="1:16" s="7" customFormat="1" ht="12" customHeight="1">
      <c r="A44" s="3" t="s">
        <v>365</v>
      </c>
      <c r="B44" s="9"/>
      <c r="C44" s="5"/>
      <c r="D44" s="10"/>
      <c r="F44" s="9"/>
      <c r="G44" s="5"/>
      <c r="H44" s="10"/>
      <c r="I44" s="6" t="s">
        <v>31</v>
      </c>
      <c r="J44" s="5"/>
      <c r="K44" s="10"/>
      <c r="L44" s="5"/>
      <c r="M44" s="5"/>
      <c r="N44" s="5"/>
      <c r="O44" s="5"/>
      <c r="P44" s="11"/>
    </row>
    <row r="45" spans="1:16" s="7" customFormat="1" ht="11.25" customHeight="1">
      <c r="A45" s="2" t="s">
        <v>32</v>
      </c>
      <c r="B45" s="9"/>
      <c r="C45" s="5"/>
      <c r="D45" s="10"/>
      <c r="F45" s="9"/>
      <c r="G45" s="5"/>
      <c r="H45" s="10"/>
      <c r="I45" s="6"/>
      <c r="J45" s="5"/>
      <c r="K45" s="10"/>
      <c r="L45" s="5"/>
      <c r="M45" s="5"/>
      <c r="N45" s="5"/>
      <c r="O45" s="5"/>
      <c r="P45" s="11"/>
    </row>
    <row r="46" spans="1:16" s="7" customFormat="1" ht="20.25">
      <c r="A46" s="2" t="s">
        <v>33</v>
      </c>
      <c r="B46" s="9"/>
      <c r="C46" s="5"/>
      <c r="D46" s="10"/>
      <c r="E46" s="7">
        <v>55</v>
      </c>
      <c r="F46" s="9">
        <v>55</v>
      </c>
      <c r="G46" s="5">
        <v>55</v>
      </c>
      <c r="H46" s="10">
        <v>55</v>
      </c>
      <c r="I46" s="6"/>
      <c r="J46" s="9">
        <v>55</v>
      </c>
      <c r="K46" s="5">
        <v>55</v>
      </c>
      <c r="L46" s="10">
        <v>55</v>
      </c>
      <c r="M46" s="5">
        <f aca="true" t="shared" si="7" ref="M46:O47">J46-F46</f>
        <v>0</v>
      </c>
      <c r="N46" s="5">
        <f t="shared" si="7"/>
        <v>0</v>
      </c>
      <c r="O46" s="5">
        <f t="shared" si="7"/>
        <v>0</v>
      </c>
      <c r="P46" s="11" t="s">
        <v>327</v>
      </c>
    </row>
    <row r="47" spans="1:16" s="7" customFormat="1" ht="11.25" customHeight="1">
      <c r="A47" s="4" t="s">
        <v>34</v>
      </c>
      <c r="B47" s="9"/>
      <c r="C47" s="5"/>
      <c r="D47" s="10"/>
      <c r="E47" s="7">
        <v>70</v>
      </c>
      <c r="F47" s="9">
        <v>70</v>
      </c>
      <c r="G47" s="5">
        <v>70</v>
      </c>
      <c r="H47" s="10">
        <v>70</v>
      </c>
      <c r="I47" s="6"/>
      <c r="J47" s="9">
        <v>70</v>
      </c>
      <c r="K47" s="5">
        <v>70</v>
      </c>
      <c r="L47" s="10">
        <v>70</v>
      </c>
      <c r="M47" s="5">
        <f t="shared" si="7"/>
        <v>0</v>
      </c>
      <c r="N47" s="5">
        <f t="shared" si="7"/>
        <v>0</v>
      </c>
      <c r="O47" s="5">
        <f t="shared" si="7"/>
        <v>0</v>
      </c>
      <c r="P47" s="11" t="s">
        <v>329</v>
      </c>
    </row>
    <row r="48" spans="1:16" s="7" customFormat="1" ht="22.5" customHeight="1">
      <c r="A48" s="4" t="s">
        <v>417</v>
      </c>
      <c r="B48" s="9"/>
      <c r="C48" s="5"/>
      <c r="D48" s="10"/>
      <c r="E48" s="7">
        <v>30</v>
      </c>
      <c r="F48" s="9">
        <v>30</v>
      </c>
      <c r="G48" s="5">
        <v>30</v>
      </c>
      <c r="H48" s="10">
        <v>30</v>
      </c>
      <c r="I48" s="6" t="s">
        <v>244</v>
      </c>
      <c r="J48" s="5">
        <v>13</v>
      </c>
      <c r="K48" s="10">
        <v>38</v>
      </c>
      <c r="L48" s="5">
        <v>38</v>
      </c>
      <c r="M48" s="5">
        <f>J48-F48</f>
        <v>-17</v>
      </c>
      <c r="N48" s="5">
        <f>K48-F48</f>
        <v>8</v>
      </c>
      <c r="O48" s="5">
        <f>L48-H48</f>
        <v>8</v>
      </c>
      <c r="P48" s="11" t="s">
        <v>328</v>
      </c>
    </row>
    <row r="49" spans="1:16" s="7" customFormat="1" ht="9.75">
      <c r="A49" s="4"/>
      <c r="B49" s="9"/>
      <c r="C49" s="5"/>
      <c r="D49" s="10"/>
      <c r="F49" s="9"/>
      <c r="G49" s="5"/>
      <c r="H49" s="10"/>
      <c r="I49" s="6"/>
      <c r="J49" s="5"/>
      <c r="K49" s="10"/>
      <c r="L49" s="5"/>
      <c r="M49" s="5"/>
      <c r="N49" s="5"/>
      <c r="O49" s="5"/>
      <c r="P49" s="11"/>
    </row>
    <row r="50" spans="1:16" s="7" customFormat="1" ht="11.25" customHeight="1">
      <c r="A50" s="2" t="s">
        <v>23</v>
      </c>
      <c r="B50" s="9"/>
      <c r="C50" s="5"/>
      <c r="D50" s="10"/>
      <c r="F50" s="9"/>
      <c r="G50" s="5"/>
      <c r="H50" s="10"/>
      <c r="I50" s="6"/>
      <c r="J50" s="5"/>
      <c r="K50" s="10"/>
      <c r="L50" s="5"/>
      <c r="M50" s="5"/>
      <c r="N50" s="5"/>
      <c r="O50" s="5"/>
      <c r="P50" s="11"/>
    </row>
    <row r="51" spans="1:16" s="7" customFormat="1" ht="9.75">
      <c r="A51" s="2" t="s">
        <v>287</v>
      </c>
      <c r="B51" s="9">
        <v>353</v>
      </c>
      <c r="C51" s="5"/>
      <c r="D51" s="10"/>
      <c r="F51" s="9">
        <v>353</v>
      </c>
      <c r="G51" s="5">
        <v>353</v>
      </c>
      <c r="H51" s="10">
        <v>353</v>
      </c>
      <c r="I51" s="6"/>
      <c r="J51" s="9">
        <v>353</v>
      </c>
      <c r="K51" s="5">
        <v>353</v>
      </c>
      <c r="L51" s="10">
        <v>353</v>
      </c>
      <c r="M51" s="5">
        <f>J51-F51</f>
        <v>0</v>
      </c>
      <c r="N51" s="5">
        <f>K51-G51</f>
        <v>0</v>
      </c>
      <c r="O51" s="5">
        <f>L51-H51</f>
        <v>0</v>
      </c>
      <c r="P51" s="11" t="s">
        <v>323</v>
      </c>
    </row>
    <row r="52" spans="1:16" s="7" customFormat="1" ht="11.25" customHeight="1">
      <c r="A52" s="4"/>
      <c r="B52" s="9"/>
      <c r="C52" s="5"/>
      <c r="D52" s="10"/>
      <c r="F52" s="9"/>
      <c r="G52" s="5"/>
      <c r="H52" s="10"/>
      <c r="I52" s="6"/>
      <c r="J52" s="5"/>
      <c r="K52" s="10"/>
      <c r="L52" s="5"/>
      <c r="M52" s="5"/>
      <c r="N52" s="5"/>
      <c r="O52" s="5"/>
      <c r="P52" s="11"/>
    </row>
    <row r="53" spans="1:16" s="7" customFormat="1" ht="11.25" customHeight="1">
      <c r="A53" s="4" t="s">
        <v>35</v>
      </c>
      <c r="B53" s="9">
        <v>90</v>
      </c>
      <c r="C53" s="5"/>
      <c r="D53" s="10"/>
      <c r="F53" s="9">
        <v>90</v>
      </c>
      <c r="G53" s="5">
        <v>90</v>
      </c>
      <c r="H53" s="10">
        <v>90</v>
      </c>
      <c r="I53" s="6"/>
      <c r="J53" s="9">
        <v>90</v>
      </c>
      <c r="K53" s="5">
        <v>90</v>
      </c>
      <c r="L53" s="10">
        <v>90</v>
      </c>
      <c r="M53" s="5">
        <f>J53-F53</f>
        <v>0</v>
      </c>
      <c r="N53" s="5">
        <f>K53-G53</f>
        <v>0</v>
      </c>
      <c r="O53" s="5">
        <f>L53-H53</f>
        <v>0</v>
      </c>
      <c r="P53" s="11" t="s">
        <v>325</v>
      </c>
    </row>
    <row r="54" spans="1:16" s="7" customFormat="1" ht="11.25" customHeight="1">
      <c r="A54" s="2" t="s">
        <v>12</v>
      </c>
      <c r="B54" s="9"/>
      <c r="C54" s="5"/>
      <c r="D54" s="10"/>
      <c r="F54" s="9"/>
      <c r="G54" s="5"/>
      <c r="H54" s="10"/>
      <c r="I54" s="6"/>
      <c r="J54" s="9"/>
      <c r="K54" s="5"/>
      <c r="L54" s="10"/>
      <c r="M54" s="5"/>
      <c r="N54" s="5"/>
      <c r="O54" s="5"/>
      <c r="P54" s="11"/>
    </row>
    <row r="55" spans="1:16" s="7" customFormat="1" ht="20.25">
      <c r="A55" s="2" t="s">
        <v>36</v>
      </c>
      <c r="B55" s="9"/>
      <c r="C55" s="5">
        <v>88</v>
      </c>
      <c r="D55" s="10"/>
      <c r="F55" s="9">
        <v>88</v>
      </c>
      <c r="G55" s="5">
        <v>88</v>
      </c>
      <c r="H55" s="10">
        <v>88</v>
      </c>
      <c r="I55" s="6"/>
      <c r="J55" s="9">
        <v>88</v>
      </c>
      <c r="K55" s="5">
        <v>88</v>
      </c>
      <c r="L55" s="10">
        <v>88</v>
      </c>
      <c r="M55" s="5">
        <f aca="true" t="shared" si="8" ref="M55:O58">J55-F55</f>
        <v>0</v>
      </c>
      <c r="N55" s="5">
        <f t="shared" si="8"/>
        <v>0</v>
      </c>
      <c r="O55" s="5">
        <f t="shared" si="8"/>
        <v>0</v>
      </c>
      <c r="P55" s="11" t="s">
        <v>366</v>
      </c>
    </row>
    <row r="56" spans="1:16" s="7" customFormat="1" ht="22.5" customHeight="1">
      <c r="A56" s="4" t="s">
        <v>37</v>
      </c>
      <c r="B56" s="9"/>
      <c r="C56" s="5">
        <v>514</v>
      </c>
      <c r="D56" s="10"/>
      <c r="F56" s="9">
        <v>514</v>
      </c>
      <c r="G56" s="5">
        <v>514</v>
      </c>
      <c r="H56" s="10">
        <v>514</v>
      </c>
      <c r="I56" s="6"/>
      <c r="J56" s="9">
        <v>514</v>
      </c>
      <c r="K56" s="5">
        <v>514</v>
      </c>
      <c r="L56" s="10">
        <v>514</v>
      </c>
      <c r="M56" s="5">
        <f t="shared" si="8"/>
        <v>0</v>
      </c>
      <c r="N56" s="5">
        <f t="shared" si="8"/>
        <v>0</v>
      </c>
      <c r="O56" s="5">
        <f t="shared" si="8"/>
        <v>0</v>
      </c>
      <c r="P56" s="11" t="s">
        <v>323</v>
      </c>
    </row>
    <row r="57" spans="1:16" s="7" customFormat="1" ht="39.75" customHeight="1">
      <c r="A57" s="4" t="s">
        <v>38</v>
      </c>
      <c r="B57" s="9"/>
      <c r="C57" s="5">
        <v>705</v>
      </c>
      <c r="D57" s="10"/>
      <c r="F57" s="9">
        <v>515</v>
      </c>
      <c r="G57" s="5">
        <v>705</v>
      </c>
      <c r="H57" s="10">
        <v>705</v>
      </c>
      <c r="I57" s="6" t="s">
        <v>39</v>
      </c>
      <c r="J57" s="9">
        <v>515</v>
      </c>
      <c r="K57" s="5">
        <v>705</v>
      </c>
      <c r="L57" s="10">
        <v>705</v>
      </c>
      <c r="M57" s="5">
        <f t="shared" si="8"/>
        <v>0</v>
      </c>
      <c r="N57" s="5">
        <f t="shared" si="8"/>
        <v>0</v>
      </c>
      <c r="O57" s="5">
        <f t="shared" si="8"/>
        <v>0</v>
      </c>
      <c r="P57" s="11" t="s">
        <v>418</v>
      </c>
    </row>
    <row r="58" spans="1:16" s="7" customFormat="1" ht="39" customHeight="1">
      <c r="A58" s="4" t="s">
        <v>40</v>
      </c>
      <c r="B58" s="9"/>
      <c r="C58" s="5">
        <v>621</v>
      </c>
      <c r="D58" s="10"/>
      <c r="F58" s="9">
        <v>310</v>
      </c>
      <c r="G58" s="5">
        <v>621</v>
      </c>
      <c r="H58" s="10">
        <v>621</v>
      </c>
      <c r="I58" s="6"/>
      <c r="J58" s="9">
        <v>310</v>
      </c>
      <c r="K58" s="5">
        <v>500</v>
      </c>
      <c r="L58" s="10">
        <v>621</v>
      </c>
      <c r="M58" s="5">
        <f t="shared" si="8"/>
        <v>0</v>
      </c>
      <c r="N58" s="5">
        <f t="shared" si="8"/>
        <v>-121</v>
      </c>
      <c r="O58" s="5">
        <f t="shared" si="8"/>
        <v>0</v>
      </c>
      <c r="P58" s="11" t="s">
        <v>441</v>
      </c>
    </row>
    <row r="59" spans="1:16" s="7" customFormat="1" ht="11.25" customHeight="1">
      <c r="A59" s="2" t="s">
        <v>7</v>
      </c>
      <c r="B59" s="9"/>
      <c r="C59" s="5"/>
      <c r="D59" s="10"/>
      <c r="F59" s="9"/>
      <c r="G59" s="5"/>
      <c r="H59" s="10"/>
      <c r="I59" s="6"/>
      <c r="J59" s="9"/>
      <c r="K59" s="5"/>
      <c r="L59" s="10"/>
      <c r="M59" s="5"/>
      <c r="N59" s="5"/>
      <c r="O59" s="5"/>
      <c r="P59" s="11"/>
    </row>
    <row r="60" spans="1:16" s="7" customFormat="1" ht="11.25" customHeight="1">
      <c r="A60" s="4" t="s">
        <v>41</v>
      </c>
      <c r="B60" s="9"/>
      <c r="C60" s="5"/>
      <c r="D60" s="52">
        <v>52</v>
      </c>
      <c r="E60" s="53"/>
      <c r="F60" s="54">
        <v>52</v>
      </c>
      <c r="G60" s="26">
        <v>52</v>
      </c>
      <c r="H60" s="52">
        <v>52</v>
      </c>
      <c r="I60" s="6"/>
      <c r="J60" s="54">
        <v>52</v>
      </c>
      <c r="K60" s="26">
        <v>52</v>
      </c>
      <c r="L60" s="52">
        <v>52</v>
      </c>
      <c r="M60" s="26">
        <f aca="true" t="shared" si="9" ref="M60:O61">J60-F60</f>
        <v>0</v>
      </c>
      <c r="N60" s="26">
        <f t="shared" si="9"/>
        <v>0</v>
      </c>
      <c r="O60" s="26">
        <f t="shared" si="9"/>
        <v>0</v>
      </c>
      <c r="P60" s="11" t="s">
        <v>323</v>
      </c>
    </row>
    <row r="61" spans="1:16" s="7" customFormat="1" ht="11.25" customHeight="1">
      <c r="A61" s="29" t="s">
        <v>42</v>
      </c>
      <c r="B61" s="9">
        <f>SUM(B46:B60)</f>
        <v>443</v>
      </c>
      <c r="C61" s="5">
        <f>SUM(C52:C60)</f>
        <v>1928</v>
      </c>
      <c r="D61" s="10">
        <v>52</v>
      </c>
      <c r="E61" s="7">
        <f>SUM(E46:E60)</f>
        <v>155</v>
      </c>
      <c r="F61" s="9">
        <f>SUM(F46:F60)</f>
        <v>2077</v>
      </c>
      <c r="G61" s="5">
        <f>SUM(G46:G60)</f>
        <v>2578</v>
      </c>
      <c r="H61" s="10">
        <f>SUM(H46:H60)</f>
        <v>2578</v>
      </c>
      <c r="I61" s="6" t="s">
        <v>43</v>
      </c>
      <c r="J61" s="9">
        <f>SUM(J46:J60)</f>
        <v>2060</v>
      </c>
      <c r="K61" s="5">
        <f>SUM(K46:K60)</f>
        <v>2465</v>
      </c>
      <c r="L61" s="10">
        <f>SUM(L46:L60)</f>
        <v>2586</v>
      </c>
      <c r="M61" s="5">
        <f t="shared" si="9"/>
        <v>-17</v>
      </c>
      <c r="N61" s="5">
        <f t="shared" si="9"/>
        <v>-113</v>
      </c>
      <c r="O61" s="5">
        <f t="shared" si="9"/>
        <v>8</v>
      </c>
      <c r="P61" s="11"/>
    </row>
    <row r="62" spans="1:16" s="7" customFormat="1" ht="9.75">
      <c r="A62" s="2"/>
      <c r="B62" s="9"/>
      <c r="C62" s="5"/>
      <c r="D62" s="10"/>
      <c r="F62" s="9"/>
      <c r="G62" s="5"/>
      <c r="H62" s="10"/>
      <c r="I62" s="6"/>
      <c r="J62" s="5"/>
      <c r="K62" s="10"/>
      <c r="L62" s="5"/>
      <c r="M62" s="5"/>
      <c r="N62" s="5"/>
      <c r="O62" s="5"/>
      <c r="P62" s="11"/>
    </row>
    <row r="63" spans="1:16" s="7" customFormat="1" ht="12" customHeight="1">
      <c r="A63" s="3" t="s">
        <v>367</v>
      </c>
      <c r="B63" s="9"/>
      <c r="C63" s="5"/>
      <c r="D63" s="10"/>
      <c r="F63" s="9"/>
      <c r="G63" s="5"/>
      <c r="H63" s="10"/>
      <c r="I63" s="6"/>
      <c r="J63" s="5"/>
      <c r="K63" s="10"/>
      <c r="L63" s="5"/>
      <c r="M63" s="5"/>
      <c r="N63" s="5"/>
      <c r="O63" s="5"/>
      <c r="P63" s="11"/>
    </row>
    <row r="64" spans="1:16" s="7" customFormat="1" ht="9.75">
      <c r="A64" s="2" t="s">
        <v>287</v>
      </c>
      <c r="B64" s="9">
        <v>137</v>
      </c>
      <c r="C64" s="5"/>
      <c r="D64" s="10"/>
      <c r="F64" s="9">
        <v>137</v>
      </c>
      <c r="G64" s="5">
        <v>137</v>
      </c>
      <c r="H64" s="10">
        <v>137</v>
      </c>
      <c r="I64" s="6"/>
      <c r="J64" s="9">
        <v>137</v>
      </c>
      <c r="K64" s="5">
        <v>137</v>
      </c>
      <c r="L64" s="10">
        <v>137</v>
      </c>
      <c r="M64" s="5">
        <f>J64-F64</f>
        <v>0</v>
      </c>
      <c r="N64" s="5">
        <f>K64-G64</f>
        <v>0</v>
      </c>
      <c r="O64" s="5">
        <f>L64-H64</f>
        <v>0</v>
      </c>
      <c r="P64" s="11" t="s">
        <v>323</v>
      </c>
    </row>
    <row r="65" spans="1:16" s="7" customFormat="1" ht="11.25" customHeight="1">
      <c r="A65" s="2" t="s">
        <v>32</v>
      </c>
      <c r="B65" s="9"/>
      <c r="C65" s="5"/>
      <c r="D65" s="10"/>
      <c r="F65" s="9"/>
      <c r="G65" s="5"/>
      <c r="H65" s="10"/>
      <c r="I65" s="6"/>
      <c r="J65" s="9"/>
      <c r="K65" s="5"/>
      <c r="L65" s="10"/>
      <c r="M65" s="5"/>
      <c r="N65" s="5"/>
      <c r="O65" s="5"/>
      <c r="P65" s="11"/>
    </row>
    <row r="66" spans="1:16" s="7" customFormat="1" ht="43.5" customHeight="1">
      <c r="A66" s="4" t="s">
        <v>44</v>
      </c>
      <c r="B66" s="9"/>
      <c r="C66" s="5"/>
      <c r="D66" s="10"/>
      <c r="E66" s="7">
        <v>130</v>
      </c>
      <c r="F66" s="9">
        <v>130</v>
      </c>
      <c r="G66" s="5">
        <v>130</v>
      </c>
      <c r="H66" s="10">
        <v>130</v>
      </c>
      <c r="I66" s="6" t="s">
        <v>45</v>
      </c>
      <c r="J66" s="9">
        <v>130</v>
      </c>
      <c r="K66" s="5">
        <v>130</v>
      </c>
      <c r="L66" s="10">
        <v>130</v>
      </c>
      <c r="M66" s="5">
        <f>J66-F66</f>
        <v>0</v>
      </c>
      <c r="N66" s="5">
        <f>K66-G66</f>
        <v>0</v>
      </c>
      <c r="O66" s="5">
        <f>L66-H66</f>
        <v>0</v>
      </c>
      <c r="P66" s="11" t="s">
        <v>330</v>
      </c>
    </row>
    <row r="67" spans="1:16" s="7" customFormat="1" ht="11.25" customHeight="1">
      <c r="A67" s="2" t="s">
        <v>12</v>
      </c>
      <c r="B67" s="9"/>
      <c r="C67" s="5"/>
      <c r="D67" s="10"/>
      <c r="F67" s="9"/>
      <c r="G67" s="5"/>
      <c r="H67" s="10"/>
      <c r="I67" s="6"/>
      <c r="J67" s="9"/>
      <c r="K67" s="5"/>
      <c r="L67" s="10"/>
      <c r="M67" s="5"/>
      <c r="N67" s="5"/>
      <c r="O67" s="5"/>
      <c r="P67" s="11"/>
    </row>
    <row r="68" spans="1:16" s="7" customFormat="1" ht="11.25" customHeight="1">
      <c r="A68" s="4" t="s">
        <v>46</v>
      </c>
      <c r="B68" s="9"/>
      <c r="C68" s="5">
        <v>28</v>
      </c>
      <c r="D68" s="10"/>
      <c r="F68" s="9">
        <v>28</v>
      </c>
      <c r="G68" s="5">
        <v>28</v>
      </c>
      <c r="H68" s="10">
        <v>28</v>
      </c>
      <c r="I68" s="6"/>
      <c r="J68" s="9">
        <v>28</v>
      </c>
      <c r="K68" s="5">
        <v>28</v>
      </c>
      <c r="L68" s="10">
        <v>28</v>
      </c>
      <c r="M68" s="5">
        <f aca="true" t="shared" si="10" ref="M68:O70">J68-F68</f>
        <v>0</v>
      </c>
      <c r="N68" s="5">
        <f t="shared" si="10"/>
        <v>0</v>
      </c>
      <c r="O68" s="5">
        <f t="shared" si="10"/>
        <v>0</v>
      </c>
      <c r="P68" s="11" t="s">
        <v>323</v>
      </c>
    </row>
    <row r="69" spans="1:16" s="7" customFormat="1" ht="11.25" customHeight="1">
      <c r="A69" s="4" t="s">
        <v>47</v>
      </c>
      <c r="B69" s="9"/>
      <c r="C69" s="26">
        <v>150</v>
      </c>
      <c r="D69" s="52"/>
      <c r="E69" s="53"/>
      <c r="F69" s="54">
        <v>150</v>
      </c>
      <c r="G69" s="26">
        <v>150</v>
      </c>
      <c r="H69" s="52">
        <v>150</v>
      </c>
      <c r="I69" s="6"/>
      <c r="J69" s="54">
        <v>150</v>
      </c>
      <c r="K69" s="26">
        <v>150</v>
      </c>
      <c r="L69" s="52">
        <v>150</v>
      </c>
      <c r="M69" s="26">
        <f t="shared" si="10"/>
        <v>0</v>
      </c>
      <c r="N69" s="26">
        <f t="shared" si="10"/>
        <v>0</v>
      </c>
      <c r="O69" s="26">
        <f t="shared" si="10"/>
        <v>0</v>
      </c>
      <c r="P69" s="11" t="s">
        <v>325</v>
      </c>
    </row>
    <row r="70" spans="1:16" s="7" customFormat="1" ht="11.25" customHeight="1">
      <c r="A70" s="29" t="s">
        <v>48</v>
      </c>
      <c r="B70" s="9">
        <f>SUM(B64:B69)</f>
        <v>137</v>
      </c>
      <c r="C70" s="5">
        <f>SUM(C66:C69)</f>
        <v>178</v>
      </c>
      <c r="D70" s="10"/>
      <c r="E70" s="7">
        <f>SUM(E66:E69)</f>
        <v>130</v>
      </c>
      <c r="F70" s="9">
        <f>SUM(F64:F69)</f>
        <v>445</v>
      </c>
      <c r="G70" s="9">
        <f>SUM(G64:G69)</f>
        <v>445</v>
      </c>
      <c r="H70" s="5">
        <f>SUM(H64:H69)</f>
        <v>445</v>
      </c>
      <c r="I70" s="6" t="s">
        <v>49</v>
      </c>
      <c r="J70" s="9">
        <f>SUM(J64:J69)</f>
        <v>445</v>
      </c>
      <c r="K70" s="9">
        <f>SUM(K64:K69)</f>
        <v>445</v>
      </c>
      <c r="L70" s="5">
        <f>SUM(L64:L69)</f>
        <v>445</v>
      </c>
      <c r="M70" s="5">
        <f t="shared" si="10"/>
        <v>0</v>
      </c>
      <c r="N70" s="5">
        <f t="shared" si="10"/>
        <v>0</v>
      </c>
      <c r="O70" s="5">
        <f t="shared" si="10"/>
        <v>0</v>
      </c>
      <c r="P70" s="11"/>
    </row>
    <row r="71" spans="1:16" s="7" customFormat="1" ht="9.75">
      <c r="A71" s="2"/>
      <c r="B71" s="9"/>
      <c r="C71" s="5"/>
      <c r="D71" s="10"/>
      <c r="F71" s="9"/>
      <c r="G71" s="5"/>
      <c r="H71" s="10"/>
      <c r="I71" s="6"/>
      <c r="J71" s="5"/>
      <c r="K71" s="10"/>
      <c r="L71" s="5"/>
      <c r="M71" s="5"/>
      <c r="N71" s="5"/>
      <c r="O71" s="5"/>
      <c r="P71" s="11"/>
    </row>
    <row r="72" spans="1:16" s="7" customFormat="1" ht="12" customHeight="1">
      <c r="A72" s="3" t="s">
        <v>50</v>
      </c>
      <c r="B72" s="9"/>
      <c r="C72" s="5"/>
      <c r="D72" s="10"/>
      <c r="F72" s="9"/>
      <c r="G72" s="5"/>
      <c r="H72" s="10"/>
      <c r="I72" s="6"/>
      <c r="J72" s="5"/>
      <c r="K72" s="10"/>
      <c r="L72" s="5"/>
      <c r="M72" s="5"/>
      <c r="N72" s="5"/>
      <c r="O72" s="5"/>
      <c r="P72" s="11"/>
    </row>
    <row r="73" spans="1:16" s="7" customFormat="1" ht="11.25" customHeight="1">
      <c r="A73" s="2" t="s">
        <v>12</v>
      </c>
      <c r="B73" s="9"/>
      <c r="C73" s="5"/>
      <c r="D73" s="10"/>
      <c r="F73" s="9"/>
      <c r="G73" s="5"/>
      <c r="H73" s="10"/>
      <c r="I73" s="6"/>
      <c r="J73" s="5"/>
      <c r="K73" s="10"/>
      <c r="L73" s="5"/>
      <c r="M73" s="5"/>
      <c r="N73" s="5"/>
      <c r="O73" s="5"/>
      <c r="P73" s="11"/>
    </row>
    <row r="74" spans="1:16" s="7" customFormat="1" ht="11.25" customHeight="1">
      <c r="A74" s="2" t="s">
        <v>51</v>
      </c>
      <c r="B74" s="9"/>
      <c r="C74" s="5">
        <v>1</v>
      </c>
      <c r="D74" s="10"/>
      <c r="F74" s="9">
        <v>1</v>
      </c>
      <c r="G74" s="5">
        <v>1</v>
      </c>
      <c r="H74" s="10">
        <v>1</v>
      </c>
      <c r="I74" s="6"/>
      <c r="J74" s="9">
        <v>1</v>
      </c>
      <c r="K74" s="5">
        <v>1</v>
      </c>
      <c r="L74" s="10">
        <v>1</v>
      </c>
      <c r="M74" s="5">
        <f>J74-F74</f>
        <v>0</v>
      </c>
      <c r="N74" s="5">
        <f>K74-G74</f>
        <v>0</v>
      </c>
      <c r="O74" s="5">
        <f>L74-H74</f>
        <v>0</v>
      </c>
      <c r="P74" s="11" t="s">
        <v>325</v>
      </c>
    </row>
    <row r="75" spans="1:16" s="7" customFormat="1" ht="9.75">
      <c r="A75" s="2"/>
      <c r="B75" s="9"/>
      <c r="C75" s="5"/>
      <c r="D75" s="10"/>
      <c r="F75" s="9"/>
      <c r="G75" s="5"/>
      <c r="H75" s="10"/>
      <c r="I75" s="6"/>
      <c r="J75" s="5"/>
      <c r="K75" s="10"/>
      <c r="L75" s="5"/>
      <c r="M75" s="5"/>
      <c r="N75" s="5"/>
      <c r="O75" s="5"/>
      <c r="P75" s="11"/>
    </row>
    <row r="76" spans="1:16" s="7" customFormat="1" ht="12" customHeight="1">
      <c r="A76" s="3" t="s">
        <v>52</v>
      </c>
      <c r="B76" s="9">
        <v>40504</v>
      </c>
      <c r="C76" s="5">
        <v>26154</v>
      </c>
      <c r="D76" s="10">
        <v>737</v>
      </c>
      <c r="F76" s="9"/>
      <c r="G76" s="5"/>
      <c r="H76" s="10"/>
      <c r="I76" s="6" t="s">
        <v>53</v>
      </c>
      <c r="J76" s="5"/>
      <c r="K76" s="10"/>
      <c r="L76" s="5"/>
      <c r="M76" s="5"/>
      <c r="N76" s="5"/>
      <c r="O76" s="5"/>
      <c r="P76" s="11"/>
    </row>
    <row r="77" spans="1:16" s="7" customFormat="1" ht="9.75">
      <c r="A77" s="2" t="s">
        <v>54</v>
      </c>
      <c r="B77" s="9"/>
      <c r="C77" s="5"/>
      <c r="D77" s="10"/>
      <c r="F77" s="9"/>
      <c r="G77" s="5"/>
      <c r="H77" s="10"/>
      <c r="I77" s="6"/>
      <c r="J77" s="5"/>
      <c r="K77" s="10"/>
      <c r="L77" s="5"/>
      <c r="M77" s="5"/>
      <c r="N77" s="5"/>
      <c r="O77" s="5"/>
      <c r="P77" s="11"/>
    </row>
    <row r="78" spans="1:16" s="7" customFormat="1" ht="9.75">
      <c r="A78" s="2" t="s">
        <v>304</v>
      </c>
      <c r="B78" s="9">
        <f aca="true" t="shared" si="11" ref="B78:O78">B42+B61+B70+B74</f>
        <v>726</v>
      </c>
      <c r="C78" s="5">
        <f t="shared" si="11"/>
        <v>2621</v>
      </c>
      <c r="D78" s="10">
        <f t="shared" si="11"/>
        <v>57</v>
      </c>
      <c r="E78" s="7">
        <f t="shared" si="11"/>
        <v>285</v>
      </c>
      <c r="F78" s="9">
        <f t="shared" si="11"/>
        <v>3188</v>
      </c>
      <c r="G78" s="5">
        <f t="shared" si="11"/>
        <v>3689</v>
      </c>
      <c r="H78" s="10">
        <f t="shared" si="11"/>
        <v>3689</v>
      </c>
      <c r="I78" s="10" t="e">
        <f t="shared" si="11"/>
        <v>#VALUE!</v>
      </c>
      <c r="J78" s="10">
        <f t="shared" si="11"/>
        <v>3171</v>
      </c>
      <c r="K78" s="10">
        <f t="shared" si="11"/>
        <v>3576</v>
      </c>
      <c r="L78" s="10">
        <f t="shared" si="11"/>
        <v>3697</v>
      </c>
      <c r="M78" s="10">
        <f t="shared" si="11"/>
        <v>-17</v>
      </c>
      <c r="N78" s="10">
        <f t="shared" si="11"/>
        <v>-113</v>
      </c>
      <c r="O78" s="10">
        <f t="shared" si="11"/>
        <v>8</v>
      </c>
      <c r="P78" s="11"/>
    </row>
    <row r="79" spans="1:16" s="7" customFormat="1" ht="9.75">
      <c r="A79" s="2"/>
      <c r="B79" s="9"/>
      <c r="C79" s="5"/>
      <c r="D79" s="10"/>
      <c r="F79" s="9"/>
      <c r="G79" s="5"/>
      <c r="H79" s="10"/>
      <c r="I79" s="6"/>
      <c r="J79" s="5"/>
      <c r="K79" s="10"/>
      <c r="L79" s="5"/>
      <c r="M79" s="5"/>
      <c r="N79" s="5"/>
      <c r="O79" s="5"/>
      <c r="P79" s="11"/>
    </row>
    <row r="80" spans="1:16" s="7" customFormat="1" ht="19.5" customHeight="1">
      <c r="A80" s="98" t="s">
        <v>55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100"/>
      <c r="P80" s="11"/>
    </row>
    <row r="81" spans="1:16" s="7" customFormat="1" ht="8.25" customHeight="1">
      <c r="A81" s="3"/>
      <c r="B81" s="9"/>
      <c r="C81" s="5"/>
      <c r="D81" s="10"/>
      <c r="F81" s="9"/>
      <c r="G81" s="5"/>
      <c r="H81" s="10"/>
      <c r="I81" s="6"/>
      <c r="J81" s="5"/>
      <c r="K81" s="10"/>
      <c r="L81" s="5"/>
      <c r="M81" s="5"/>
      <c r="N81" s="5"/>
      <c r="O81" s="5"/>
      <c r="P81" s="11"/>
    </row>
    <row r="82" spans="1:16" s="7" customFormat="1" ht="12" customHeight="1">
      <c r="A82" s="3" t="s">
        <v>368</v>
      </c>
      <c r="B82" s="9"/>
      <c r="C82" s="5"/>
      <c r="D82" s="10"/>
      <c r="F82" s="9"/>
      <c r="G82" s="5"/>
      <c r="H82" s="10"/>
      <c r="I82" s="6"/>
      <c r="J82" s="5"/>
      <c r="K82" s="10"/>
      <c r="L82" s="5"/>
      <c r="M82" s="5"/>
      <c r="N82" s="5"/>
      <c r="O82" s="5"/>
      <c r="P82" s="11"/>
    </row>
    <row r="83" spans="1:16" s="7" customFormat="1" ht="15" customHeight="1">
      <c r="A83" s="4" t="s">
        <v>419</v>
      </c>
      <c r="B83" s="9"/>
      <c r="C83" s="5"/>
      <c r="D83" s="10">
        <v>107</v>
      </c>
      <c r="E83" s="5"/>
      <c r="F83" s="10">
        <v>107</v>
      </c>
      <c r="G83" s="10">
        <v>107</v>
      </c>
      <c r="H83" s="10">
        <v>107</v>
      </c>
      <c r="I83" s="6" t="s">
        <v>279</v>
      </c>
      <c r="J83" s="10">
        <v>107</v>
      </c>
      <c r="K83" s="10">
        <v>107</v>
      </c>
      <c r="L83" s="10">
        <v>107</v>
      </c>
      <c r="M83" s="5">
        <f>J83-F83</f>
        <v>0</v>
      </c>
      <c r="N83" s="5">
        <f>K83-G83</f>
        <v>0</v>
      </c>
      <c r="O83" s="5">
        <f>L83-H83</f>
        <v>0</v>
      </c>
      <c r="P83" s="11" t="s">
        <v>369</v>
      </c>
    </row>
    <row r="84" spans="1:16" s="7" customFormat="1" ht="9.75">
      <c r="A84" s="2"/>
      <c r="B84" s="9"/>
      <c r="C84" s="5"/>
      <c r="D84" s="10"/>
      <c r="F84" s="9"/>
      <c r="G84" s="5"/>
      <c r="H84" s="10"/>
      <c r="I84" s="6"/>
      <c r="J84" s="5"/>
      <c r="K84" s="10"/>
      <c r="L84" s="5"/>
      <c r="M84" s="5"/>
      <c r="N84" s="5"/>
      <c r="O84" s="5"/>
      <c r="P84" s="11"/>
    </row>
    <row r="85" spans="1:16" s="7" customFormat="1" ht="12" customHeight="1">
      <c r="A85" s="3" t="s">
        <v>370</v>
      </c>
      <c r="B85" s="9"/>
      <c r="C85" s="5"/>
      <c r="D85" s="10"/>
      <c r="F85" s="9"/>
      <c r="G85" s="5"/>
      <c r="H85" s="10"/>
      <c r="I85" s="6"/>
      <c r="J85" s="5"/>
      <c r="K85" s="10"/>
      <c r="L85" s="5"/>
      <c r="M85" s="5"/>
      <c r="N85" s="5"/>
      <c r="O85" s="5"/>
      <c r="P85" s="11"/>
    </row>
    <row r="86" spans="1:16" s="7" customFormat="1" ht="9.75">
      <c r="A86" s="2" t="s">
        <v>287</v>
      </c>
      <c r="B86" s="9">
        <v>182</v>
      </c>
      <c r="C86" s="5"/>
      <c r="D86" s="10"/>
      <c r="F86" s="9">
        <v>182</v>
      </c>
      <c r="G86" s="5">
        <v>182</v>
      </c>
      <c r="H86" s="10">
        <v>182</v>
      </c>
      <c r="I86" s="6"/>
      <c r="J86" s="9">
        <v>182</v>
      </c>
      <c r="K86" s="5">
        <v>182</v>
      </c>
      <c r="L86" s="10">
        <v>182</v>
      </c>
      <c r="M86" s="5">
        <f>J86-F86</f>
        <v>0</v>
      </c>
      <c r="N86" s="5">
        <f>K86-G86</f>
        <v>0</v>
      </c>
      <c r="O86" s="5">
        <f>L86-H86</f>
        <v>0</v>
      </c>
      <c r="P86" s="11" t="s">
        <v>323</v>
      </c>
    </row>
    <row r="87" spans="1:16" s="7" customFormat="1" ht="11.25" customHeight="1">
      <c r="A87" s="2" t="s">
        <v>32</v>
      </c>
      <c r="B87" s="9"/>
      <c r="C87" s="5"/>
      <c r="D87" s="10"/>
      <c r="F87" s="9"/>
      <c r="G87" s="5"/>
      <c r="H87" s="10"/>
      <c r="I87" s="6"/>
      <c r="J87" s="5"/>
      <c r="K87" s="10"/>
      <c r="L87" s="5"/>
      <c r="M87" s="5"/>
      <c r="N87" s="5"/>
      <c r="O87" s="5"/>
      <c r="P87" s="11"/>
    </row>
    <row r="88" spans="1:16" s="7" customFormat="1" ht="40.5" customHeight="1">
      <c r="A88" s="4" t="s">
        <v>242</v>
      </c>
      <c r="B88" s="9"/>
      <c r="C88" s="5"/>
      <c r="D88" s="10"/>
      <c r="E88" s="7">
        <v>380</v>
      </c>
      <c r="F88" s="9">
        <v>380</v>
      </c>
      <c r="G88" s="5">
        <v>380</v>
      </c>
      <c r="H88" s="10">
        <v>380</v>
      </c>
      <c r="I88" s="6" t="s">
        <v>301</v>
      </c>
      <c r="J88" s="9">
        <v>380</v>
      </c>
      <c r="K88" s="5">
        <v>380</v>
      </c>
      <c r="L88" s="10">
        <v>380</v>
      </c>
      <c r="M88" s="5">
        <f aca="true" t="shared" si="12" ref="M88:O89">J88-F88</f>
        <v>0</v>
      </c>
      <c r="N88" s="5">
        <f t="shared" si="12"/>
        <v>0</v>
      </c>
      <c r="O88" s="5">
        <f t="shared" si="12"/>
        <v>0</v>
      </c>
      <c r="P88" s="11"/>
    </row>
    <row r="89" spans="1:16" s="7" customFormat="1" ht="9.75">
      <c r="A89" s="4" t="s">
        <v>56</v>
      </c>
      <c r="B89" s="9"/>
      <c r="C89" s="5"/>
      <c r="D89" s="10"/>
      <c r="E89" s="53">
        <v>330</v>
      </c>
      <c r="F89" s="54">
        <v>330</v>
      </c>
      <c r="G89" s="26">
        <v>330</v>
      </c>
      <c r="H89" s="52">
        <v>330</v>
      </c>
      <c r="I89" s="6"/>
      <c r="J89" s="54">
        <v>330</v>
      </c>
      <c r="K89" s="26">
        <v>330</v>
      </c>
      <c r="L89" s="52">
        <v>330</v>
      </c>
      <c r="M89" s="5">
        <f t="shared" si="12"/>
        <v>0</v>
      </c>
      <c r="N89" s="5">
        <f t="shared" si="12"/>
        <v>0</v>
      </c>
      <c r="O89" s="5">
        <f t="shared" si="12"/>
        <v>0</v>
      </c>
      <c r="P89" s="11" t="s">
        <v>371</v>
      </c>
    </row>
    <row r="90" spans="1:16" s="7" customFormat="1" ht="18" customHeight="1">
      <c r="A90" s="2" t="s">
        <v>12</v>
      </c>
      <c r="B90" s="9"/>
      <c r="C90" s="5"/>
      <c r="D90" s="10"/>
      <c r="E90" s="53"/>
      <c r="F90" s="54"/>
      <c r="G90" s="26"/>
      <c r="H90" s="52"/>
      <c r="I90" s="6"/>
      <c r="J90" s="26"/>
      <c r="K90" s="52"/>
      <c r="L90" s="26"/>
      <c r="M90" s="26"/>
      <c r="N90" s="26"/>
      <c r="O90" s="26"/>
      <c r="P90" s="21"/>
    </row>
    <row r="91" spans="1:16" s="7" customFormat="1" ht="22.5" customHeight="1">
      <c r="A91" s="2" t="s">
        <v>57</v>
      </c>
      <c r="B91" s="9"/>
      <c r="C91" s="5">
        <v>360</v>
      </c>
      <c r="D91" s="10"/>
      <c r="F91" s="9"/>
      <c r="G91" s="5">
        <v>360</v>
      </c>
      <c r="H91" s="10">
        <v>360</v>
      </c>
      <c r="I91" s="6" t="s">
        <v>58</v>
      </c>
      <c r="J91" s="5"/>
      <c r="K91" s="10">
        <v>360</v>
      </c>
      <c r="L91" s="5">
        <v>360</v>
      </c>
      <c r="M91" s="5">
        <f aca="true" t="shared" si="13" ref="M91:O92">J91-F91</f>
        <v>0</v>
      </c>
      <c r="N91" s="5">
        <f t="shared" si="13"/>
        <v>0</v>
      </c>
      <c r="O91" s="5">
        <f t="shared" si="13"/>
        <v>0</v>
      </c>
      <c r="P91" s="11" t="s">
        <v>409</v>
      </c>
    </row>
    <row r="92" spans="1:16" s="7" customFormat="1" ht="11.25" customHeight="1">
      <c r="A92" s="29" t="s">
        <v>67</v>
      </c>
      <c r="B92" s="9">
        <f>SUM(B86:B91)</f>
        <v>182</v>
      </c>
      <c r="C92" s="5">
        <f>SUM(C88:C91)</f>
        <v>360</v>
      </c>
      <c r="D92" s="10"/>
      <c r="E92" s="7">
        <f>SUM(E88:E91)</f>
        <v>710</v>
      </c>
      <c r="F92" s="9">
        <f>SUM(F86:F91)</f>
        <v>892</v>
      </c>
      <c r="G92" s="9">
        <f>SUM(G86:G91)</f>
        <v>1252</v>
      </c>
      <c r="H92" s="5">
        <f>SUM(H86:H91)</f>
        <v>1252</v>
      </c>
      <c r="I92" s="6" t="s">
        <v>68</v>
      </c>
      <c r="J92" s="9">
        <f>SUM(J86:J91)</f>
        <v>892</v>
      </c>
      <c r="K92" s="9">
        <f>SUM(K86:K91)</f>
        <v>1252</v>
      </c>
      <c r="L92" s="5">
        <f>SUM(L86:L91)</f>
        <v>1252</v>
      </c>
      <c r="M92" s="5">
        <f t="shared" si="13"/>
        <v>0</v>
      </c>
      <c r="N92" s="5">
        <f>K92-G92</f>
        <v>0</v>
      </c>
      <c r="O92" s="5">
        <f>L92-H92</f>
        <v>0</v>
      </c>
      <c r="P92" s="11"/>
    </row>
    <row r="93" spans="1:16" s="7" customFormat="1" ht="11.25" customHeight="1">
      <c r="A93" s="29"/>
      <c r="B93" s="9"/>
      <c r="C93" s="5"/>
      <c r="D93" s="10"/>
      <c r="F93" s="9"/>
      <c r="G93" s="9"/>
      <c r="H93" s="10"/>
      <c r="I93" s="6"/>
      <c r="J93" s="9"/>
      <c r="K93" s="24"/>
      <c r="L93" s="5"/>
      <c r="M93" s="5"/>
      <c r="N93" s="5"/>
      <c r="O93" s="5"/>
      <c r="P93" s="11"/>
    </row>
    <row r="94" spans="1:16" s="7" customFormat="1" ht="9.75">
      <c r="A94" s="2"/>
      <c r="B94" s="9"/>
      <c r="C94" s="5"/>
      <c r="D94" s="10"/>
      <c r="F94" s="9"/>
      <c r="G94" s="5"/>
      <c r="H94" s="10"/>
      <c r="I94" s="6"/>
      <c r="J94" s="5"/>
      <c r="K94" s="10"/>
      <c r="L94" s="5"/>
      <c r="M94" s="5"/>
      <c r="N94" s="5"/>
      <c r="O94" s="5"/>
      <c r="P94" s="11"/>
    </row>
    <row r="95" spans="1:16" s="7" customFormat="1" ht="12" customHeight="1">
      <c r="A95" s="3" t="s">
        <v>372</v>
      </c>
      <c r="B95" s="9"/>
      <c r="C95" s="5"/>
      <c r="D95" s="10"/>
      <c r="F95" s="9"/>
      <c r="G95" s="5"/>
      <c r="H95" s="10"/>
      <c r="I95" s="6"/>
      <c r="J95" s="5"/>
      <c r="K95" s="10"/>
      <c r="L95" s="5"/>
      <c r="M95" s="5"/>
      <c r="N95" s="5"/>
      <c r="O95" s="5"/>
      <c r="P95" s="11"/>
    </row>
    <row r="96" spans="1:16" s="7" customFormat="1" ht="9.75">
      <c r="A96" s="2" t="s">
        <v>287</v>
      </c>
      <c r="B96" s="9">
        <v>154</v>
      </c>
      <c r="C96" s="5"/>
      <c r="D96" s="10"/>
      <c r="F96" s="9">
        <v>154</v>
      </c>
      <c r="G96" s="5">
        <v>154</v>
      </c>
      <c r="H96" s="10">
        <v>154</v>
      </c>
      <c r="I96" s="6"/>
      <c r="J96" s="9">
        <v>154</v>
      </c>
      <c r="K96" s="5">
        <v>154</v>
      </c>
      <c r="L96" s="10">
        <v>154</v>
      </c>
      <c r="M96" s="5">
        <f>J96-F96</f>
        <v>0</v>
      </c>
      <c r="N96" s="5">
        <f>K96-G96</f>
        <v>0</v>
      </c>
      <c r="O96" s="5">
        <f>L96-H96</f>
        <v>0</v>
      </c>
      <c r="P96" s="11" t="s">
        <v>323</v>
      </c>
    </row>
    <row r="97" spans="1:16" s="7" customFormat="1" ht="11.25" customHeight="1">
      <c r="A97" s="2" t="s">
        <v>32</v>
      </c>
      <c r="B97" s="9"/>
      <c r="C97" s="5"/>
      <c r="D97" s="10"/>
      <c r="F97" s="9"/>
      <c r="G97" s="5"/>
      <c r="H97" s="10"/>
      <c r="I97" s="6"/>
      <c r="J97" s="5"/>
      <c r="K97" s="10"/>
      <c r="L97" s="5"/>
      <c r="M97" s="5"/>
      <c r="N97" s="5"/>
      <c r="O97" s="5"/>
      <c r="P97" s="11"/>
    </row>
    <row r="98" spans="1:16" s="7" customFormat="1" ht="22.5" customHeight="1">
      <c r="A98" s="4" t="s">
        <v>69</v>
      </c>
      <c r="B98" s="9"/>
      <c r="C98" s="5"/>
      <c r="D98" s="10"/>
      <c r="E98" s="7">
        <v>350</v>
      </c>
      <c r="F98" s="9">
        <v>350</v>
      </c>
      <c r="G98" s="5">
        <v>350</v>
      </c>
      <c r="H98" s="10">
        <v>350</v>
      </c>
      <c r="I98" s="6" t="s">
        <v>70</v>
      </c>
      <c r="J98" s="9">
        <v>350</v>
      </c>
      <c r="K98" s="5">
        <v>350</v>
      </c>
      <c r="L98" s="10">
        <v>350</v>
      </c>
      <c r="M98" s="5">
        <f>J98-F98</f>
        <v>0</v>
      </c>
      <c r="N98" s="5">
        <f>K98-G98</f>
        <v>0</v>
      </c>
      <c r="O98" s="5">
        <f>L98-H98</f>
        <v>0</v>
      </c>
      <c r="P98" s="11" t="s">
        <v>374</v>
      </c>
    </row>
    <row r="99" spans="1:16" s="7" customFormat="1" ht="11.25" customHeight="1">
      <c r="A99" s="2" t="s">
        <v>12</v>
      </c>
      <c r="B99" s="9"/>
      <c r="C99" s="5"/>
      <c r="D99" s="10"/>
      <c r="F99" s="9"/>
      <c r="G99" s="5"/>
      <c r="H99" s="10"/>
      <c r="I99" s="6"/>
      <c r="J99" s="9"/>
      <c r="K99" s="5"/>
      <c r="L99" s="10"/>
      <c r="M99" s="5"/>
      <c r="N99" s="5"/>
      <c r="O99" s="5"/>
      <c r="P99" s="11"/>
    </row>
    <row r="100" spans="1:16" s="7" customFormat="1" ht="9.75">
      <c r="A100" s="4" t="s">
        <v>71</v>
      </c>
      <c r="B100" s="9"/>
      <c r="C100" s="5">
        <v>50</v>
      </c>
      <c r="D100" s="10"/>
      <c r="F100" s="9">
        <v>50</v>
      </c>
      <c r="G100" s="5">
        <v>50</v>
      </c>
      <c r="H100" s="10">
        <v>50</v>
      </c>
      <c r="I100" s="6"/>
      <c r="J100" s="9">
        <v>50</v>
      </c>
      <c r="K100" s="5">
        <v>50</v>
      </c>
      <c r="L100" s="10">
        <v>50</v>
      </c>
      <c r="M100" s="5">
        <f aca="true" t="shared" si="14" ref="M100:O103">J100-F100</f>
        <v>0</v>
      </c>
      <c r="N100" s="5">
        <f t="shared" si="14"/>
        <v>0</v>
      </c>
      <c r="O100" s="5">
        <f t="shared" si="14"/>
        <v>0</v>
      </c>
      <c r="P100" s="11" t="s">
        <v>373</v>
      </c>
    </row>
    <row r="101" spans="1:16" s="7" customFormat="1" ht="11.25" customHeight="1">
      <c r="A101" s="2" t="s">
        <v>72</v>
      </c>
      <c r="B101" s="9"/>
      <c r="C101" s="5">
        <v>85</v>
      </c>
      <c r="D101" s="10"/>
      <c r="F101" s="9">
        <v>85</v>
      </c>
      <c r="G101" s="5">
        <v>85</v>
      </c>
      <c r="H101" s="10">
        <v>85</v>
      </c>
      <c r="I101" s="6"/>
      <c r="J101" s="9">
        <v>85</v>
      </c>
      <c r="K101" s="5">
        <v>85</v>
      </c>
      <c r="L101" s="10">
        <v>85</v>
      </c>
      <c r="M101" s="5">
        <f t="shared" si="14"/>
        <v>0</v>
      </c>
      <c r="N101" s="5">
        <f t="shared" si="14"/>
        <v>0</v>
      </c>
      <c r="O101" s="5">
        <f t="shared" si="14"/>
        <v>0</v>
      </c>
      <c r="P101" s="11" t="s">
        <v>325</v>
      </c>
    </row>
    <row r="102" spans="1:16" s="7" customFormat="1" ht="11.25" customHeight="1">
      <c r="A102" s="4" t="s">
        <v>73</v>
      </c>
      <c r="B102" s="9"/>
      <c r="C102" s="26">
        <v>2000</v>
      </c>
      <c r="D102" s="52"/>
      <c r="E102" s="53"/>
      <c r="F102" s="54">
        <v>1000</v>
      </c>
      <c r="G102" s="26">
        <v>2000</v>
      </c>
      <c r="H102" s="52">
        <v>2000</v>
      </c>
      <c r="I102" s="6" t="s">
        <v>74</v>
      </c>
      <c r="J102" s="54">
        <v>1000</v>
      </c>
      <c r="K102" s="26">
        <v>2000</v>
      </c>
      <c r="L102" s="52">
        <v>2000</v>
      </c>
      <c r="M102" s="5">
        <f t="shared" si="14"/>
        <v>0</v>
      </c>
      <c r="N102" s="5">
        <f t="shared" si="14"/>
        <v>0</v>
      </c>
      <c r="O102" s="5">
        <f t="shared" si="14"/>
        <v>0</v>
      </c>
      <c r="P102" s="11" t="s">
        <v>325</v>
      </c>
    </row>
    <row r="103" spans="1:16" s="7" customFormat="1" ht="11.25" customHeight="1">
      <c r="A103" s="29" t="s">
        <v>75</v>
      </c>
      <c r="B103" s="9">
        <f>SUM(B96:B102)</f>
        <v>154</v>
      </c>
      <c r="C103" s="5">
        <f>SUM(C98:C102)</f>
        <v>2135</v>
      </c>
      <c r="D103" s="10"/>
      <c r="E103" s="7">
        <f>SUM(E98:E102)</f>
        <v>350</v>
      </c>
      <c r="F103" s="9">
        <f>SUM(F96:F102)</f>
        <v>1639</v>
      </c>
      <c r="G103" s="9">
        <f>SUM(G96:G102)</f>
        <v>2639</v>
      </c>
      <c r="H103" s="5">
        <f>SUM(H96:H102)</f>
        <v>2639</v>
      </c>
      <c r="I103" s="6" t="s">
        <v>76</v>
      </c>
      <c r="J103" s="9">
        <f>SUM(J96:J102)</f>
        <v>1639</v>
      </c>
      <c r="K103" s="9">
        <f>SUM(K96:K102)</f>
        <v>2639</v>
      </c>
      <c r="L103" s="5">
        <f>SUM(L96:L102)</f>
        <v>2639</v>
      </c>
      <c r="M103" s="5">
        <f t="shared" si="14"/>
        <v>0</v>
      </c>
      <c r="N103" s="5">
        <f t="shared" si="14"/>
        <v>0</v>
      </c>
      <c r="O103" s="5">
        <f t="shared" si="14"/>
        <v>0</v>
      </c>
      <c r="P103" s="11"/>
    </row>
    <row r="104" spans="1:16" s="7" customFormat="1" ht="9.75">
      <c r="A104" s="2"/>
      <c r="B104" s="9"/>
      <c r="C104" s="5"/>
      <c r="D104" s="10"/>
      <c r="F104" s="9"/>
      <c r="G104" s="5"/>
      <c r="H104" s="10"/>
      <c r="I104" s="6"/>
      <c r="J104" s="5"/>
      <c r="K104" s="10"/>
      <c r="L104" s="5"/>
      <c r="M104" s="5"/>
      <c r="N104" s="5"/>
      <c r="O104" s="5"/>
      <c r="P104" s="11"/>
    </row>
    <row r="105" spans="1:16" s="7" customFormat="1" ht="12" customHeight="1">
      <c r="A105" s="3" t="s">
        <v>77</v>
      </c>
      <c r="B105" s="9">
        <v>15456</v>
      </c>
      <c r="C105" s="5">
        <v>52698</v>
      </c>
      <c r="D105" s="10">
        <v>2916</v>
      </c>
      <c r="F105" s="9"/>
      <c r="G105" s="5"/>
      <c r="H105" s="10"/>
      <c r="I105" s="6" t="s">
        <v>78</v>
      </c>
      <c r="J105" s="5"/>
      <c r="K105" s="10"/>
      <c r="L105" s="5"/>
      <c r="M105" s="5"/>
      <c r="N105" s="5"/>
      <c r="O105" s="5"/>
      <c r="P105" s="11"/>
    </row>
    <row r="106" spans="1:16" s="7" customFormat="1" ht="11.25" customHeight="1">
      <c r="A106" s="2" t="s">
        <v>79</v>
      </c>
      <c r="B106" s="9"/>
      <c r="C106" s="5"/>
      <c r="D106" s="10"/>
      <c r="F106" s="9"/>
      <c r="G106" s="5"/>
      <c r="H106" s="10"/>
      <c r="I106" s="6"/>
      <c r="J106" s="5"/>
      <c r="K106" s="10"/>
      <c r="L106" s="5"/>
      <c r="M106" s="5"/>
      <c r="N106" s="5"/>
      <c r="O106" s="5"/>
      <c r="P106" s="11"/>
    </row>
    <row r="107" spans="1:16" s="7" customFormat="1" ht="11.25" customHeight="1">
      <c r="A107" s="2" t="s">
        <v>305</v>
      </c>
      <c r="B107" s="5">
        <f aca="true" t="shared" si="15" ref="B107:L107">B92+B103+B83</f>
        <v>336</v>
      </c>
      <c r="C107" s="5">
        <f t="shared" si="15"/>
        <v>2495</v>
      </c>
      <c r="D107" s="5">
        <f t="shared" si="15"/>
        <v>107</v>
      </c>
      <c r="E107" s="5">
        <f t="shared" si="15"/>
        <v>1060</v>
      </c>
      <c r="F107" s="5">
        <f t="shared" si="15"/>
        <v>2638</v>
      </c>
      <c r="G107" s="5">
        <f t="shared" si="15"/>
        <v>3998</v>
      </c>
      <c r="H107" s="5">
        <f t="shared" si="15"/>
        <v>3998</v>
      </c>
      <c r="I107" s="5" t="e">
        <f t="shared" si="15"/>
        <v>#VALUE!</v>
      </c>
      <c r="J107" s="5">
        <f t="shared" si="15"/>
        <v>2638</v>
      </c>
      <c r="K107" s="5">
        <f t="shared" si="15"/>
        <v>3998</v>
      </c>
      <c r="L107" s="5">
        <f t="shared" si="15"/>
        <v>3998</v>
      </c>
      <c r="M107" s="5">
        <f>J107-F107</f>
        <v>0</v>
      </c>
      <c r="N107" s="5">
        <f>K107-G107</f>
        <v>0</v>
      </c>
      <c r="O107" s="5">
        <f>L107-H107</f>
        <v>0</v>
      </c>
      <c r="P107" s="11"/>
    </row>
    <row r="108" spans="1:16" s="7" customFormat="1" ht="11.25" customHeight="1">
      <c r="A108" s="2"/>
      <c r="B108" s="56"/>
      <c r="C108" s="5"/>
      <c r="D108" s="10"/>
      <c r="F108" s="9"/>
      <c r="G108" s="5"/>
      <c r="H108" s="10"/>
      <c r="I108" s="6"/>
      <c r="J108" s="5"/>
      <c r="K108" s="10"/>
      <c r="L108" s="5"/>
      <c r="M108" s="5"/>
      <c r="N108" s="5"/>
      <c r="O108" s="5"/>
      <c r="P108" s="11"/>
    </row>
    <row r="109" spans="1:16" s="7" customFormat="1" ht="19.5" customHeight="1">
      <c r="A109" s="98" t="s">
        <v>80</v>
      </c>
      <c r="B109" s="107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100"/>
      <c r="P109" s="11"/>
    </row>
    <row r="110" spans="1:16" s="7" customFormat="1" ht="23.25" customHeight="1">
      <c r="A110" s="3" t="s">
        <v>375</v>
      </c>
      <c r="B110" s="9"/>
      <c r="C110" s="5"/>
      <c r="D110" s="10"/>
      <c r="F110" s="9"/>
      <c r="G110" s="5"/>
      <c r="H110" s="10"/>
      <c r="I110" s="6" t="s">
        <v>280</v>
      </c>
      <c r="J110" s="5"/>
      <c r="K110" s="5"/>
      <c r="L110" s="5"/>
      <c r="M110" s="5"/>
      <c r="N110" s="5"/>
      <c r="O110" s="5"/>
      <c r="P110" s="11" t="s">
        <v>376</v>
      </c>
    </row>
    <row r="111" spans="1:16" s="7" customFormat="1" ht="9.75">
      <c r="A111" s="2" t="s">
        <v>287</v>
      </c>
      <c r="B111" s="9">
        <v>29</v>
      </c>
      <c r="C111" s="5"/>
      <c r="D111" s="10"/>
      <c r="F111" s="9">
        <v>29</v>
      </c>
      <c r="G111" s="5">
        <v>29</v>
      </c>
      <c r="H111" s="10">
        <v>29</v>
      </c>
      <c r="I111" s="6"/>
      <c r="J111" s="9">
        <v>29</v>
      </c>
      <c r="K111" s="5">
        <v>29</v>
      </c>
      <c r="L111" s="10">
        <v>29</v>
      </c>
      <c r="M111" s="5">
        <f>J111-F111</f>
        <v>0</v>
      </c>
      <c r="N111" s="5">
        <f>K111-G111</f>
        <v>0</v>
      </c>
      <c r="O111" s="5">
        <f>L111-H111</f>
        <v>0</v>
      </c>
      <c r="P111" s="11" t="s">
        <v>323</v>
      </c>
    </row>
    <row r="112" spans="1:16" s="7" customFormat="1" ht="11.25" customHeight="1">
      <c r="A112" s="2" t="s">
        <v>32</v>
      </c>
      <c r="B112" s="9"/>
      <c r="C112" s="5"/>
      <c r="D112" s="10"/>
      <c r="F112" s="9"/>
      <c r="G112" s="5"/>
      <c r="H112" s="10"/>
      <c r="I112" s="6"/>
      <c r="J112" s="5"/>
      <c r="K112" s="5"/>
      <c r="L112" s="5"/>
      <c r="M112" s="5"/>
      <c r="N112" s="5"/>
      <c r="O112" s="5"/>
      <c r="P112" s="11"/>
    </row>
    <row r="113" spans="1:16" s="7" customFormat="1" ht="20.25">
      <c r="A113" s="2" t="s">
        <v>81</v>
      </c>
      <c r="B113" s="9"/>
      <c r="C113" s="5"/>
      <c r="D113" s="10"/>
      <c r="E113" s="7">
        <v>9</v>
      </c>
      <c r="F113" s="9">
        <v>9</v>
      </c>
      <c r="G113" s="5">
        <v>9</v>
      </c>
      <c r="H113" s="10">
        <v>9</v>
      </c>
      <c r="I113" s="6" t="s">
        <v>255</v>
      </c>
      <c r="J113" s="9">
        <v>9</v>
      </c>
      <c r="K113" s="5">
        <v>9</v>
      </c>
      <c r="L113" s="10">
        <v>9</v>
      </c>
      <c r="M113" s="5">
        <f>J113-F113</f>
        <v>0</v>
      </c>
      <c r="N113" s="5">
        <f>K113-G113</f>
        <v>0</v>
      </c>
      <c r="O113" s="5">
        <f>L113-H113</f>
        <v>0</v>
      </c>
      <c r="P113" s="11" t="s">
        <v>377</v>
      </c>
    </row>
    <row r="114" spans="1:16" s="7" customFormat="1" ht="11.25" customHeight="1">
      <c r="A114" s="2" t="s">
        <v>12</v>
      </c>
      <c r="B114" s="9"/>
      <c r="C114" s="5"/>
      <c r="D114" s="10"/>
      <c r="F114" s="9"/>
      <c r="G114" s="5"/>
      <c r="H114" s="10"/>
      <c r="I114" s="6"/>
      <c r="J114" s="5"/>
      <c r="K114" s="5"/>
      <c r="L114" s="5"/>
      <c r="M114" s="5"/>
      <c r="N114" s="5"/>
      <c r="O114" s="5"/>
      <c r="P114" s="11"/>
    </row>
    <row r="115" spans="1:16" s="7" customFormat="1" ht="30">
      <c r="A115" s="4" t="s">
        <v>256</v>
      </c>
      <c r="B115" s="9"/>
      <c r="C115" s="5">
        <v>139</v>
      </c>
      <c r="D115" s="10"/>
      <c r="F115" s="9">
        <v>64</v>
      </c>
      <c r="G115" s="5">
        <v>139</v>
      </c>
      <c r="H115" s="10">
        <v>139</v>
      </c>
      <c r="I115" s="6" t="s">
        <v>257</v>
      </c>
      <c r="J115" s="9">
        <v>64</v>
      </c>
      <c r="K115" s="5">
        <v>139</v>
      </c>
      <c r="L115" s="10">
        <v>139</v>
      </c>
      <c r="M115" s="5">
        <f aca="true" t="shared" si="16" ref="M115:O117">J115-F115</f>
        <v>0</v>
      </c>
      <c r="N115" s="5">
        <f t="shared" si="16"/>
        <v>0</v>
      </c>
      <c r="O115" s="5">
        <f t="shared" si="16"/>
        <v>0</v>
      </c>
      <c r="P115" s="11" t="s">
        <v>379</v>
      </c>
    </row>
    <row r="116" spans="1:16" s="7" customFormat="1" ht="9.75">
      <c r="A116" s="4" t="s">
        <v>415</v>
      </c>
      <c r="B116" s="9"/>
      <c r="C116" s="5">
        <v>20</v>
      </c>
      <c r="D116" s="10"/>
      <c r="F116" s="5">
        <v>20</v>
      </c>
      <c r="G116" s="5">
        <v>20</v>
      </c>
      <c r="H116" s="5">
        <v>20</v>
      </c>
      <c r="I116" s="5">
        <v>20</v>
      </c>
      <c r="J116" s="5">
        <v>20</v>
      </c>
      <c r="K116" s="5">
        <v>20</v>
      </c>
      <c r="L116" s="5">
        <v>20</v>
      </c>
      <c r="M116" s="5">
        <f t="shared" si="16"/>
        <v>0</v>
      </c>
      <c r="N116" s="5">
        <f>K116-G116</f>
        <v>0</v>
      </c>
      <c r="O116" s="5">
        <f>L116-H116</f>
        <v>0</v>
      </c>
      <c r="P116" s="11"/>
    </row>
    <row r="117" spans="1:16" s="7" customFormat="1" ht="11.25" customHeight="1">
      <c r="A117" s="2" t="s">
        <v>82</v>
      </c>
      <c r="B117" s="9">
        <f>SUM(B111:B116)</f>
        <v>29</v>
      </c>
      <c r="C117" s="9">
        <f aca="true" t="shared" si="17" ref="C117:L117">SUM(C111:C116)</f>
        <v>159</v>
      </c>
      <c r="D117" s="9">
        <f t="shared" si="17"/>
        <v>0</v>
      </c>
      <c r="E117" s="9">
        <f t="shared" si="17"/>
        <v>9</v>
      </c>
      <c r="F117" s="9">
        <f t="shared" si="17"/>
        <v>122</v>
      </c>
      <c r="G117" s="9">
        <f t="shared" si="17"/>
        <v>197</v>
      </c>
      <c r="H117" s="9">
        <f t="shared" si="17"/>
        <v>197</v>
      </c>
      <c r="I117" s="9">
        <f t="shared" si="17"/>
        <v>20</v>
      </c>
      <c r="J117" s="9">
        <f t="shared" si="17"/>
        <v>122</v>
      </c>
      <c r="K117" s="9">
        <f t="shared" si="17"/>
        <v>197</v>
      </c>
      <c r="L117" s="9">
        <f t="shared" si="17"/>
        <v>197</v>
      </c>
      <c r="M117" s="5">
        <f t="shared" si="16"/>
        <v>0</v>
      </c>
      <c r="N117" s="5">
        <f t="shared" si="16"/>
        <v>0</v>
      </c>
      <c r="O117" s="5">
        <f t="shared" si="16"/>
        <v>0</v>
      </c>
      <c r="P117" s="11" t="s">
        <v>325</v>
      </c>
    </row>
    <row r="118" spans="1:16" s="7" customFormat="1" ht="11.25" customHeight="1">
      <c r="A118" s="2"/>
      <c r="B118" s="9"/>
      <c r="C118" s="5"/>
      <c r="D118" s="10"/>
      <c r="F118" s="9"/>
      <c r="G118" s="5"/>
      <c r="H118" s="10"/>
      <c r="I118" s="6"/>
      <c r="J118" s="5"/>
      <c r="K118" s="5"/>
      <c r="L118" s="5"/>
      <c r="M118" s="5"/>
      <c r="N118" s="5"/>
      <c r="O118" s="5"/>
      <c r="P118" s="11"/>
    </row>
    <row r="119" spans="1:16" s="7" customFormat="1" ht="11.25" customHeight="1">
      <c r="A119" s="3" t="s">
        <v>378</v>
      </c>
      <c r="B119" s="9"/>
      <c r="C119" s="5"/>
      <c r="D119" s="10"/>
      <c r="F119" s="9"/>
      <c r="G119" s="5"/>
      <c r="H119" s="10"/>
      <c r="I119" s="6"/>
      <c r="J119" s="5"/>
      <c r="K119" s="5"/>
      <c r="L119" s="5"/>
      <c r="M119" s="5"/>
      <c r="N119" s="5"/>
      <c r="O119" s="5"/>
      <c r="P119" s="11"/>
    </row>
    <row r="120" spans="1:16" s="7" customFormat="1" ht="9.75">
      <c r="A120" s="2" t="s">
        <v>287</v>
      </c>
      <c r="B120" s="9">
        <v>11</v>
      </c>
      <c r="C120" s="5"/>
      <c r="D120" s="10"/>
      <c r="F120" s="9">
        <v>11</v>
      </c>
      <c r="G120" s="5">
        <v>11</v>
      </c>
      <c r="H120" s="10">
        <v>11</v>
      </c>
      <c r="I120" s="6"/>
      <c r="J120" s="9">
        <v>11</v>
      </c>
      <c r="K120" s="5">
        <v>11</v>
      </c>
      <c r="L120" s="10">
        <v>11</v>
      </c>
      <c r="M120" s="5">
        <f aca="true" t="shared" si="18" ref="M120:O122">J120-F120</f>
        <v>0</v>
      </c>
      <c r="N120" s="5">
        <f t="shared" si="18"/>
        <v>0</v>
      </c>
      <c r="O120" s="5">
        <f t="shared" si="18"/>
        <v>0</v>
      </c>
      <c r="P120" s="11" t="s">
        <v>323</v>
      </c>
    </row>
    <row r="121" spans="1:16" s="7" customFormat="1" ht="23.25" customHeight="1">
      <c r="A121" s="4" t="s">
        <v>243</v>
      </c>
      <c r="B121" s="9">
        <v>63</v>
      </c>
      <c r="C121" s="5"/>
      <c r="D121" s="10"/>
      <c r="F121" s="9">
        <v>63</v>
      </c>
      <c r="G121" s="5">
        <v>63</v>
      </c>
      <c r="H121" s="10">
        <v>63</v>
      </c>
      <c r="I121" s="6" t="s">
        <v>245</v>
      </c>
      <c r="J121" s="10">
        <v>63</v>
      </c>
      <c r="K121" s="10">
        <v>63</v>
      </c>
      <c r="L121" s="10">
        <v>63</v>
      </c>
      <c r="M121" s="5">
        <f t="shared" si="18"/>
        <v>0</v>
      </c>
      <c r="N121" s="5">
        <f t="shared" si="18"/>
        <v>0</v>
      </c>
      <c r="O121" s="5">
        <f t="shared" si="18"/>
        <v>0</v>
      </c>
      <c r="P121" s="11" t="s">
        <v>380</v>
      </c>
    </row>
    <row r="122" spans="1:16" s="7" customFormat="1" ht="12" customHeight="1">
      <c r="A122" s="29" t="s">
        <v>403</v>
      </c>
      <c r="B122" s="5">
        <f>SUM(B120:B121)</f>
        <v>74</v>
      </c>
      <c r="C122" s="5">
        <f aca="true" t="shared" si="19" ref="C122:H122">SUM(C120:C121)</f>
        <v>0</v>
      </c>
      <c r="D122" s="5">
        <f t="shared" si="19"/>
        <v>0</v>
      </c>
      <c r="E122" s="5">
        <f t="shared" si="19"/>
        <v>0</v>
      </c>
      <c r="F122" s="5">
        <f t="shared" si="19"/>
        <v>74</v>
      </c>
      <c r="G122" s="5">
        <f t="shared" si="19"/>
        <v>74</v>
      </c>
      <c r="H122" s="5">
        <f t="shared" si="19"/>
        <v>74</v>
      </c>
      <c r="I122" s="5">
        <f>SUM(I120:I121)</f>
        <v>0</v>
      </c>
      <c r="J122" s="5">
        <f>SUM(J120:J121)</f>
        <v>74</v>
      </c>
      <c r="K122" s="5">
        <f>SUM(K120:K121)</f>
        <v>74</v>
      </c>
      <c r="L122" s="5">
        <f>SUM(L120:L121)</f>
        <v>74</v>
      </c>
      <c r="M122" s="5">
        <f t="shared" si="18"/>
        <v>0</v>
      </c>
      <c r="N122" s="5">
        <f t="shared" si="18"/>
        <v>0</v>
      </c>
      <c r="O122" s="5">
        <f t="shared" si="18"/>
        <v>0</v>
      </c>
      <c r="P122" s="11"/>
    </row>
    <row r="123" spans="1:16" s="7" customFormat="1" ht="12" customHeight="1">
      <c r="A123" s="2"/>
      <c r="B123" s="9"/>
      <c r="C123" s="5"/>
      <c r="D123" s="10"/>
      <c r="F123" s="9"/>
      <c r="G123" s="5"/>
      <c r="H123" s="10"/>
      <c r="I123" s="6"/>
      <c r="J123" s="5"/>
      <c r="K123" s="5"/>
      <c r="L123" s="5"/>
      <c r="M123" s="5"/>
      <c r="N123" s="5"/>
      <c r="O123" s="5"/>
      <c r="P123" s="11"/>
    </row>
    <row r="124" spans="1:16" s="7" customFormat="1" ht="12" customHeight="1">
      <c r="A124" s="3" t="s">
        <v>382</v>
      </c>
      <c r="B124" s="9"/>
      <c r="C124" s="5"/>
      <c r="D124" s="10"/>
      <c r="F124" s="9"/>
      <c r="G124" s="5"/>
      <c r="H124" s="10"/>
      <c r="I124" s="6"/>
      <c r="J124" s="5"/>
      <c r="K124" s="5"/>
      <c r="L124" s="5"/>
      <c r="M124" s="5"/>
      <c r="N124" s="5"/>
      <c r="O124" s="5"/>
      <c r="P124" s="11"/>
    </row>
    <row r="125" spans="1:16" s="7" customFormat="1" ht="9.75">
      <c r="A125" s="2" t="s">
        <v>287</v>
      </c>
      <c r="B125" s="9">
        <v>450</v>
      </c>
      <c r="C125" s="5"/>
      <c r="D125" s="10"/>
      <c r="F125" s="9">
        <v>450</v>
      </c>
      <c r="G125" s="5">
        <v>450</v>
      </c>
      <c r="H125" s="10">
        <v>450</v>
      </c>
      <c r="I125" s="6"/>
      <c r="J125" s="9">
        <v>450</v>
      </c>
      <c r="K125" s="5">
        <v>450</v>
      </c>
      <c r="L125" s="10">
        <v>450</v>
      </c>
      <c r="M125" s="5">
        <f>J125-F125</f>
        <v>0</v>
      </c>
      <c r="N125" s="5">
        <f>K125-G125</f>
        <v>0</v>
      </c>
      <c r="O125" s="5">
        <f>L125-H125</f>
        <v>0</v>
      </c>
      <c r="P125" s="11" t="s">
        <v>323</v>
      </c>
    </row>
    <row r="126" spans="1:16" s="7" customFormat="1" ht="11.25" customHeight="1">
      <c r="A126" s="2" t="s">
        <v>32</v>
      </c>
      <c r="B126" s="9"/>
      <c r="C126" s="5"/>
      <c r="D126" s="10"/>
      <c r="F126" s="9"/>
      <c r="G126" s="5"/>
      <c r="H126" s="10"/>
      <c r="I126" s="6"/>
      <c r="J126" s="5"/>
      <c r="K126" s="5"/>
      <c r="L126" s="5"/>
      <c r="M126" s="5"/>
      <c r="N126" s="5"/>
      <c r="O126" s="5"/>
      <c r="P126" s="11"/>
    </row>
    <row r="127" spans="1:16" s="7" customFormat="1" ht="30">
      <c r="A127" s="4" t="s">
        <v>286</v>
      </c>
      <c r="B127" s="9"/>
      <c r="C127" s="5"/>
      <c r="D127" s="10"/>
      <c r="E127" s="7">
        <v>800</v>
      </c>
      <c r="F127" s="9">
        <v>550</v>
      </c>
      <c r="G127" s="5">
        <v>800</v>
      </c>
      <c r="H127" s="10">
        <v>800</v>
      </c>
      <c r="I127" s="6" t="s">
        <v>268</v>
      </c>
      <c r="J127" s="9">
        <v>550</v>
      </c>
      <c r="K127" s="5">
        <v>800</v>
      </c>
      <c r="L127" s="10">
        <v>800</v>
      </c>
      <c r="M127" s="5">
        <f aca="true" t="shared" si="20" ref="M127:O129">J127-F127</f>
        <v>0</v>
      </c>
      <c r="N127" s="5">
        <f t="shared" si="20"/>
        <v>0</v>
      </c>
      <c r="O127" s="5">
        <f t="shared" si="20"/>
        <v>0</v>
      </c>
      <c r="P127" s="11" t="s">
        <v>381</v>
      </c>
    </row>
    <row r="128" spans="1:16" s="7" customFormat="1" ht="36" customHeight="1">
      <c r="A128" s="4" t="s">
        <v>83</v>
      </c>
      <c r="B128" s="9"/>
      <c r="C128" s="5"/>
      <c r="D128" s="10"/>
      <c r="E128" s="7">
        <v>162</v>
      </c>
      <c r="F128" s="9">
        <v>162</v>
      </c>
      <c r="G128" s="5">
        <v>162</v>
      </c>
      <c r="H128" s="10">
        <v>162</v>
      </c>
      <c r="I128" s="6" t="s">
        <v>84</v>
      </c>
      <c r="J128" s="9">
        <v>162</v>
      </c>
      <c r="K128" s="5">
        <v>162</v>
      </c>
      <c r="L128" s="10">
        <v>162</v>
      </c>
      <c r="M128" s="5">
        <f t="shared" si="20"/>
        <v>0</v>
      </c>
      <c r="N128" s="5">
        <f t="shared" si="20"/>
        <v>0</v>
      </c>
      <c r="O128" s="5">
        <f t="shared" si="20"/>
        <v>0</v>
      </c>
      <c r="P128" s="11" t="s">
        <v>331</v>
      </c>
    </row>
    <row r="129" spans="1:16" s="7" customFormat="1" ht="24" customHeight="1">
      <c r="A129" s="4" t="s">
        <v>85</v>
      </c>
      <c r="B129" s="9"/>
      <c r="C129" s="5"/>
      <c r="D129" s="10"/>
      <c r="E129" s="7">
        <v>800</v>
      </c>
      <c r="F129" s="9"/>
      <c r="G129" s="5">
        <v>600</v>
      </c>
      <c r="H129" s="10">
        <v>800</v>
      </c>
      <c r="I129" s="6" t="s">
        <v>258</v>
      </c>
      <c r="J129" s="9"/>
      <c r="K129" s="5">
        <v>600</v>
      </c>
      <c r="L129" s="10">
        <v>800</v>
      </c>
      <c r="M129" s="5">
        <f t="shared" si="20"/>
        <v>0</v>
      </c>
      <c r="N129" s="5">
        <f t="shared" si="20"/>
        <v>0</v>
      </c>
      <c r="O129" s="5">
        <f t="shared" si="20"/>
        <v>0</v>
      </c>
      <c r="P129" s="11" t="s">
        <v>420</v>
      </c>
    </row>
    <row r="130" spans="1:16" s="7" customFormat="1" ht="11.25" customHeight="1">
      <c r="A130" s="2" t="s">
        <v>12</v>
      </c>
      <c r="B130" s="9"/>
      <c r="C130" s="5"/>
      <c r="D130" s="10"/>
      <c r="F130" s="9"/>
      <c r="G130" s="5"/>
      <c r="H130" s="10"/>
      <c r="I130" s="6"/>
      <c r="J130" s="9"/>
      <c r="K130" s="5"/>
      <c r="L130" s="10"/>
      <c r="M130" s="5"/>
      <c r="N130" s="5"/>
      <c r="O130" s="5"/>
      <c r="P130" s="11"/>
    </row>
    <row r="131" spans="1:16" s="7" customFormat="1" ht="11.25" customHeight="1">
      <c r="A131" s="4" t="s">
        <v>86</v>
      </c>
      <c r="B131" s="9"/>
      <c r="C131" s="5">
        <v>30</v>
      </c>
      <c r="D131" s="10"/>
      <c r="F131" s="9">
        <v>30</v>
      </c>
      <c r="G131" s="5">
        <v>30</v>
      </c>
      <c r="H131" s="10">
        <v>30</v>
      </c>
      <c r="I131" s="6" t="s">
        <v>87</v>
      </c>
      <c r="J131" s="9">
        <v>30</v>
      </c>
      <c r="K131" s="5">
        <v>30</v>
      </c>
      <c r="L131" s="10">
        <v>30</v>
      </c>
      <c r="M131" s="5">
        <f>J131-F131</f>
        <v>0</v>
      </c>
      <c r="N131" s="5">
        <f>K131-G131</f>
        <v>0</v>
      </c>
      <c r="O131" s="5">
        <f>L131-H131</f>
        <v>0</v>
      </c>
      <c r="P131" s="11" t="s">
        <v>323</v>
      </c>
    </row>
    <row r="132" spans="1:16" s="7" customFormat="1" ht="9.75">
      <c r="A132" s="2" t="s">
        <v>7</v>
      </c>
      <c r="B132" s="9"/>
      <c r="C132" s="5"/>
      <c r="D132" s="10"/>
      <c r="F132" s="9"/>
      <c r="G132" s="5"/>
      <c r="H132" s="10"/>
      <c r="I132" s="6"/>
      <c r="J132" s="9"/>
      <c r="K132" s="5"/>
      <c r="L132" s="10"/>
      <c r="M132" s="5"/>
      <c r="N132" s="5"/>
      <c r="O132" s="5"/>
      <c r="P132" s="11"/>
    </row>
    <row r="133" spans="1:16" s="7" customFormat="1" ht="22.5" customHeight="1">
      <c r="A133" s="4" t="s">
        <v>88</v>
      </c>
      <c r="B133" s="9"/>
      <c r="C133" s="5"/>
      <c r="D133" s="52">
        <v>64</v>
      </c>
      <c r="E133" s="52"/>
      <c r="F133" s="52">
        <v>64</v>
      </c>
      <c r="G133" s="52">
        <v>64</v>
      </c>
      <c r="H133" s="52">
        <v>64</v>
      </c>
      <c r="I133" s="6"/>
      <c r="J133" s="52">
        <v>64</v>
      </c>
      <c r="K133" s="52">
        <v>64</v>
      </c>
      <c r="L133" s="52">
        <v>64</v>
      </c>
      <c r="M133" s="5">
        <f aca="true" t="shared" si="21" ref="M133:O134">J133-F133</f>
        <v>0</v>
      </c>
      <c r="N133" s="5">
        <f t="shared" si="21"/>
        <v>0</v>
      </c>
      <c r="O133" s="5">
        <f t="shared" si="21"/>
        <v>0</v>
      </c>
      <c r="P133" s="11" t="s">
        <v>325</v>
      </c>
    </row>
    <row r="134" spans="1:16" s="7" customFormat="1" ht="14.25" customHeight="1">
      <c r="A134" s="29" t="s">
        <v>89</v>
      </c>
      <c r="B134" s="5">
        <f aca="true" t="shared" si="22" ref="B134:L134">SUM(B125:B133)</f>
        <v>450</v>
      </c>
      <c r="C134" s="5">
        <f t="shared" si="22"/>
        <v>30</v>
      </c>
      <c r="D134" s="5">
        <f t="shared" si="22"/>
        <v>64</v>
      </c>
      <c r="E134" s="5">
        <f t="shared" si="22"/>
        <v>1762</v>
      </c>
      <c r="F134" s="5">
        <f t="shared" si="22"/>
        <v>1256</v>
      </c>
      <c r="G134" s="5">
        <f t="shared" si="22"/>
        <v>2106</v>
      </c>
      <c r="H134" s="5">
        <f t="shared" si="22"/>
        <v>2306</v>
      </c>
      <c r="I134" s="5">
        <f t="shared" si="22"/>
        <v>0</v>
      </c>
      <c r="J134" s="5">
        <f t="shared" si="22"/>
        <v>1256</v>
      </c>
      <c r="K134" s="5">
        <f t="shared" si="22"/>
        <v>2106</v>
      </c>
      <c r="L134" s="5">
        <f t="shared" si="22"/>
        <v>2306</v>
      </c>
      <c r="M134" s="5">
        <f t="shared" si="21"/>
        <v>0</v>
      </c>
      <c r="N134" s="5">
        <f t="shared" si="21"/>
        <v>0</v>
      </c>
      <c r="O134" s="5">
        <f t="shared" si="21"/>
        <v>0</v>
      </c>
      <c r="P134" s="11" t="s">
        <v>325</v>
      </c>
    </row>
    <row r="135" spans="1:16" s="7" customFormat="1" ht="9.75">
      <c r="A135" s="29"/>
      <c r="B135" s="9"/>
      <c r="C135" s="5"/>
      <c r="D135" s="10"/>
      <c r="E135" s="24"/>
      <c r="F135" s="9"/>
      <c r="G135" s="5"/>
      <c r="H135" s="10"/>
      <c r="I135" s="24"/>
      <c r="J135" s="5"/>
      <c r="K135" s="5"/>
      <c r="L135" s="5"/>
      <c r="M135" s="5"/>
      <c r="N135" s="5"/>
      <c r="O135" s="5"/>
      <c r="P135" s="11"/>
    </row>
    <row r="136" spans="1:16" s="7" customFormat="1" ht="9.75">
      <c r="A136" s="29"/>
      <c r="B136" s="9"/>
      <c r="C136" s="5"/>
      <c r="D136" s="10"/>
      <c r="E136" s="24"/>
      <c r="F136" s="9"/>
      <c r="G136" s="5"/>
      <c r="H136" s="10"/>
      <c r="I136" s="24"/>
      <c r="J136" s="5"/>
      <c r="K136" s="5"/>
      <c r="L136" s="5"/>
      <c r="M136" s="5"/>
      <c r="N136" s="5"/>
      <c r="O136" s="5"/>
      <c r="P136" s="11"/>
    </row>
    <row r="137" spans="1:16" s="7" customFormat="1" ht="12" customHeight="1">
      <c r="A137" s="3" t="s">
        <v>383</v>
      </c>
      <c r="B137" s="9"/>
      <c r="C137" s="5"/>
      <c r="D137" s="10"/>
      <c r="F137" s="9"/>
      <c r="G137" s="5"/>
      <c r="H137" s="10"/>
      <c r="I137" s="6"/>
      <c r="J137" s="5"/>
      <c r="K137" s="5"/>
      <c r="L137" s="5"/>
      <c r="M137" s="5"/>
      <c r="N137" s="5"/>
      <c r="O137" s="5"/>
      <c r="P137" s="11"/>
    </row>
    <row r="138" spans="1:16" s="7" customFormat="1" ht="9.75">
      <c r="A138" s="2" t="s">
        <v>287</v>
      </c>
      <c r="B138" s="9">
        <v>22</v>
      </c>
      <c r="C138" s="5"/>
      <c r="D138" s="10"/>
      <c r="F138" s="9">
        <v>22</v>
      </c>
      <c r="G138" s="5">
        <v>22</v>
      </c>
      <c r="H138" s="10">
        <v>22</v>
      </c>
      <c r="I138" s="6"/>
      <c r="J138" s="9">
        <v>22</v>
      </c>
      <c r="K138" s="5">
        <v>22</v>
      </c>
      <c r="L138" s="10">
        <v>22</v>
      </c>
      <c r="M138" s="5">
        <f>J138-F138</f>
        <v>0</v>
      </c>
      <c r="N138" s="5">
        <f>K138-G138</f>
        <v>0</v>
      </c>
      <c r="O138" s="5">
        <f>L138-H138</f>
        <v>0</v>
      </c>
      <c r="P138" s="11" t="s">
        <v>323</v>
      </c>
    </row>
    <row r="139" spans="1:16" s="7" customFormat="1" ht="11.25" customHeight="1">
      <c r="A139" s="2" t="s">
        <v>32</v>
      </c>
      <c r="B139" s="9"/>
      <c r="C139" s="5"/>
      <c r="D139" s="10"/>
      <c r="F139" s="9"/>
      <c r="G139" s="5"/>
      <c r="H139" s="10"/>
      <c r="I139" s="6"/>
      <c r="J139" s="5"/>
      <c r="K139" s="5"/>
      <c r="L139" s="5"/>
      <c r="M139" s="5"/>
      <c r="N139" s="5"/>
      <c r="O139" s="5"/>
      <c r="P139" s="11"/>
    </row>
    <row r="140" spans="1:16" s="7" customFormat="1" ht="45" customHeight="1">
      <c r="A140" s="4" t="s">
        <v>44</v>
      </c>
      <c r="B140" s="9"/>
      <c r="C140" s="5"/>
      <c r="D140" s="10"/>
      <c r="E140" s="53">
        <v>100</v>
      </c>
      <c r="F140" s="54">
        <v>100</v>
      </c>
      <c r="G140" s="26">
        <v>100</v>
      </c>
      <c r="H140" s="52">
        <v>100</v>
      </c>
      <c r="I140" s="6" t="s">
        <v>45</v>
      </c>
      <c r="J140" s="54">
        <v>100</v>
      </c>
      <c r="K140" s="26">
        <v>100</v>
      </c>
      <c r="L140" s="52">
        <v>100</v>
      </c>
      <c r="M140" s="5">
        <f aca="true" t="shared" si="23" ref="M140:O141">J140-F140</f>
        <v>0</v>
      </c>
      <c r="N140" s="5">
        <f t="shared" si="23"/>
        <v>0</v>
      </c>
      <c r="O140" s="5">
        <f t="shared" si="23"/>
        <v>0</v>
      </c>
      <c r="P140" s="11" t="s">
        <v>330</v>
      </c>
    </row>
    <row r="141" spans="1:16" s="7" customFormat="1" ht="11.25" customHeight="1">
      <c r="A141" s="29" t="s">
        <v>90</v>
      </c>
      <c r="B141" s="9">
        <f>SUM(B138:B140)</f>
        <v>22</v>
      </c>
      <c r="C141" s="9"/>
      <c r="D141" s="9"/>
      <c r="E141" s="9">
        <f>SUM(E138:E140)</f>
        <v>100</v>
      </c>
      <c r="F141" s="9">
        <f>SUM(F138:F140)</f>
        <v>122</v>
      </c>
      <c r="G141" s="9">
        <f>SUM(G138:G140)</f>
        <v>122</v>
      </c>
      <c r="H141" s="5">
        <f>SUM(H138:H140)</f>
        <v>122</v>
      </c>
      <c r="I141" s="6" t="s">
        <v>91</v>
      </c>
      <c r="J141" s="9">
        <f>SUM(J138:J140)</f>
        <v>122</v>
      </c>
      <c r="K141" s="9">
        <f>SUM(K138:K140)</f>
        <v>122</v>
      </c>
      <c r="L141" s="5">
        <f>SUM(L138:L140)</f>
        <v>122</v>
      </c>
      <c r="M141" s="5">
        <f t="shared" si="23"/>
        <v>0</v>
      </c>
      <c r="N141" s="5">
        <f t="shared" si="23"/>
        <v>0</v>
      </c>
      <c r="O141" s="5">
        <f t="shared" si="23"/>
        <v>0</v>
      </c>
      <c r="P141" s="11"/>
    </row>
    <row r="142" spans="1:16" s="7" customFormat="1" ht="9.75">
      <c r="A142" s="2"/>
      <c r="B142" s="9"/>
      <c r="C142" s="5"/>
      <c r="D142" s="10"/>
      <c r="F142" s="9"/>
      <c r="G142" s="5"/>
      <c r="H142" s="10"/>
      <c r="I142" s="6"/>
      <c r="J142" s="5"/>
      <c r="K142" s="5"/>
      <c r="L142" s="5"/>
      <c r="M142" s="5"/>
      <c r="N142" s="5"/>
      <c r="O142" s="5"/>
      <c r="P142" s="11"/>
    </row>
    <row r="143" spans="1:16" s="7" customFormat="1" ht="12" customHeight="1">
      <c r="A143" s="3" t="s">
        <v>384</v>
      </c>
      <c r="B143" s="9"/>
      <c r="C143" s="5"/>
      <c r="D143" s="10"/>
      <c r="F143" s="9"/>
      <c r="G143" s="5"/>
      <c r="H143" s="10"/>
      <c r="I143" s="6" t="s">
        <v>299</v>
      </c>
      <c r="J143" s="5"/>
      <c r="K143" s="5"/>
      <c r="L143" s="5"/>
      <c r="M143" s="5"/>
      <c r="N143" s="5"/>
      <c r="O143" s="5"/>
      <c r="P143" s="11"/>
    </row>
    <row r="144" spans="1:16" s="7" customFormat="1" ht="9.75">
      <c r="A144" s="2" t="s">
        <v>287</v>
      </c>
      <c r="B144" s="9">
        <v>28</v>
      </c>
      <c r="C144" s="5"/>
      <c r="D144" s="10"/>
      <c r="F144" s="9">
        <v>28</v>
      </c>
      <c r="G144" s="5">
        <v>28</v>
      </c>
      <c r="H144" s="10">
        <v>28</v>
      </c>
      <c r="I144" s="6"/>
      <c r="J144" s="9">
        <v>28</v>
      </c>
      <c r="K144" s="5">
        <v>28</v>
      </c>
      <c r="L144" s="10">
        <v>28</v>
      </c>
      <c r="M144" s="5">
        <f>J144-F144</f>
        <v>0</v>
      </c>
      <c r="N144" s="5">
        <f>K144-G144</f>
        <v>0</v>
      </c>
      <c r="O144" s="5">
        <f>L144-H144</f>
        <v>0</v>
      </c>
      <c r="P144" s="11" t="s">
        <v>323</v>
      </c>
    </row>
    <row r="145" spans="1:16" s="7" customFormat="1" ht="11.25" customHeight="1">
      <c r="A145" s="2" t="s">
        <v>32</v>
      </c>
      <c r="B145" s="9"/>
      <c r="C145" s="5"/>
      <c r="D145" s="10"/>
      <c r="F145" s="9"/>
      <c r="G145" s="5"/>
      <c r="H145" s="10"/>
      <c r="I145" s="6"/>
      <c r="J145" s="5"/>
      <c r="K145" s="5"/>
      <c r="L145" s="5"/>
      <c r="M145" s="5"/>
      <c r="N145" s="5"/>
      <c r="O145" s="5"/>
      <c r="P145" s="11"/>
    </row>
    <row r="146" spans="1:16" s="7" customFormat="1" ht="11.25" customHeight="1">
      <c r="A146" s="2" t="s">
        <v>92</v>
      </c>
      <c r="B146" s="9"/>
      <c r="C146" s="5"/>
      <c r="D146" s="10"/>
      <c r="E146" s="7">
        <v>250</v>
      </c>
      <c r="F146" s="9">
        <v>250</v>
      </c>
      <c r="G146" s="5">
        <v>250</v>
      </c>
      <c r="H146" s="10">
        <v>250</v>
      </c>
      <c r="I146" s="6"/>
      <c r="J146" s="9">
        <v>250</v>
      </c>
      <c r="K146" s="5">
        <v>250</v>
      </c>
      <c r="L146" s="10">
        <v>250</v>
      </c>
      <c r="M146" s="5">
        <f aca="true" t="shared" si="24" ref="M146:O148">J146-F146</f>
        <v>0</v>
      </c>
      <c r="N146" s="5">
        <f t="shared" si="24"/>
        <v>0</v>
      </c>
      <c r="O146" s="5">
        <f t="shared" si="24"/>
        <v>0</v>
      </c>
      <c r="P146" s="11" t="s">
        <v>407</v>
      </c>
    </row>
    <row r="147" spans="1:16" s="7" customFormat="1" ht="11.25" customHeight="1">
      <c r="A147" s="2" t="s">
        <v>93</v>
      </c>
      <c r="B147" s="9"/>
      <c r="C147" s="5"/>
      <c r="D147" s="10"/>
      <c r="E147" s="7">
        <v>450</v>
      </c>
      <c r="F147" s="9">
        <v>450</v>
      </c>
      <c r="G147" s="5">
        <v>450</v>
      </c>
      <c r="H147" s="10">
        <v>450</v>
      </c>
      <c r="I147" s="6"/>
      <c r="J147" s="9">
        <v>450</v>
      </c>
      <c r="K147" s="5">
        <v>450</v>
      </c>
      <c r="L147" s="10">
        <v>450</v>
      </c>
      <c r="M147" s="5">
        <f t="shared" si="24"/>
        <v>0</v>
      </c>
      <c r="N147" s="5">
        <f t="shared" si="24"/>
        <v>0</v>
      </c>
      <c r="O147" s="5">
        <f t="shared" si="24"/>
        <v>0</v>
      </c>
      <c r="P147" s="11" t="s">
        <v>407</v>
      </c>
    </row>
    <row r="148" spans="1:16" s="7" customFormat="1" ht="20.25">
      <c r="A148" s="4" t="s">
        <v>94</v>
      </c>
      <c r="B148" s="9"/>
      <c r="C148" s="5"/>
      <c r="D148" s="10"/>
      <c r="E148" s="7">
        <v>75</v>
      </c>
      <c r="F148" s="9">
        <v>75</v>
      </c>
      <c r="G148" s="5">
        <v>75</v>
      </c>
      <c r="H148" s="10">
        <v>75</v>
      </c>
      <c r="I148" s="6" t="s">
        <v>95</v>
      </c>
      <c r="J148" s="9">
        <v>75</v>
      </c>
      <c r="K148" s="5">
        <v>75</v>
      </c>
      <c r="L148" s="10">
        <v>75</v>
      </c>
      <c r="M148" s="5">
        <f t="shared" si="24"/>
        <v>0</v>
      </c>
      <c r="N148" s="5">
        <f t="shared" si="24"/>
        <v>0</v>
      </c>
      <c r="O148" s="5">
        <f t="shared" si="24"/>
        <v>0</v>
      </c>
      <c r="P148" s="11" t="s">
        <v>385</v>
      </c>
    </row>
    <row r="149" spans="1:16" s="7" customFormat="1" ht="11.25" customHeight="1">
      <c r="A149" s="2" t="s">
        <v>23</v>
      </c>
      <c r="B149" s="9"/>
      <c r="C149" s="5"/>
      <c r="D149" s="10"/>
      <c r="F149" s="9"/>
      <c r="G149" s="5"/>
      <c r="H149" s="10"/>
      <c r="I149" s="6"/>
      <c r="J149" s="9"/>
      <c r="K149" s="5"/>
      <c r="L149" s="10"/>
      <c r="M149" s="5"/>
      <c r="N149" s="5"/>
      <c r="O149" s="5"/>
      <c r="P149" s="11"/>
    </row>
    <row r="150" spans="1:16" s="7" customFormat="1" ht="45" customHeight="1">
      <c r="A150" s="4" t="s">
        <v>411</v>
      </c>
      <c r="B150" s="54">
        <v>600</v>
      </c>
      <c r="C150" s="26"/>
      <c r="D150" s="52"/>
      <c r="E150" s="53"/>
      <c r="F150" s="54">
        <v>200</v>
      </c>
      <c r="G150" s="26">
        <v>400</v>
      </c>
      <c r="H150" s="52">
        <v>600</v>
      </c>
      <c r="I150" s="6" t="s">
        <v>96</v>
      </c>
      <c r="J150" s="54">
        <v>200</v>
      </c>
      <c r="K150" s="26">
        <v>400</v>
      </c>
      <c r="L150" s="52">
        <v>600</v>
      </c>
      <c r="M150" s="26">
        <f aca="true" t="shared" si="25" ref="M150:O151">J150-F150</f>
        <v>0</v>
      </c>
      <c r="N150" s="26">
        <f t="shared" si="25"/>
        <v>0</v>
      </c>
      <c r="O150" s="26">
        <f t="shared" si="25"/>
        <v>0</v>
      </c>
      <c r="P150" s="11" t="s">
        <v>412</v>
      </c>
    </row>
    <row r="151" spans="1:16" s="7" customFormat="1" ht="11.25" customHeight="1">
      <c r="A151" s="30" t="s">
        <v>410</v>
      </c>
      <c r="B151" s="10">
        <f>SUM(B144:B150)</f>
        <v>628</v>
      </c>
      <c r="C151" s="5"/>
      <c r="D151" s="10"/>
      <c r="E151" s="10">
        <f>SUM(E144:E150)</f>
        <v>775</v>
      </c>
      <c r="F151" s="10">
        <f>SUM(F144:F150)</f>
        <v>1003</v>
      </c>
      <c r="G151" s="10">
        <f>SUM(G144:G150)</f>
        <v>1203</v>
      </c>
      <c r="H151" s="10">
        <f>SUM(H144:H150)</f>
        <v>1403</v>
      </c>
      <c r="I151" s="6" t="s">
        <v>97</v>
      </c>
      <c r="J151" s="10">
        <f>SUM(J144:J150)</f>
        <v>1003</v>
      </c>
      <c r="K151" s="10">
        <f>SUM(K144:K150)</f>
        <v>1203</v>
      </c>
      <c r="L151" s="10">
        <f>SUM(L144:L150)</f>
        <v>1403</v>
      </c>
      <c r="M151" s="5">
        <f t="shared" si="25"/>
        <v>0</v>
      </c>
      <c r="N151" s="5">
        <f t="shared" si="25"/>
        <v>0</v>
      </c>
      <c r="O151" s="5">
        <f t="shared" si="25"/>
        <v>0</v>
      </c>
      <c r="P151" s="11"/>
    </row>
    <row r="152" spans="1:16" s="7" customFormat="1" ht="9.75">
      <c r="A152" s="3"/>
      <c r="B152" s="9"/>
      <c r="C152" s="5"/>
      <c r="D152" s="10"/>
      <c r="F152" s="9"/>
      <c r="G152" s="5"/>
      <c r="H152" s="10"/>
      <c r="I152" s="6"/>
      <c r="J152" s="5"/>
      <c r="K152" s="5"/>
      <c r="L152" s="5"/>
      <c r="M152" s="5"/>
      <c r="N152" s="5"/>
      <c r="O152" s="5"/>
      <c r="P152" s="11"/>
    </row>
    <row r="153" spans="1:16" s="7" customFormat="1" ht="12" customHeight="1">
      <c r="A153" s="3" t="s">
        <v>98</v>
      </c>
      <c r="B153" s="9">
        <v>51802</v>
      </c>
      <c r="C153" s="5">
        <v>9425</v>
      </c>
      <c r="D153" s="10">
        <v>211</v>
      </c>
      <c r="F153" s="9"/>
      <c r="G153" s="5"/>
      <c r="H153" s="10"/>
      <c r="I153" s="6" t="s">
        <v>99</v>
      </c>
      <c r="J153" s="5"/>
      <c r="K153" s="5"/>
      <c r="L153" s="5"/>
      <c r="M153" s="5"/>
      <c r="N153" s="5"/>
      <c r="O153" s="5"/>
      <c r="P153" s="11"/>
    </row>
    <row r="154" spans="1:16" s="7" customFormat="1" ht="11.25" customHeight="1">
      <c r="A154" s="2" t="s">
        <v>100</v>
      </c>
      <c r="B154" s="9"/>
      <c r="C154" s="5"/>
      <c r="D154" s="10"/>
      <c r="F154" s="9"/>
      <c r="G154" s="5"/>
      <c r="H154" s="10"/>
      <c r="I154" s="6"/>
      <c r="J154" s="5"/>
      <c r="K154" s="5"/>
      <c r="L154" s="5"/>
      <c r="M154" s="5"/>
      <c r="N154" s="5"/>
      <c r="O154" s="5"/>
      <c r="P154" s="11"/>
    </row>
    <row r="155" spans="1:16" s="7" customFormat="1" ht="12.75" customHeight="1">
      <c r="A155" s="2" t="s">
        <v>416</v>
      </c>
      <c r="B155" s="9">
        <f aca="true" t="shared" si="26" ref="B155:L155">B151+B141+B134+B122+B117</f>
        <v>1203</v>
      </c>
      <c r="C155" s="9">
        <f t="shared" si="26"/>
        <v>189</v>
      </c>
      <c r="D155" s="9">
        <f t="shared" si="26"/>
        <v>64</v>
      </c>
      <c r="E155" s="9">
        <f t="shared" si="26"/>
        <v>2646</v>
      </c>
      <c r="F155" s="9">
        <f t="shared" si="26"/>
        <v>2577</v>
      </c>
      <c r="G155" s="9">
        <f t="shared" si="26"/>
        <v>3702</v>
      </c>
      <c r="H155" s="9">
        <f t="shared" si="26"/>
        <v>4102</v>
      </c>
      <c r="I155" s="9" t="e">
        <f t="shared" si="26"/>
        <v>#VALUE!</v>
      </c>
      <c r="J155" s="9">
        <f t="shared" si="26"/>
        <v>2577</v>
      </c>
      <c r="K155" s="9">
        <f t="shared" si="26"/>
        <v>3702</v>
      </c>
      <c r="L155" s="9">
        <f t="shared" si="26"/>
        <v>4102</v>
      </c>
      <c r="M155" s="5">
        <f>J155-F155</f>
        <v>0</v>
      </c>
      <c r="N155" s="5">
        <f>K155-G155</f>
        <v>0</v>
      </c>
      <c r="O155" s="5">
        <f>L155-H155</f>
        <v>0</v>
      </c>
      <c r="P155" s="11"/>
    </row>
    <row r="156" spans="1:16" s="7" customFormat="1" ht="12.75" customHeight="1">
      <c r="A156" s="2"/>
      <c r="B156" s="56"/>
      <c r="C156" s="5"/>
      <c r="D156" s="10"/>
      <c r="F156" s="9"/>
      <c r="G156" s="5"/>
      <c r="H156" s="10"/>
      <c r="I156" s="6"/>
      <c r="J156" s="5"/>
      <c r="K156" s="10"/>
      <c r="L156" s="5"/>
      <c r="M156" s="5"/>
      <c r="N156" s="5"/>
      <c r="O156" s="5"/>
      <c r="P156" s="11"/>
    </row>
    <row r="157" spans="1:16" s="7" customFormat="1" ht="19.5" customHeight="1">
      <c r="A157" s="98" t="s">
        <v>101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100"/>
      <c r="P157" s="11"/>
    </row>
    <row r="158" spans="1:16" s="7" customFormat="1" ht="9.75">
      <c r="A158" s="2"/>
      <c r="B158" s="9"/>
      <c r="C158" s="5"/>
      <c r="D158" s="10"/>
      <c r="F158" s="9"/>
      <c r="G158" s="5"/>
      <c r="H158" s="10"/>
      <c r="I158" s="6"/>
      <c r="J158" s="5"/>
      <c r="K158" s="5"/>
      <c r="L158" s="5"/>
      <c r="M158" s="5"/>
      <c r="N158" s="5"/>
      <c r="O158" s="5"/>
      <c r="P158" s="11"/>
    </row>
    <row r="159" spans="1:16" s="7" customFormat="1" ht="12" customHeight="1">
      <c r="A159" s="3" t="s">
        <v>386</v>
      </c>
      <c r="B159" s="9"/>
      <c r="C159" s="5"/>
      <c r="D159" s="10"/>
      <c r="F159" s="9"/>
      <c r="G159" s="5"/>
      <c r="H159" s="10"/>
      <c r="I159" s="6"/>
      <c r="J159" s="5"/>
      <c r="K159" s="5"/>
      <c r="L159" s="5"/>
      <c r="M159" s="5"/>
      <c r="N159" s="5"/>
      <c r="O159" s="5"/>
      <c r="P159" s="11"/>
    </row>
    <row r="160" spans="1:16" s="7" customFormat="1" ht="9.75">
      <c r="A160" s="2" t="s">
        <v>287</v>
      </c>
      <c r="B160" s="9">
        <v>142</v>
      </c>
      <c r="C160" s="5"/>
      <c r="D160" s="10"/>
      <c r="F160" s="9">
        <v>142</v>
      </c>
      <c r="G160" s="5">
        <v>142</v>
      </c>
      <c r="H160" s="10">
        <v>142</v>
      </c>
      <c r="I160" s="6"/>
      <c r="J160" s="9">
        <v>142</v>
      </c>
      <c r="K160" s="5">
        <v>142</v>
      </c>
      <c r="L160" s="10">
        <v>142</v>
      </c>
      <c r="M160" s="5">
        <f>J160-F160</f>
        <v>0</v>
      </c>
      <c r="N160" s="5">
        <f>K160-G160</f>
        <v>0</v>
      </c>
      <c r="O160" s="5">
        <f>L160-H160</f>
        <v>0</v>
      </c>
      <c r="P160" s="11" t="s">
        <v>323</v>
      </c>
    </row>
    <row r="161" spans="1:16" s="7" customFormat="1" ht="11.25" customHeight="1">
      <c r="A161" s="2" t="s">
        <v>32</v>
      </c>
      <c r="B161" s="9"/>
      <c r="C161" s="5"/>
      <c r="D161" s="10"/>
      <c r="F161" s="9"/>
      <c r="G161" s="5"/>
      <c r="H161" s="10"/>
      <c r="I161" s="6"/>
      <c r="J161" s="5"/>
      <c r="K161" s="5"/>
      <c r="L161" s="5"/>
      <c r="M161" s="5"/>
      <c r="N161" s="5"/>
      <c r="O161" s="5"/>
      <c r="P161" s="11"/>
    </row>
    <row r="162" spans="1:16" s="7" customFormat="1" ht="11.25" customHeight="1">
      <c r="A162" s="2" t="s">
        <v>102</v>
      </c>
      <c r="B162" s="9"/>
      <c r="C162" s="5"/>
      <c r="D162" s="10"/>
      <c r="E162" s="7">
        <v>117</v>
      </c>
      <c r="F162" s="9">
        <v>59</v>
      </c>
      <c r="G162" s="5">
        <v>117</v>
      </c>
      <c r="H162" s="10">
        <v>117</v>
      </c>
      <c r="I162" s="6" t="s">
        <v>103</v>
      </c>
      <c r="J162" s="5">
        <v>68.6</v>
      </c>
      <c r="K162" s="5">
        <v>137.3</v>
      </c>
      <c r="L162" s="5">
        <v>137</v>
      </c>
      <c r="M162" s="57">
        <f aca="true" t="shared" si="27" ref="M162:O166">J162-F162</f>
        <v>9.599999999999994</v>
      </c>
      <c r="N162" s="57">
        <f t="shared" si="27"/>
        <v>20.30000000000001</v>
      </c>
      <c r="O162" s="57">
        <f t="shared" si="27"/>
        <v>20</v>
      </c>
      <c r="P162" s="11" t="s">
        <v>337</v>
      </c>
    </row>
    <row r="163" spans="1:16" s="7" customFormat="1" ht="11.25" customHeight="1">
      <c r="A163" s="2" t="s">
        <v>104</v>
      </c>
      <c r="B163" s="9"/>
      <c r="C163" s="5"/>
      <c r="D163" s="10"/>
      <c r="E163" s="7">
        <v>144</v>
      </c>
      <c r="F163" s="9">
        <v>144</v>
      </c>
      <c r="G163" s="5">
        <v>144</v>
      </c>
      <c r="H163" s="10">
        <v>144</v>
      </c>
      <c r="I163" s="6" t="s">
        <v>244</v>
      </c>
      <c r="J163" s="9">
        <v>48</v>
      </c>
      <c r="K163" s="5">
        <v>144</v>
      </c>
      <c r="L163" s="10">
        <v>144</v>
      </c>
      <c r="M163" s="57">
        <f t="shared" si="27"/>
        <v>-96</v>
      </c>
      <c r="N163" s="57">
        <f t="shared" si="27"/>
        <v>0</v>
      </c>
      <c r="O163" s="57">
        <f t="shared" si="27"/>
        <v>0</v>
      </c>
      <c r="P163" s="11" t="s">
        <v>338</v>
      </c>
    </row>
    <row r="164" spans="1:16" s="7" customFormat="1" ht="11.25" customHeight="1">
      <c r="A164" s="2" t="s">
        <v>105</v>
      </c>
      <c r="B164" s="9"/>
      <c r="C164" s="5"/>
      <c r="D164" s="10"/>
      <c r="E164" s="7">
        <v>55</v>
      </c>
      <c r="F164" s="9">
        <v>55</v>
      </c>
      <c r="G164" s="5">
        <v>55</v>
      </c>
      <c r="H164" s="10">
        <v>55</v>
      </c>
      <c r="I164" s="6" t="s">
        <v>244</v>
      </c>
      <c r="J164" s="9">
        <v>18</v>
      </c>
      <c r="K164" s="5">
        <v>55</v>
      </c>
      <c r="L164" s="10">
        <v>55</v>
      </c>
      <c r="M164" s="57">
        <f t="shared" si="27"/>
        <v>-37</v>
      </c>
      <c r="N164" s="57">
        <f t="shared" si="27"/>
        <v>0</v>
      </c>
      <c r="O164" s="57">
        <f t="shared" si="27"/>
        <v>0</v>
      </c>
      <c r="P164" s="11" t="s">
        <v>325</v>
      </c>
    </row>
    <row r="165" spans="1:16" s="7" customFormat="1" ht="28.5" customHeight="1">
      <c r="A165" s="4" t="s">
        <v>106</v>
      </c>
      <c r="B165" s="9"/>
      <c r="C165" s="5"/>
      <c r="D165" s="10"/>
      <c r="E165" s="7">
        <v>253</v>
      </c>
      <c r="F165" s="9">
        <v>253</v>
      </c>
      <c r="G165" s="5">
        <v>253</v>
      </c>
      <c r="H165" s="10">
        <v>253</v>
      </c>
      <c r="I165" s="6" t="s">
        <v>259</v>
      </c>
      <c r="J165" s="9">
        <v>253</v>
      </c>
      <c r="K165" s="5">
        <v>253</v>
      </c>
      <c r="L165" s="10">
        <v>253</v>
      </c>
      <c r="M165" s="57">
        <f t="shared" si="27"/>
        <v>0</v>
      </c>
      <c r="N165" s="57">
        <f t="shared" si="27"/>
        <v>0</v>
      </c>
      <c r="O165" s="57">
        <f t="shared" si="27"/>
        <v>0</v>
      </c>
      <c r="P165" s="11" t="s">
        <v>339</v>
      </c>
    </row>
    <row r="166" spans="1:16" s="7" customFormat="1" ht="51">
      <c r="A166" s="2" t="s">
        <v>107</v>
      </c>
      <c r="B166" s="9"/>
      <c r="C166" s="5"/>
      <c r="D166" s="10"/>
      <c r="E166" s="7">
        <v>18</v>
      </c>
      <c r="F166" s="9">
        <v>18</v>
      </c>
      <c r="G166" s="5">
        <v>18</v>
      </c>
      <c r="H166" s="10">
        <v>18</v>
      </c>
      <c r="I166" s="6" t="s">
        <v>108</v>
      </c>
      <c r="J166" s="5">
        <v>70</v>
      </c>
      <c r="K166" s="5">
        <v>70</v>
      </c>
      <c r="L166" s="5">
        <v>70</v>
      </c>
      <c r="M166" s="57">
        <f t="shared" si="27"/>
        <v>52</v>
      </c>
      <c r="N166" s="57">
        <f t="shared" si="27"/>
        <v>52</v>
      </c>
      <c r="O166" s="57">
        <f t="shared" si="27"/>
        <v>52</v>
      </c>
      <c r="P166" s="11" t="s">
        <v>442</v>
      </c>
    </row>
    <row r="167" spans="1:16" s="7" customFormat="1" ht="11.25" customHeight="1">
      <c r="A167" s="2" t="s">
        <v>7</v>
      </c>
      <c r="B167" s="9"/>
      <c r="C167" s="5"/>
      <c r="D167" s="10"/>
      <c r="F167" s="9"/>
      <c r="G167" s="5"/>
      <c r="H167" s="10"/>
      <c r="I167" s="6"/>
      <c r="J167" s="5"/>
      <c r="K167" s="5"/>
      <c r="L167" s="5"/>
      <c r="M167" s="5"/>
      <c r="N167" s="5"/>
      <c r="O167" s="5"/>
      <c r="P167" s="11"/>
    </row>
    <row r="168" spans="1:16" s="7" customFormat="1" ht="24.75" customHeight="1">
      <c r="A168" s="4" t="s">
        <v>109</v>
      </c>
      <c r="B168" s="9"/>
      <c r="C168" s="5"/>
      <c r="D168" s="52">
        <v>100</v>
      </c>
      <c r="E168" s="53"/>
      <c r="F168" s="54">
        <v>100</v>
      </c>
      <c r="G168" s="26">
        <v>100</v>
      </c>
      <c r="H168" s="52">
        <v>100</v>
      </c>
      <c r="I168" s="6"/>
      <c r="J168" s="54">
        <v>100</v>
      </c>
      <c r="K168" s="26">
        <v>100</v>
      </c>
      <c r="L168" s="52">
        <v>100</v>
      </c>
      <c r="M168" s="58">
        <f aca="true" t="shared" si="28" ref="M168:O169">J168-F168</f>
        <v>0</v>
      </c>
      <c r="N168" s="58">
        <f t="shared" si="28"/>
        <v>0</v>
      </c>
      <c r="O168" s="58">
        <f t="shared" si="28"/>
        <v>0</v>
      </c>
      <c r="P168" s="11" t="s">
        <v>323</v>
      </c>
    </row>
    <row r="169" spans="1:16" s="7" customFormat="1" ht="11.25" customHeight="1">
      <c r="A169" s="30" t="s">
        <v>110</v>
      </c>
      <c r="B169" s="10">
        <f>SUM(B160:B168)</f>
        <v>142</v>
      </c>
      <c r="C169" s="5"/>
      <c r="D169" s="10">
        <f>SUM(D162:D168)</f>
        <v>100</v>
      </c>
      <c r="E169" s="10">
        <f aca="true" t="shared" si="29" ref="E169:L169">SUM(E160:E168)</f>
        <v>587</v>
      </c>
      <c r="F169" s="10">
        <f t="shared" si="29"/>
        <v>771</v>
      </c>
      <c r="G169" s="10">
        <f t="shared" si="29"/>
        <v>829</v>
      </c>
      <c r="H169" s="10">
        <f t="shared" si="29"/>
        <v>829</v>
      </c>
      <c r="I169" s="10">
        <f t="shared" si="29"/>
        <v>0</v>
      </c>
      <c r="J169" s="10">
        <f t="shared" si="29"/>
        <v>699.6</v>
      </c>
      <c r="K169" s="10">
        <f t="shared" si="29"/>
        <v>901.3</v>
      </c>
      <c r="L169" s="10">
        <f t="shared" si="29"/>
        <v>901</v>
      </c>
      <c r="M169" s="58">
        <f t="shared" si="28"/>
        <v>-71.39999999999998</v>
      </c>
      <c r="N169" s="58">
        <f t="shared" si="28"/>
        <v>72.29999999999995</v>
      </c>
      <c r="O169" s="58">
        <f t="shared" si="28"/>
        <v>72</v>
      </c>
      <c r="P169" s="11"/>
    </row>
    <row r="170" spans="1:16" s="7" customFormat="1" ht="9.75">
      <c r="A170" s="2"/>
      <c r="B170" s="9"/>
      <c r="C170" s="5"/>
      <c r="D170" s="10"/>
      <c r="F170" s="9"/>
      <c r="G170" s="5"/>
      <c r="H170" s="10"/>
      <c r="I170" s="6"/>
      <c r="J170" s="5"/>
      <c r="K170" s="5"/>
      <c r="L170" s="5"/>
      <c r="M170" s="5"/>
      <c r="N170" s="5"/>
      <c r="O170" s="5"/>
      <c r="P170" s="11"/>
    </row>
    <row r="171" spans="1:16" s="7" customFormat="1" ht="12" customHeight="1">
      <c r="A171" s="3" t="s">
        <v>387</v>
      </c>
      <c r="B171" s="9"/>
      <c r="C171" s="5"/>
      <c r="D171" s="10"/>
      <c r="F171" s="9"/>
      <c r="G171" s="5"/>
      <c r="H171" s="10"/>
      <c r="I171" s="6"/>
      <c r="J171" s="5"/>
      <c r="K171" s="5"/>
      <c r="L171" s="5"/>
      <c r="M171" s="5"/>
      <c r="N171" s="5"/>
      <c r="O171" s="5"/>
      <c r="P171" s="11"/>
    </row>
    <row r="172" spans="1:16" s="7" customFormat="1" ht="9.75">
      <c r="A172" s="2" t="s">
        <v>287</v>
      </c>
      <c r="B172" s="9">
        <v>319</v>
      </c>
      <c r="C172" s="5"/>
      <c r="D172" s="10"/>
      <c r="F172" s="9">
        <v>319</v>
      </c>
      <c r="G172" s="5">
        <v>319</v>
      </c>
      <c r="H172" s="10">
        <v>319</v>
      </c>
      <c r="I172" s="6"/>
      <c r="J172" s="9">
        <v>319</v>
      </c>
      <c r="K172" s="5">
        <v>319</v>
      </c>
      <c r="L172" s="10">
        <v>319</v>
      </c>
      <c r="M172" s="5">
        <f>J172-F172</f>
        <v>0</v>
      </c>
      <c r="N172" s="5">
        <f>K172-G172</f>
        <v>0</v>
      </c>
      <c r="O172" s="5">
        <f>L172-H172</f>
        <v>0</v>
      </c>
      <c r="P172" s="11" t="s">
        <v>323</v>
      </c>
    </row>
    <row r="173" spans="1:16" s="7" customFormat="1" ht="11.25" customHeight="1">
      <c r="A173" s="2" t="s">
        <v>111</v>
      </c>
      <c r="B173" s="9"/>
      <c r="C173" s="5"/>
      <c r="D173" s="10"/>
      <c r="F173" s="9"/>
      <c r="G173" s="5"/>
      <c r="H173" s="10"/>
      <c r="I173" s="6"/>
      <c r="J173" s="5"/>
      <c r="K173" s="5"/>
      <c r="L173" s="5"/>
      <c r="M173" s="5"/>
      <c r="N173" s="5"/>
      <c r="O173" s="5"/>
      <c r="P173" s="11"/>
    </row>
    <row r="174" spans="1:16" s="7" customFormat="1" ht="11.25" customHeight="1">
      <c r="A174" s="2" t="s">
        <v>112</v>
      </c>
      <c r="B174" s="9"/>
      <c r="C174" s="5"/>
      <c r="D174" s="10"/>
      <c r="F174" s="9"/>
      <c r="G174" s="5"/>
      <c r="H174" s="10"/>
      <c r="I174" s="6"/>
      <c r="J174" s="5"/>
      <c r="K174" s="5"/>
      <c r="L174" s="5"/>
      <c r="M174" s="5"/>
      <c r="N174" s="5"/>
      <c r="O174" s="5"/>
      <c r="P174" s="11"/>
    </row>
    <row r="175" spans="1:16" s="7" customFormat="1" ht="11.25" customHeight="1">
      <c r="A175" s="2" t="s">
        <v>113</v>
      </c>
      <c r="B175" s="9">
        <v>35</v>
      </c>
      <c r="C175" s="5">
        <v>30</v>
      </c>
      <c r="D175" s="10"/>
      <c r="F175" s="9">
        <v>30</v>
      </c>
      <c r="G175" s="5">
        <v>65</v>
      </c>
      <c r="H175" s="10">
        <v>65</v>
      </c>
      <c r="I175" s="6"/>
      <c r="J175" s="9">
        <v>30</v>
      </c>
      <c r="K175" s="5">
        <v>65</v>
      </c>
      <c r="L175" s="10">
        <v>65</v>
      </c>
      <c r="M175" s="57">
        <f>J175-F175</f>
        <v>0</v>
      </c>
      <c r="N175" s="57">
        <f>K175-G175</f>
        <v>0</v>
      </c>
      <c r="O175" s="57">
        <f>L175-H175</f>
        <v>0</v>
      </c>
      <c r="P175" s="11" t="s">
        <v>345</v>
      </c>
    </row>
    <row r="176" spans="1:16" s="7" customFormat="1" ht="11.25" customHeight="1">
      <c r="A176" s="2" t="s">
        <v>114</v>
      </c>
      <c r="B176" s="9"/>
      <c r="C176" s="5"/>
      <c r="D176" s="10"/>
      <c r="F176" s="9"/>
      <c r="G176" s="5"/>
      <c r="H176" s="10"/>
      <c r="I176" s="6"/>
      <c r="J176" s="9"/>
      <c r="K176" s="5"/>
      <c r="L176" s="10"/>
      <c r="M176" s="5"/>
      <c r="N176" s="5"/>
      <c r="O176" s="5"/>
      <c r="P176" s="11"/>
    </row>
    <row r="177" spans="1:16" s="7" customFormat="1" ht="58.5" customHeight="1">
      <c r="A177" s="4" t="s">
        <v>115</v>
      </c>
      <c r="B177" s="9">
        <v>366</v>
      </c>
      <c r="C177" s="5">
        <v>350</v>
      </c>
      <c r="D177" s="10"/>
      <c r="F177" s="9"/>
      <c r="G177" s="5"/>
      <c r="H177" s="10">
        <v>716</v>
      </c>
      <c r="I177" s="6" t="s">
        <v>246</v>
      </c>
      <c r="J177" s="9"/>
      <c r="K177" s="5"/>
      <c r="L177" s="10">
        <v>716</v>
      </c>
      <c r="M177" s="57">
        <f>J177-F177</f>
        <v>0</v>
      </c>
      <c r="N177" s="57">
        <f>K177-G177</f>
        <v>0</v>
      </c>
      <c r="O177" s="57">
        <f>L177-H177</f>
        <v>0</v>
      </c>
      <c r="P177" s="11" t="s">
        <v>388</v>
      </c>
    </row>
    <row r="178" spans="1:16" s="7" customFormat="1" ht="9.75">
      <c r="A178" s="4"/>
      <c r="B178" s="9"/>
      <c r="C178" s="5"/>
      <c r="D178" s="10"/>
      <c r="F178" s="9"/>
      <c r="G178" s="5"/>
      <c r="H178" s="10"/>
      <c r="I178" s="6"/>
      <c r="J178" s="9"/>
      <c r="K178" s="5"/>
      <c r="L178" s="10"/>
      <c r="M178" s="57"/>
      <c r="N178" s="57"/>
      <c r="O178" s="57"/>
      <c r="P178" s="11"/>
    </row>
    <row r="179" spans="1:16" s="7" customFormat="1" ht="9.75">
      <c r="A179" s="4"/>
      <c r="B179" s="9"/>
      <c r="C179" s="5"/>
      <c r="D179" s="10"/>
      <c r="F179" s="9"/>
      <c r="G179" s="5"/>
      <c r="H179" s="10"/>
      <c r="I179" s="6"/>
      <c r="J179" s="9"/>
      <c r="K179" s="5"/>
      <c r="L179" s="10"/>
      <c r="M179" s="57"/>
      <c r="N179" s="57"/>
      <c r="O179" s="57"/>
      <c r="P179" s="11"/>
    </row>
    <row r="180" spans="1:16" s="7" customFormat="1" ht="11.25" customHeight="1">
      <c r="A180" s="2" t="s">
        <v>116</v>
      </c>
      <c r="B180" s="9"/>
      <c r="C180" s="5"/>
      <c r="D180" s="10"/>
      <c r="F180" s="9"/>
      <c r="G180" s="5"/>
      <c r="H180" s="10"/>
      <c r="I180" s="6"/>
      <c r="J180" s="5"/>
      <c r="K180" s="5"/>
      <c r="L180" s="5"/>
      <c r="M180" s="5"/>
      <c r="N180" s="5"/>
      <c r="O180" s="5"/>
      <c r="P180" s="11"/>
    </row>
    <row r="181" spans="1:16" s="7" customFormat="1" ht="11.25" customHeight="1">
      <c r="A181" s="4" t="s">
        <v>117</v>
      </c>
      <c r="B181" s="9"/>
      <c r="C181" s="5">
        <v>20</v>
      </c>
      <c r="D181" s="10"/>
      <c r="F181" s="9">
        <v>20</v>
      </c>
      <c r="G181" s="9">
        <v>20</v>
      </c>
      <c r="H181" s="9">
        <v>20</v>
      </c>
      <c r="I181" s="6" t="s">
        <v>118</v>
      </c>
      <c r="J181" s="9">
        <v>20</v>
      </c>
      <c r="K181" s="9">
        <v>20</v>
      </c>
      <c r="L181" s="9">
        <v>20</v>
      </c>
      <c r="M181" s="57">
        <f aca="true" t="shared" si="30" ref="M181:O182">J181-F181</f>
        <v>0</v>
      </c>
      <c r="N181" s="57">
        <f t="shared" si="30"/>
        <v>0</v>
      </c>
      <c r="O181" s="57">
        <f t="shared" si="30"/>
        <v>0</v>
      </c>
      <c r="P181" s="11" t="s">
        <v>323</v>
      </c>
    </row>
    <row r="182" spans="1:16" s="7" customFormat="1" ht="11.25" customHeight="1">
      <c r="A182" s="4" t="s">
        <v>119</v>
      </c>
      <c r="B182" s="9">
        <v>20</v>
      </c>
      <c r="C182" s="5"/>
      <c r="D182" s="10"/>
      <c r="F182" s="9">
        <v>20</v>
      </c>
      <c r="G182" s="9">
        <v>20</v>
      </c>
      <c r="H182" s="9">
        <v>20</v>
      </c>
      <c r="I182" s="6" t="s">
        <v>118</v>
      </c>
      <c r="J182" s="9">
        <v>20</v>
      </c>
      <c r="K182" s="9">
        <v>20</v>
      </c>
      <c r="L182" s="9">
        <v>20</v>
      </c>
      <c r="M182" s="57">
        <f t="shared" si="30"/>
        <v>0</v>
      </c>
      <c r="N182" s="57">
        <f t="shared" si="30"/>
        <v>0</v>
      </c>
      <c r="O182" s="57">
        <f t="shared" si="30"/>
        <v>0</v>
      </c>
      <c r="P182" s="11" t="s">
        <v>323</v>
      </c>
    </row>
    <row r="183" spans="1:16" s="7" customFormat="1" ht="11.25" customHeight="1">
      <c r="A183" s="2" t="s">
        <v>120</v>
      </c>
      <c r="B183" s="9"/>
      <c r="C183" s="5"/>
      <c r="D183" s="10"/>
      <c r="F183" s="9"/>
      <c r="G183" s="5"/>
      <c r="H183" s="10"/>
      <c r="I183" s="6"/>
      <c r="J183" s="9"/>
      <c r="K183" s="5"/>
      <c r="L183" s="10"/>
      <c r="M183" s="5"/>
      <c r="N183" s="5"/>
      <c r="O183" s="5"/>
      <c r="P183" s="11"/>
    </row>
    <row r="184" spans="1:16" s="7" customFormat="1" ht="20.25">
      <c r="A184" s="4" t="s">
        <v>121</v>
      </c>
      <c r="B184" s="9">
        <v>12</v>
      </c>
      <c r="C184" s="5">
        <v>37</v>
      </c>
      <c r="D184" s="10"/>
      <c r="F184" s="9">
        <v>49</v>
      </c>
      <c r="G184" s="5">
        <v>49</v>
      </c>
      <c r="H184" s="10">
        <v>49</v>
      </c>
      <c r="I184" s="6"/>
      <c r="J184" s="9">
        <v>49</v>
      </c>
      <c r="K184" s="5">
        <v>49</v>
      </c>
      <c r="L184" s="10">
        <v>49</v>
      </c>
      <c r="M184" s="57">
        <f aca="true" t="shared" si="31" ref="M184:O185">J184-F184</f>
        <v>0</v>
      </c>
      <c r="N184" s="57">
        <f t="shared" si="31"/>
        <v>0</v>
      </c>
      <c r="O184" s="57">
        <f t="shared" si="31"/>
        <v>0</v>
      </c>
      <c r="P184" s="11" t="s">
        <v>389</v>
      </c>
    </row>
    <row r="185" spans="1:16" s="7" customFormat="1" ht="42.75" customHeight="1">
      <c r="A185" s="4" t="s">
        <v>122</v>
      </c>
      <c r="B185" s="9">
        <v>142</v>
      </c>
      <c r="C185" s="5"/>
      <c r="D185" s="10"/>
      <c r="F185" s="9">
        <v>142</v>
      </c>
      <c r="G185" s="9">
        <v>142</v>
      </c>
      <c r="H185" s="9">
        <v>142</v>
      </c>
      <c r="I185" s="6" t="s">
        <v>123</v>
      </c>
      <c r="J185" s="9">
        <v>142</v>
      </c>
      <c r="K185" s="9">
        <v>142</v>
      </c>
      <c r="L185" s="10">
        <v>142</v>
      </c>
      <c r="M185" s="57">
        <f t="shared" si="31"/>
        <v>0</v>
      </c>
      <c r="N185" s="57">
        <f t="shared" si="31"/>
        <v>0</v>
      </c>
      <c r="O185" s="57">
        <f t="shared" si="31"/>
        <v>0</v>
      </c>
      <c r="P185" s="11" t="s">
        <v>390</v>
      </c>
    </row>
    <row r="186" spans="1:16" s="7" customFormat="1" ht="11.25" customHeight="1">
      <c r="A186" s="2" t="s">
        <v>124</v>
      </c>
      <c r="B186" s="9"/>
      <c r="C186" s="5"/>
      <c r="D186" s="10"/>
      <c r="F186" s="9"/>
      <c r="G186" s="5"/>
      <c r="H186" s="10"/>
      <c r="I186" s="6"/>
      <c r="J186" s="9"/>
      <c r="K186" s="5"/>
      <c r="L186" s="10"/>
      <c r="M186" s="5"/>
      <c r="N186" s="5"/>
      <c r="O186" s="5"/>
      <c r="P186" s="11"/>
    </row>
    <row r="187" spans="1:16" s="7" customFormat="1" ht="11.25" customHeight="1">
      <c r="A187" s="2" t="s">
        <v>125</v>
      </c>
      <c r="B187" s="9"/>
      <c r="C187" s="5">
        <v>16</v>
      </c>
      <c r="D187" s="10"/>
      <c r="F187" s="9">
        <v>16</v>
      </c>
      <c r="G187" s="5">
        <v>16</v>
      </c>
      <c r="H187" s="10">
        <v>16</v>
      </c>
      <c r="I187" s="6"/>
      <c r="J187" s="9">
        <v>16</v>
      </c>
      <c r="K187" s="5">
        <v>16</v>
      </c>
      <c r="L187" s="10">
        <v>16</v>
      </c>
      <c r="M187" s="57">
        <f>J187-F187</f>
        <v>0</v>
      </c>
      <c r="N187" s="57">
        <f>K187-G187</f>
        <v>0</v>
      </c>
      <c r="O187" s="57">
        <f>L187-H187</f>
        <v>0</v>
      </c>
      <c r="P187" s="11" t="s">
        <v>323</v>
      </c>
    </row>
    <row r="188" spans="1:16" s="7" customFormat="1" ht="11.25" customHeight="1">
      <c r="A188" s="2" t="s">
        <v>126</v>
      </c>
      <c r="B188" s="9"/>
      <c r="C188" s="5"/>
      <c r="D188" s="10"/>
      <c r="F188" s="9"/>
      <c r="G188" s="5"/>
      <c r="H188" s="10"/>
      <c r="I188" s="6"/>
      <c r="J188" s="9"/>
      <c r="K188" s="5"/>
      <c r="L188" s="10"/>
      <c r="M188" s="5"/>
      <c r="N188" s="5"/>
      <c r="O188" s="5"/>
      <c r="P188" s="11"/>
    </row>
    <row r="189" spans="1:16" s="7" customFormat="1" ht="21.75" customHeight="1">
      <c r="A189" s="4" t="s">
        <v>127</v>
      </c>
      <c r="B189" s="9"/>
      <c r="C189" s="5">
        <v>95</v>
      </c>
      <c r="D189" s="10"/>
      <c r="F189" s="9">
        <v>95</v>
      </c>
      <c r="G189" s="5">
        <v>95</v>
      </c>
      <c r="H189" s="10">
        <v>95</v>
      </c>
      <c r="I189" s="6"/>
      <c r="J189" s="9">
        <v>95</v>
      </c>
      <c r="K189" s="5">
        <v>95</v>
      </c>
      <c r="L189" s="10">
        <v>95</v>
      </c>
      <c r="M189" s="57">
        <f>J189-F189</f>
        <v>0</v>
      </c>
      <c r="N189" s="57">
        <f>K189-G189</f>
        <v>0</v>
      </c>
      <c r="O189" s="57">
        <f>L189-H189</f>
        <v>0</v>
      </c>
      <c r="P189" s="11" t="s">
        <v>325</v>
      </c>
    </row>
    <row r="190" spans="1:16" s="7" customFormat="1" ht="11.25" customHeight="1">
      <c r="A190" s="2" t="s">
        <v>128</v>
      </c>
      <c r="B190" s="9"/>
      <c r="C190" s="5"/>
      <c r="D190" s="10"/>
      <c r="F190" s="9"/>
      <c r="G190" s="5"/>
      <c r="H190" s="10"/>
      <c r="I190" s="6"/>
      <c r="J190" s="9"/>
      <c r="K190" s="5"/>
      <c r="L190" s="10"/>
      <c r="M190" s="5"/>
      <c r="N190" s="5"/>
      <c r="O190" s="5"/>
      <c r="P190" s="11"/>
    </row>
    <row r="191" spans="1:16" s="7" customFormat="1" ht="22.5" customHeight="1">
      <c r="A191" s="4" t="s">
        <v>346</v>
      </c>
      <c r="B191" s="9"/>
      <c r="C191" s="5">
        <v>44</v>
      </c>
      <c r="D191" s="10"/>
      <c r="F191" s="9">
        <v>44</v>
      </c>
      <c r="G191" s="5">
        <v>44</v>
      </c>
      <c r="H191" s="10">
        <v>44</v>
      </c>
      <c r="I191" s="6"/>
      <c r="J191" s="9">
        <v>44</v>
      </c>
      <c r="K191" s="5">
        <v>44</v>
      </c>
      <c r="L191" s="10">
        <v>44</v>
      </c>
      <c r="M191" s="57">
        <f aca="true" t="shared" si="32" ref="M191:O192">J191-F191</f>
        <v>0</v>
      </c>
      <c r="N191" s="57">
        <f t="shared" si="32"/>
        <v>0</v>
      </c>
      <c r="O191" s="57">
        <f t="shared" si="32"/>
        <v>0</v>
      </c>
      <c r="P191" s="11" t="s">
        <v>325</v>
      </c>
    </row>
    <row r="192" spans="1:16" s="7" customFormat="1" ht="11.25" customHeight="1">
      <c r="A192" s="2" t="s">
        <v>129</v>
      </c>
      <c r="B192" s="9"/>
      <c r="C192" s="5"/>
      <c r="D192" s="10">
        <v>800</v>
      </c>
      <c r="F192" s="9">
        <v>800</v>
      </c>
      <c r="G192" s="5">
        <v>800</v>
      </c>
      <c r="H192" s="10">
        <v>800</v>
      </c>
      <c r="I192" s="6"/>
      <c r="J192" s="9">
        <v>800</v>
      </c>
      <c r="K192" s="5">
        <v>800</v>
      </c>
      <c r="L192" s="10">
        <v>800</v>
      </c>
      <c r="M192" s="57">
        <f t="shared" si="32"/>
        <v>0</v>
      </c>
      <c r="N192" s="57">
        <f t="shared" si="32"/>
        <v>0</v>
      </c>
      <c r="O192" s="57">
        <f t="shared" si="32"/>
        <v>0</v>
      </c>
      <c r="P192" s="11" t="s">
        <v>325</v>
      </c>
    </row>
    <row r="193" spans="1:16" s="7" customFormat="1" ht="20.25">
      <c r="A193" s="4" t="s">
        <v>348</v>
      </c>
      <c r="B193" s="9">
        <v>65</v>
      </c>
      <c r="C193" s="5"/>
      <c r="D193" s="10"/>
      <c r="F193" s="9">
        <v>65</v>
      </c>
      <c r="G193" s="9">
        <v>65</v>
      </c>
      <c r="H193" s="5">
        <v>65</v>
      </c>
      <c r="I193" s="6"/>
      <c r="J193" s="9">
        <v>65</v>
      </c>
      <c r="K193" s="9">
        <v>65</v>
      </c>
      <c r="L193" s="5">
        <v>65</v>
      </c>
      <c r="M193" s="57">
        <f aca="true" t="shared" si="33" ref="M193:O195">J193-F193</f>
        <v>0</v>
      </c>
      <c r="N193" s="57">
        <f t="shared" si="33"/>
        <v>0</v>
      </c>
      <c r="O193" s="57">
        <f t="shared" si="33"/>
        <v>0</v>
      </c>
      <c r="P193" s="11" t="s">
        <v>391</v>
      </c>
    </row>
    <row r="194" spans="1:16" s="7" customFormat="1" ht="12" customHeight="1">
      <c r="A194" s="4" t="s">
        <v>347</v>
      </c>
      <c r="B194" s="9"/>
      <c r="C194" s="5"/>
      <c r="D194" s="10">
        <v>967</v>
      </c>
      <c r="E194" s="5"/>
      <c r="F194" s="10">
        <v>967</v>
      </c>
      <c r="G194" s="10">
        <v>967</v>
      </c>
      <c r="H194" s="10">
        <v>967</v>
      </c>
      <c r="I194" s="6"/>
      <c r="J194" s="10">
        <v>967</v>
      </c>
      <c r="K194" s="10">
        <v>967</v>
      </c>
      <c r="L194" s="10">
        <v>967</v>
      </c>
      <c r="M194" s="57">
        <f t="shared" si="33"/>
        <v>0</v>
      </c>
      <c r="N194" s="57">
        <f t="shared" si="33"/>
        <v>0</v>
      </c>
      <c r="O194" s="57">
        <f t="shared" si="33"/>
        <v>0</v>
      </c>
      <c r="P194" s="11"/>
    </row>
    <row r="195" spans="1:16" s="7" customFormat="1" ht="63" customHeight="1">
      <c r="A195" s="2" t="s">
        <v>336</v>
      </c>
      <c r="B195" s="54"/>
      <c r="C195" s="26"/>
      <c r="D195" s="52">
        <v>450</v>
      </c>
      <c r="E195" s="53"/>
      <c r="F195" s="54"/>
      <c r="G195" s="54">
        <v>450</v>
      </c>
      <c r="H195" s="26">
        <v>450</v>
      </c>
      <c r="I195" s="6"/>
      <c r="J195" s="54">
        <v>0</v>
      </c>
      <c r="K195" s="54">
        <v>450</v>
      </c>
      <c r="L195" s="54">
        <v>450</v>
      </c>
      <c r="M195" s="57">
        <f t="shared" si="33"/>
        <v>0</v>
      </c>
      <c r="N195" s="57">
        <f>K195-G195</f>
        <v>0</v>
      </c>
      <c r="O195" s="57">
        <f>L195-H195</f>
        <v>0</v>
      </c>
      <c r="P195" s="11" t="s">
        <v>356</v>
      </c>
    </row>
    <row r="196" spans="1:16" s="7" customFormat="1" ht="11.25" customHeight="1">
      <c r="A196" s="29" t="s">
        <v>289</v>
      </c>
      <c r="B196" s="9">
        <f>SUM(B172:B195)</f>
        <v>959</v>
      </c>
      <c r="C196" s="9">
        <f aca="true" t="shared" si="34" ref="C196:L196">SUM(C172:C195)</f>
        <v>592</v>
      </c>
      <c r="D196" s="9">
        <f t="shared" si="34"/>
        <v>2217</v>
      </c>
      <c r="E196" s="9">
        <f t="shared" si="34"/>
        <v>0</v>
      </c>
      <c r="F196" s="9">
        <f t="shared" si="34"/>
        <v>2567</v>
      </c>
      <c r="G196" s="9">
        <f t="shared" si="34"/>
        <v>3052</v>
      </c>
      <c r="H196" s="9">
        <f t="shared" si="34"/>
        <v>3768</v>
      </c>
      <c r="I196" s="9">
        <f t="shared" si="34"/>
        <v>0</v>
      </c>
      <c r="J196" s="9">
        <f t="shared" si="34"/>
        <v>2567</v>
      </c>
      <c r="K196" s="9">
        <f t="shared" si="34"/>
        <v>3052</v>
      </c>
      <c r="L196" s="9">
        <f t="shared" si="34"/>
        <v>3768</v>
      </c>
      <c r="M196" s="58">
        <f>J196-F196</f>
        <v>0</v>
      </c>
      <c r="N196" s="58">
        <f>K196-G196</f>
        <v>0</v>
      </c>
      <c r="O196" s="58">
        <f>L196-H196</f>
        <v>0</v>
      </c>
      <c r="P196" s="11"/>
    </row>
    <row r="197" spans="1:16" s="7" customFormat="1" ht="11.25" customHeight="1">
      <c r="A197" s="2"/>
      <c r="B197" s="9"/>
      <c r="C197" s="5"/>
      <c r="D197" s="10"/>
      <c r="E197" s="24"/>
      <c r="F197" s="9"/>
      <c r="G197" s="9"/>
      <c r="H197" s="10"/>
      <c r="I197" s="6"/>
      <c r="J197" s="5"/>
      <c r="K197" s="5"/>
      <c r="L197" s="5"/>
      <c r="M197" s="5"/>
      <c r="N197" s="5"/>
      <c r="O197" s="5"/>
      <c r="P197" s="11"/>
    </row>
    <row r="198" spans="1:16" s="7" customFormat="1" ht="12" customHeight="1">
      <c r="A198" s="3" t="s">
        <v>392</v>
      </c>
      <c r="B198" s="9"/>
      <c r="C198" s="5"/>
      <c r="D198" s="10"/>
      <c r="F198" s="9"/>
      <c r="G198" s="5"/>
      <c r="H198" s="10"/>
      <c r="I198" s="6"/>
      <c r="J198" s="5"/>
      <c r="K198" s="5"/>
      <c r="L198" s="5"/>
      <c r="M198" s="5"/>
      <c r="N198" s="5"/>
      <c r="O198" s="5"/>
      <c r="P198" s="11"/>
    </row>
    <row r="199" spans="1:16" s="7" customFormat="1" ht="9.75">
      <c r="A199" s="2" t="s">
        <v>287</v>
      </c>
      <c r="B199" s="9">
        <v>46</v>
      </c>
      <c r="C199" s="5"/>
      <c r="D199" s="10"/>
      <c r="F199" s="9">
        <v>46</v>
      </c>
      <c r="G199" s="5">
        <v>46</v>
      </c>
      <c r="H199" s="10">
        <v>46</v>
      </c>
      <c r="I199" s="6"/>
      <c r="J199" s="9">
        <v>46</v>
      </c>
      <c r="K199" s="5">
        <v>46</v>
      </c>
      <c r="L199" s="10">
        <v>46</v>
      </c>
      <c r="M199" s="5">
        <f>J199-F199</f>
        <v>0</v>
      </c>
      <c r="N199" s="5">
        <f>K199-G199</f>
        <v>0</v>
      </c>
      <c r="O199" s="5">
        <f>L199-H199</f>
        <v>0</v>
      </c>
      <c r="P199" s="11" t="s">
        <v>323</v>
      </c>
    </row>
    <row r="200" spans="1:16" s="7" customFormat="1" ht="11.25" customHeight="1">
      <c r="A200" s="2" t="s">
        <v>32</v>
      </c>
      <c r="B200" s="9"/>
      <c r="C200" s="5"/>
      <c r="D200" s="10"/>
      <c r="F200" s="9"/>
      <c r="G200" s="5"/>
      <c r="H200" s="10"/>
      <c r="I200" s="6"/>
      <c r="J200" s="5"/>
      <c r="K200" s="5"/>
      <c r="L200" s="5"/>
      <c r="M200" s="5"/>
      <c r="N200" s="5"/>
      <c r="O200" s="5"/>
      <c r="P200" s="11"/>
    </row>
    <row r="201" spans="1:16" s="7" customFormat="1" ht="11.25" customHeight="1">
      <c r="A201" s="4" t="s">
        <v>130</v>
      </c>
      <c r="B201" s="9"/>
      <c r="C201" s="5"/>
      <c r="D201" s="10"/>
      <c r="E201" s="7">
        <v>200</v>
      </c>
      <c r="F201" s="9">
        <v>200</v>
      </c>
      <c r="G201" s="5">
        <v>200</v>
      </c>
      <c r="H201" s="10">
        <v>200</v>
      </c>
      <c r="I201" s="6" t="s">
        <v>131</v>
      </c>
      <c r="J201" s="9">
        <v>200</v>
      </c>
      <c r="K201" s="5">
        <v>200</v>
      </c>
      <c r="L201" s="10">
        <v>200</v>
      </c>
      <c r="M201" s="57">
        <f>J201-F201</f>
        <v>0</v>
      </c>
      <c r="N201" s="57">
        <f>K201-G201</f>
        <v>0</v>
      </c>
      <c r="O201" s="57">
        <f>L201-H201</f>
        <v>0</v>
      </c>
      <c r="P201" s="11" t="s">
        <v>320</v>
      </c>
    </row>
    <row r="202" spans="1:16" s="7" customFormat="1" ht="11.25" customHeight="1">
      <c r="A202" s="2" t="s">
        <v>12</v>
      </c>
      <c r="B202" s="9"/>
      <c r="C202" s="5"/>
      <c r="D202" s="10"/>
      <c r="F202" s="9"/>
      <c r="G202" s="5"/>
      <c r="H202" s="10"/>
      <c r="I202" s="6"/>
      <c r="J202" s="9"/>
      <c r="K202" s="5"/>
      <c r="L202" s="10"/>
      <c r="M202" s="5"/>
      <c r="N202" s="5"/>
      <c r="O202" s="5"/>
      <c r="P202" s="11"/>
    </row>
    <row r="203" spans="1:16" s="7" customFormat="1" ht="11.25" customHeight="1">
      <c r="A203" s="2" t="s">
        <v>132</v>
      </c>
      <c r="B203" s="9"/>
      <c r="C203" s="5">
        <v>163</v>
      </c>
      <c r="D203" s="10"/>
      <c r="F203" s="9">
        <v>163</v>
      </c>
      <c r="G203" s="5">
        <v>163</v>
      </c>
      <c r="H203" s="10">
        <v>163</v>
      </c>
      <c r="I203" s="6"/>
      <c r="J203" s="9">
        <v>163</v>
      </c>
      <c r="K203" s="5">
        <v>163</v>
      </c>
      <c r="L203" s="10">
        <v>163</v>
      </c>
      <c r="M203" s="57">
        <f>J203-F203</f>
        <v>0</v>
      </c>
      <c r="N203" s="57">
        <f>K203-G203</f>
        <v>0</v>
      </c>
      <c r="O203" s="57">
        <f>L203-H203</f>
        <v>0</v>
      </c>
      <c r="P203" s="11" t="s">
        <v>323</v>
      </c>
    </row>
    <row r="204" spans="1:16" s="7" customFormat="1" ht="11.25" customHeight="1">
      <c r="A204" s="2" t="s">
        <v>7</v>
      </c>
      <c r="B204" s="9"/>
      <c r="C204" s="5"/>
      <c r="D204" s="10"/>
      <c r="F204" s="9"/>
      <c r="G204" s="5"/>
      <c r="H204" s="10"/>
      <c r="I204" s="6"/>
      <c r="J204" s="9"/>
      <c r="K204" s="5"/>
      <c r="L204" s="10"/>
      <c r="M204" s="5"/>
      <c r="N204" s="5"/>
      <c r="O204" s="5"/>
      <c r="P204" s="11"/>
    </row>
    <row r="205" spans="1:16" s="7" customFormat="1" ht="22.5" customHeight="1">
      <c r="A205" s="4" t="s">
        <v>133</v>
      </c>
      <c r="B205" s="9"/>
      <c r="C205" s="5"/>
      <c r="D205" s="10">
        <v>468</v>
      </c>
      <c r="F205" s="9">
        <v>468</v>
      </c>
      <c r="G205" s="5">
        <v>468</v>
      </c>
      <c r="H205" s="10">
        <v>468</v>
      </c>
      <c r="I205" s="6" t="s">
        <v>134</v>
      </c>
      <c r="J205" s="9">
        <v>468</v>
      </c>
      <c r="K205" s="5">
        <v>468</v>
      </c>
      <c r="L205" s="10">
        <v>468</v>
      </c>
      <c r="M205" s="57">
        <f aca="true" t="shared" si="35" ref="M205:O207">J205-F205</f>
        <v>0</v>
      </c>
      <c r="N205" s="57">
        <f t="shared" si="35"/>
        <v>0</v>
      </c>
      <c r="O205" s="57">
        <f t="shared" si="35"/>
        <v>0</v>
      </c>
      <c r="P205" s="11" t="s">
        <v>323</v>
      </c>
    </row>
    <row r="206" spans="1:16" s="7" customFormat="1" ht="12" customHeight="1">
      <c r="A206" s="2" t="s">
        <v>135</v>
      </c>
      <c r="B206" s="9"/>
      <c r="C206" s="5"/>
      <c r="D206" s="52">
        <v>88</v>
      </c>
      <c r="E206" s="53"/>
      <c r="F206" s="54">
        <v>88</v>
      </c>
      <c r="G206" s="26">
        <v>88</v>
      </c>
      <c r="H206" s="52">
        <v>88</v>
      </c>
      <c r="I206" s="6"/>
      <c r="J206" s="54">
        <v>88</v>
      </c>
      <c r="K206" s="26">
        <v>88</v>
      </c>
      <c r="L206" s="52">
        <v>88</v>
      </c>
      <c r="M206" s="57">
        <f t="shared" si="35"/>
        <v>0</v>
      </c>
      <c r="N206" s="57">
        <f t="shared" si="35"/>
        <v>0</v>
      </c>
      <c r="O206" s="57">
        <f t="shared" si="35"/>
        <v>0</v>
      </c>
      <c r="P206" s="11" t="s">
        <v>323</v>
      </c>
    </row>
    <row r="207" spans="1:16" s="7" customFormat="1" ht="14.25" customHeight="1">
      <c r="A207" s="30" t="s">
        <v>136</v>
      </c>
      <c r="B207" s="10">
        <f aca="true" t="shared" si="36" ref="B207:H207">SUM(B199:B206)</f>
        <v>46</v>
      </c>
      <c r="C207" s="10">
        <f t="shared" si="36"/>
        <v>163</v>
      </c>
      <c r="D207" s="10">
        <f t="shared" si="36"/>
        <v>556</v>
      </c>
      <c r="E207" s="10">
        <f t="shared" si="36"/>
        <v>200</v>
      </c>
      <c r="F207" s="10">
        <f t="shared" si="36"/>
        <v>965</v>
      </c>
      <c r="G207" s="10">
        <f t="shared" si="36"/>
        <v>965</v>
      </c>
      <c r="H207" s="10">
        <f t="shared" si="36"/>
        <v>965</v>
      </c>
      <c r="I207" s="6" t="s">
        <v>137</v>
      </c>
      <c r="J207" s="10">
        <f>SUM(J199:J206)</f>
        <v>965</v>
      </c>
      <c r="K207" s="10">
        <f>SUM(K199:K206)</f>
        <v>965</v>
      </c>
      <c r="L207" s="10">
        <f>SUM(L199:L206)</f>
        <v>965</v>
      </c>
      <c r="M207" s="57">
        <f t="shared" si="35"/>
        <v>0</v>
      </c>
      <c r="N207" s="57">
        <f t="shared" si="35"/>
        <v>0</v>
      </c>
      <c r="O207" s="57">
        <f t="shared" si="35"/>
        <v>0</v>
      </c>
      <c r="P207" s="11"/>
    </row>
    <row r="208" spans="1:16" s="7" customFormat="1" ht="9.75">
      <c r="A208" s="2"/>
      <c r="B208" s="9"/>
      <c r="C208" s="5"/>
      <c r="D208" s="10"/>
      <c r="F208" s="9"/>
      <c r="G208" s="5"/>
      <c r="H208" s="10"/>
      <c r="I208" s="6"/>
      <c r="J208" s="5"/>
      <c r="K208" s="5"/>
      <c r="L208" s="5"/>
      <c r="M208" s="5"/>
      <c r="N208" s="5"/>
      <c r="O208" s="5"/>
      <c r="P208" s="11"/>
    </row>
    <row r="209" spans="1:16" s="7" customFormat="1" ht="12" customHeight="1">
      <c r="A209" s="3" t="s">
        <v>138</v>
      </c>
      <c r="B209" s="9">
        <v>34041</v>
      </c>
      <c r="C209" s="5">
        <v>7697</v>
      </c>
      <c r="D209" s="10">
        <v>33299</v>
      </c>
      <c r="F209" s="9"/>
      <c r="G209" s="5"/>
      <c r="H209" s="10"/>
      <c r="I209" s="6" t="s">
        <v>139</v>
      </c>
      <c r="J209" s="5"/>
      <c r="K209" s="5"/>
      <c r="L209" s="5"/>
      <c r="M209" s="5"/>
      <c r="N209" s="5"/>
      <c r="O209" s="5"/>
      <c r="P209" s="11"/>
    </row>
    <row r="210" spans="1:16" s="7" customFormat="1" ht="11.25" customHeight="1">
      <c r="A210" s="2" t="s">
        <v>140</v>
      </c>
      <c r="B210" s="9"/>
      <c r="C210" s="5"/>
      <c r="D210" s="10"/>
      <c r="F210" s="9"/>
      <c r="G210" s="5"/>
      <c r="H210" s="10"/>
      <c r="I210" s="6"/>
      <c r="J210" s="5"/>
      <c r="K210" s="5"/>
      <c r="L210" s="5"/>
      <c r="M210" s="5"/>
      <c r="N210" s="5"/>
      <c r="O210" s="5"/>
      <c r="P210" s="11"/>
    </row>
    <row r="211" spans="1:16" s="7" customFormat="1" ht="11.25" customHeight="1">
      <c r="A211" s="2" t="s">
        <v>413</v>
      </c>
      <c r="B211" s="9">
        <f aca="true" t="shared" si="37" ref="B211:L211">B169+B196+B207</f>
        <v>1147</v>
      </c>
      <c r="C211" s="9">
        <f t="shared" si="37"/>
        <v>755</v>
      </c>
      <c r="D211" s="9">
        <f t="shared" si="37"/>
        <v>2873</v>
      </c>
      <c r="E211" s="9">
        <f t="shared" si="37"/>
        <v>787</v>
      </c>
      <c r="F211" s="9">
        <f t="shared" si="37"/>
        <v>4303</v>
      </c>
      <c r="G211" s="9">
        <f t="shared" si="37"/>
        <v>4846</v>
      </c>
      <c r="H211" s="5">
        <f t="shared" si="37"/>
        <v>5562</v>
      </c>
      <c r="I211" s="5" t="e">
        <f t="shared" si="37"/>
        <v>#VALUE!</v>
      </c>
      <c r="J211" s="5">
        <f t="shared" si="37"/>
        <v>4231.6</v>
      </c>
      <c r="K211" s="5">
        <f t="shared" si="37"/>
        <v>4918.3</v>
      </c>
      <c r="L211" s="5">
        <f t="shared" si="37"/>
        <v>5634</v>
      </c>
      <c r="M211" s="58">
        <f>J211-F211</f>
        <v>-71.39999999999964</v>
      </c>
      <c r="N211" s="58">
        <f>K211-G211</f>
        <v>72.30000000000018</v>
      </c>
      <c r="O211" s="58">
        <f>L211-H211</f>
        <v>72</v>
      </c>
      <c r="P211" s="11"/>
    </row>
    <row r="212" spans="1:16" s="7" customFormat="1" ht="11.25" customHeight="1">
      <c r="A212" s="2"/>
      <c r="B212" s="56"/>
      <c r="C212" s="5"/>
      <c r="D212" s="10"/>
      <c r="F212" s="9"/>
      <c r="G212" s="5"/>
      <c r="H212" s="10"/>
      <c r="I212" s="6"/>
      <c r="J212" s="5"/>
      <c r="K212" s="10"/>
      <c r="L212" s="5"/>
      <c r="M212" s="5"/>
      <c r="N212" s="5"/>
      <c r="O212" s="5"/>
      <c r="P212" s="11"/>
    </row>
    <row r="213" spans="1:16" s="7" customFormat="1" ht="19.5" customHeight="1">
      <c r="A213" s="98" t="s">
        <v>141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100"/>
      <c r="P213" s="11"/>
    </row>
    <row r="214" spans="1:16" s="7" customFormat="1" ht="9.75">
      <c r="A214" s="2"/>
      <c r="B214" s="9"/>
      <c r="C214" s="5"/>
      <c r="D214" s="10"/>
      <c r="F214" s="9"/>
      <c r="G214" s="5"/>
      <c r="H214" s="10"/>
      <c r="I214" s="6"/>
      <c r="J214" s="5"/>
      <c r="K214" s="5"/>
      <c r="L214" s="5"/>
      <c r="M214" s="5"/>
      <c r="N214" s="5"/>
      <c r="O214" s="5"/>
      <c r="P214" s="11"/>
    </row>
    <row r="215" spans="1:16" s="7" customFormat="1" ht="12" customHeight="1">
      <c r="A215" s="3" t="s">
        <v>393</v>
      </c>
      <c r="B215" s="9"/>
      <c r="C215" s="5"/>
      <c r="D215" s="10"/>
      <c r="F215" s="9"/>
      <c r="G215" s="5"/>
      <c r="H215" s="10"/>
      <c r="I215" s="6"/>
      <c r="J215" s="5"/>
      <c r="K215" s="5"/>
      <c r="L215" s="5"/>
      <c r="M215" s="5"/>
      <c r="N215" s="5"/>
      <c r="O215" s="5"/>
      <c r="P215" s="11"/>
    </row>
    <row r="216" spans="1:16" s="7" customFormat="1" ht="9.75">
      <c r="A216" s="2" t="s">
        <v>287</v>
      </c>
      <c r="B216" s="9">
        <v>244</v>
      </c>
      <c r="C216" s="5"/>
      <c r="D216" s="10"/>
      <c r="F216" s="9">
        <v>244</v>
      </c>
      <c r="G216" s="5">
        <v>244</v>
      </c>
      <c r="H216" s="10">
        <v>244</v>
      </c>
      <c r="I216" s="6"/>
      <c r="J216" s="9">
        <v>244</v>
      </c>
      <c r="K216" s="5">
        <v>244</v>
      </c>
      <c r="L216" s="10">
        <v>244</v>
      </c>
      <c r="M216" s="5">
        <f>J216-F216</f>
        <v>0</v>
      </c>
      <c r="N216" s="5">
        <f>K216-G216</f>
        <v>0</v>
      </c>
      <c r="O216" s="5">
        <f>L216-H216</f>
        <v>0</v>
      </c>
      <c r="P216" s="11" t="s">
        <v>323</v>
      </c>
    </row>
    <row r="217" spans="1:16" s="7" customFormat="1" ht="11.25" customHeight="1">
      <c r="A217" s="2" t="s">
        <v>7</v>
      </c>
      <c r="B217" s="9"/>
      <c r="C217" s="5"/>
      <c r="D217" s="10"/>
      <c r="F217" s="9"/>
      <c r="G217" s="5"/>
      <c r="H217" s="10"/>
      <c r="I217" s="6"/>
      <c r="J217" s="5"/>
      <c r="K217" s="5"/>
      <c r="L217" s="5"/>
      <c r="M217" s="5"/>
      <c r="N217" s="5"/>
      <c r="O217" s="5"/>
      <c r="P217" s="11"/>
    </row>
    <row r="218" spans="1:16" s="7" customFormat="1" ht="20.25">
      <c r="A218" s="4" t="s">
        <v>142</v>
      </c>
      <c r="B218" s="9"/>
      <c r="C218" s="5"/>
      <c r="D218" s="10">
        <v>1790</v>
      </c>
      <c r="F218" s="9">
        <v>1790</v>
      </c>
      <c r="G218" s="5">
        <v>1790</v>
      </c>
      <c r="H218" s="10">
        <v>1790</v>
      </c>
      <c r="I218" s="6" t="s">
        <v>247</v>
      </c>
      <c r="J218" s="9">
        <v>1790</v>
      </c>
      <c r="K218" s="5">
        <v>1790</v>
      </c>
      <c r="L218" s="10">
        <v>1790</v>
      </c>
      <c r="M218" s="57">
        <f aca="true" t="shared" si="38" ref="M218:O219">J218-F218</f>
        <v>0</v>
      </c>
      <c r="N218" s="57">
        <f t="shared" si="38"/>
        <v>0</v>
      </c>
      <c r="O218" s="57">
        <f t="shared" si="38"/>
        <v>0</v>
      </c>
      <c r="P218" s="11" t="s">
        <v>437</v>
      </c>
    </row>
    <row r="219" spans="1:16" s="7" customFormat="1" ht="35.25" customHeight="1">
      <c r="A219" s="4" t="s">
        <v>300</v>
      </c>
      <c r="B219" s="9"/>
      <c r="C219" s="5"/>
      <c r="D219" s="10">
        <v>378</v>
      </c>
      <c r="F219" s="9">
        <v>378</v>
      </c>
      <c r="G219" s="5">
        <v>378</v>
      </c>
      <c r="H219" s="10">
        <v>378</v>
      </c>
      <c r="I219" s="6" t="s">
        <v>248</v>
      </c>
      <c r="J219" s="9">
        <v>378</v>
      </c>
      <c r="K219" s="5">
        <v>378</v>
      </c>
      <c r="L219" s="10">
        <v>378</v>
      </c>
      <c r="M219" s="57">
        <f t="shared" si="38"/>
        <v>0</v>
      </c>
      <c r="N219" s="57">
        <f t="shared" si="38"/>
        <v>0</v>
      </c>
      <c r="O219" s="57">
        <f t="shared" si="38"/>
        <v>0</v>
      </c>
      <c r="P219" s="11" t="s">
        <v>436</v>
      </c>
    </row>
    <row r="220" spans="1:16" s="7" customFormat="1" ht="21.75" customHeight="1">
      <c r="A220" s="30" t="s">
        <v>143</v>
      </c>
      <c r="B220" s="10">
        <f>SUM(B216:B219)</f>
        <v>244</v>
      </c>
      <c r="C220" s="5"/>
      <c r="D220" s="10">
        <f>SUM(D218:D219)</f>
        <v>2168</v>
      </c>
      <c r="E220" s="5"/>
      <c r="F220" s="10">
        <f>SUM(F216:F219)</f>
        <v>2412</v>
      </c>
      <c r="G220" s="10">
        <f>SUM(G216:G219)</f>
        <v>2412</v>
      </c>
      <c r="H220" s="10">
        <f>SUM(H216:H219)</f>
        <v>2412</v>
      </c>
      <c r="I220" s="6" t="s">
        <v>144</v>
      </c>
      <c r="J220" s="10">
        <f>SUM(J216:J219)</f>
        <v>2412</v>
      </c>
      <c r="K220" s="10">
        <f>SUM(K216:K219)</f>
        <v>2412</v>
      </c>
      <c r="L220" s="10">
        <f>SUM(L216:L219)</f>
        <v>2412</v>
      </c>
      <c r="M220" s="57">
        <f>J220-F220</f>
        <v>0</v>
      </c>
      <c r="N220" s="57">
        <f>K220-G220</f>
        <v>0</v>
      </c>
      <c r="O220" s="57">
        <f>L220-H220</f>
        <v>0</v>
      </c>
      <c r="P220" s="11"/>
    </row>
    <row r="221" spans="1:16" s="7" customFormat="1" ht="9.75">
      <c r="A221" s="29"/>
      <c r="B221" s="24"/>
      <c r="C221" s="5"/>
      <c r="D221" s="10"/>
      <c r="E221" s="24"/>
      <c r="F221" s="24"/>
      <c r="G221" s="10"/>
      <c r="H221" s="10"/>
      <c r="I221" s="6"/>
      <c r="J221" s="10"/>
      <c r="K221" s="10"/>
      <c r="L221" s="10"/>
      <c r="M221" s="57"/>
      <c r="N221" s="57"/>
      <c r="O221" s="57"/>
      <c r="P221" s="11"/>
    </row>
    <row r="222" spans="1:16" s="7" customFormat="1" ht="9.75">
      <c r="A222" s="2"/>
      <c r="B222" s="9"/>
      <c r="C222" s="5"/>
      <c r="D222" s="10"/>
      <c r="F222" s="9"/>
      <c r="G222" s="5"/>
      <c r="H222" s="10"/>
      <c r="I222" s="6"/>
      <c r="J222" s="5"/>
      <c r="K222" s="5"/>
      <c r="L222" s="5"/>
      <c r="M222" s="5"/>
      <c r="N222" s="5"/>
      <c r="O222" s="5"/>
      <c r="P222" s="11"/>
    </row>
    <row r="223" spans="1:16" s="7" customFormat="1" ht="9.75">
      <c r="A223" s="3" t="s">
        <v>394</v>
      </c>
      <c r="B223" s="9"/>
      <c r="C223" s="5"/>
      <c r="D223" s="10"/>
      <c r="F223" s="9"/>
      <c r="G223" s="5"/>
      <c r="H223" s="10"/>
      <c r="I223" s="12" t="s">
        <v>249</v>
      </c>
      <c r="J223" s="5"/>
      <c r="K223" s="5"/>
      <c r="L223" s="5"/>
      <c r="M223" s="5"/>
      <c r="N223" s="5"/>
      <c r="O223" s="5"/>
      <c r="P223" s="11"/>
    </row>
    <row r="224" spans="1:16" s="7" customFormat="1" ht="9.75">
      <c r="A224" s="2" t="s">
        <v>287</v>
      </c>
      <c r="B224" s="9">
        <v>367</v>
      </c>
      <c r="C224" s="5"/>
      <c r="D224" s="10"/>
      <c r="F224" s="9">
        <v>367</v>
      </c>
      <c r="G224" s="5">
        <v>367</v>
      </c>
      <c r="H224" s="10">
        <v>367</v>
      </c>
      <c r="I224" s="6"/>
      <c r="J224" s="9">
        <v>367</v>
      </c>
      <c r="K224" s="5">
        <v>367</v>
      </c>
      <c r="L224" s="10">
        <v>367</v>
      </c>
      <c r="M224" s="5">
        <f>J224-F224</f>
        <v>0</v>
      </c>
      <c r="N224" s="5">
        <f>K224-G224</f>
        <v>0</v>
      </c>
      <c r="O224" s="5">
        <f>L224-H224</f>
        <v>0</v>
      </c>
      <c r="P224" s="11" t="s">
        <v>323</v>
      </c>
    </row>
    <row r="225" spans="1:16" s="7" customFormat="1" ht="11.25" customHeight="1">
      <c r="A225" s="2" t="s">
        <v>254</v>
      </c>
      <c r="B225" s="9"/>
      <c r="C225" s="5"/>
      <c r="D225" s="10"/>
      <c r="F225" s="9"/>
      <c r="G225" s="5"/>
      <c r="H225" s="10"/>
      <c r="I225" s="6"/>
      <c r="J225" s="5"/>
      <c r="K225" s="5"/>
      <c r="L225" s="5"/>
      <c r="M225" s="5"/>
      <c r="N225" s="5"/>
      <c r="O225" s="5"/>
      <c r="P225" s="11"/>
    </row>
    <row r="226" spans="1:16" s="7" customFormat="1" ht="22.5" customHeight="1">
      <c r="A226" s="4" t="s">
        <v>272</v>
      </c>
      <c r="B226" s="9"/>
      <c r="C226" s="57" t="s">
        <v>276</v>
      </c>
      <c r="D226" s="10"/>
      <c r="E226" s="7">
        <v>638</v>
      </c>
      <c r="F226" s="9">
        <v>213</v>
      </c>
      <c r="G226" s="5">
        <v>638</v>
      </c>
      <c r="H226" s="10">
        <v>638</v>
      </c>
      <c r="I226" s="6" t="s">
        <v>269</v>
      </c>
      <c r="J226" s="9">
        <v>213</v>
      </c>
      <c r="K226" s="5">
        <v>638</v>
      </c>
      <c r="L226" s="10">
        <v>638</v>
      </c>
      <c r="M226" s="57">
        <f aca="true" t="shared" si="39" ref="M226:O231">J226-F226</f>
        <v>0</v>
      </c>
      <c r="N226" s="57">
        <f t="shared" si="39"/>
        <v>0</v>
      </c>
      <c r="O226" s="57">
        <f t="shared" si="39"/>
        <v>0</v>
      </c>
      <c r="P226" s="11" t="s">
        <v>332</v>
      </c>
    </row>
    <row r="227" spans="1:16" s="7" customFormat="1" ht="20.25">
      <c r="A227" s="4" t="s">
        <v>271</v>
      </c>
      <c r="B227" s="9"/>
      <c r="C227" s="57" t="s">
        <v>277</v>
      </c>
      <c r="D227" s="10"/>
      <c r="E227" s="7">
        <v>427</v>
      </c>
      <c r="F227" s="9">
        <v>142</v>
      </c>
      <c r="G227" s="5">
        <v>427</v>
      </c>
      <c r="H227" s="10">
        <v>427</v>
      </c>
      <c r="I227" s="6" t="s">
        <v>269</v>
      </c>
      <c r="J227" s="9">
        <v>142</v>
      </c>
      <c r="K227" s="5">
        <v>427</v>
      </c>
      <c r="L227" s="10">
        <v>427</v>
      </c>
      <c r="M227" s="57">
        <f t="shared" si="39"/>
        <v>0</v>
      </c>
      <c r="N227" s="57">
        <f t="shared" si="39"/>
        <v>0</v>
      </c>
      <c r="O227" s="57">
        <f t="shared" si="39"/>
        <v>0</v>
      </c>
      <c r="P227" s="11" t="s">
        <v>332</v>
      </c>
    </row>
    <row r="228" spans="1:16" s="7" customFormat="1" ht="20.25">
      <c r="A228" s="4" t="s">
        <v>273</v>
      </c>
      <c r="B228" s="9"/>
      <c r="C228" s="57" t="s">
        <v>275</v>
      </c>
      <c r="D228" s="10"/>
      <c r="E228" s="7">
        <v>413</v>
      </c>
      <c r="F228" s="9">
        <v>138</v>
      </c>
      <c r="G228" s="5">
        <v>413</v>
      </c>
      <c r="H228" s="10">
        <v>413</v>
      </c>
      <c r="I228" s="6" t="s">
        <v>274</v>
      </c>
      <c r="J228" s="9">
        <v>138</v>
      </c>
      <c r="K228" s="5">
        <v>413</v>
      </c>
      <c r="L228" s="10">
        <v>413</v>
      </c>
      <c r="M228" s="57">
        <f t="shared" si="39"/>
        <v>0</v>
      </c>
      <c r="N228" s="57">
        <f t="shared" si="39"/>
        <v>0</v>
      </c>
      <c r="O228" s="57">
        <f t="shared" si="39"/>
        <v>0</v>
      </c>
      <c r="P228" s="11" t="s">
        <v>332</v>
      </c>
    </row>
    <row r="229" spans="1:16" s="7" customFormat="1" ht="9.75">
      <c r="A229" s="4"/>
      <c r="B229" s="9"/>
      <c r="C229" s="57"/>
      <c r="D229" s="10"/>
      <c r="F229" s="9">
        <v>0</v>
      </c>
      <c r="G229" s="5">
        <v>0</v>
      </c>
      <c r="H229" s="10">
        <v>0</v>
      </c>
      <c r="I229" s="6"/>
      <c r="J229" s="9">
        <v>-25</v>
      </c>
      <c r="K229" s="5">
        <v>-25</v>
      </c>
      <c r="L229" s="5">
        <v>-25</v>
      </c>
      <c r="M229" s="57">
        <f t="shared" si="39"/>
        <v>-25</v>
      </c>
      <c r="N229" s="57">
        <f t="shared" si="39"/>
        <v>-25</v>
      </c>
      <c r="O229" s="57">
        <f t="shared" si="39"/>
        <v>-25</v>
      </c>
      <c r="P229" s="11" t="s">
        <v>408</v>
      </c>
    </row>
    <row r="230" spans="1:16" s="7" customFormat="1" ht="9.75">
      <c r="A230" s="4" t="s">
        <v>278</v>
      </c>
      <c r="B230" s="9"/>
      <c r="C230" s="57"/>
      <c r="D230" s="10"/>
      <c r="E230" s="7">
        <v>451</v>
      </c>
      <c r="F230" s="9">
        <v>150</v>
      </c>
      <c r="G230" s="5">
        <v>451</v>
      </c>
      <c r="H230" s="10">
        <v>451</v>
      </c>
      <c r="I230" s="6" t="s">
        <v>269</v>
      </c>
      <c r="J230" s="9">
        <v>150</v>
      </c>
      <c r="K230" s="5">
        <v>451</v>
      </c>
      <c r="L230" s="10">
        <v>451</v>
      </c>
      <c r="M230" s="57">
        <f t="shared" si="39"/>
        <v>0</v>
      </c>
      <c r="N230" s="57">
        <f t="shared" si="39"/>
        <v>0</v>
      </c>
      <c r="O230" s="57">
        <f t="shared" si="39"/>
        <v>0</v>
      </c>
      <c r="P230" s="11" t="s">
        <v>332</v>
      </c>
    </row>
    <row r="231" spans="1:16" s="7" customFormat="1" ht="9.75">
      <c r="A231" s="4" t="s">
        <v>285</v>
      </c>
      <c r="B231" s="9"/>
      <c r="C231" s="57"/>
      <c r="D231" s="10"/>
      <c r="E231" s="5">
        <v>-889</v>
      </c>
      <c r="F231" s="5">
        <v>-889</v>
      </c>
      <c r="G231" s="5">
        <v>-889</v>
      </c>
      <c r="H231" s="5">
        <v>-889</v>
      </c>
      <c r="I231" s="6"/>
      <c r="J231" s="5">
        <v>-889</v>
      </c>
      <c r="K231" s="5">
        <v>-889</v>
      </c>
      <c r="L231" s="5">
        <v>-889</v>
      </c>
      <c r="M231" s="57">
        <f t="shared" si="39"/>
        <v>0</v>
      </c>
      <c r="N231" s="57">
        <f t="shared" si="39"/>
        <v>0</v>
      </c>
      <c r="O231" s="57">
        <f t="shared" si="39"/>
        <v>0</v>
      </c>
      <c r="P231" s="11" t="s">
        <v>332</v>
      </c>
    </row>
    <row r="232" spans="1:16" s="7" customFormat="1" ht="11.25" customHeight="1">
      <c r="A232" s="2" t="s">
        <v>23</v>
      </c>
      <c r="B232" s="9"/>
      <c r="C232" s="5"/>
      <c r="D232" s="10"/>
      <c r="F232" s="9"/>
      <c r="G232" s="5"/>
      <c r="H232" s="10"/>
      <c r="I232" s="12"/>
      <c r="J232" s="5"/>
      <c r="K232" s="5"/>
      <c r="L232" s="5"/>
      <c r="M232" s="5"/>
      <c r="N232" s="5"/>
      <c r="O232" s="5"/>
      <c r="P232" s="11"/>
    </row>
    <row r="233" spans="1:16" s="7" customFormat="1" ht="53.25" customHeight="1">
      <c r="A233" s="4" t="s">
        <v>353</v>
      </c>
      <c r="B233" s="9">
        <v>50</v>
      </c>
      <c r="C233" s="5">
        <v>50</v>
      </c>
      <c r="D233" s="10"/>
      <c r="F233" s="9">
        <v>50</v>
      </c>
      <c r="G233" s="5">
        <v>100</v>
      </c>
      <c r="H233" s="10">
        <v>100</v>
      </c>
      <c r="I233" s="12" t="s">
        <v>262</v>
      </c>
      <c r="J233" s="5">
        <v>50</v>
      </c>
      <c r="K233" s="5">
        <v>100</v>
      </c>
      <c r="L233" s="5">
        <v>100</v>
      </c>
      <c r="M233" s="57">
        <f>J233-F233</f>
        <v>0</v>
      </c>
      <c r="N233" s="57">
        <f>K233-G233</f>
        <v>0</v>
      </c>
      <c r="O233" s="57">
        <f>L233-H233</f>
        <v>0</v>
      </c>
      <c r="P233" s="11" t="s">
        <v>422</v>
      </c>
    </row>
    <row r="234" spans="1:16" s="7" customFormat="1" ht="13.5" customHeight="1">
      <c r="A234" s="2" t="s">
        <v>7</v>
      </c>
      <c r="B234" s="9"/>
      <c r="C234" s="5"/>
      <c r="D234" s="10"/>
      <c r="F234" s="9"/>
      <c r="G234" s="5"/>
      <c r="H234" s="10"/>
      <c r="I234" s="12"/>
      <c r="J234" s="5"/>
      <c r="K234" s="5"/>
      <c r="L234" s="5"/>
      <c r="M234" s="5"/>
      <c r="N234" s="5"/>
      <c r="O234" s="5"/>
      <c r="P234" s="11"/>
    </row>
    <row r="235" spans="1:16" s="7" customFormat="1" ht="22.5" customHeight="1">
      <c r="A235" s="4" t="s">
        <v>272</v>
      </c>
      <c r="B235" s="9"/>
      <c r="C235" s="57">
        <v>641</v>
      </c>
      <c r="D235" s="10"/>
      <c r="F235" s="9">
        <v>214</v>
      </c>
      <c r="G235" s="5">
        <v>641</v>
      </c>
      <c r="H235" s="10">
        <v>641</v>
      </c>
      <c r="I235" s="6" t="s">
        <v>269</v>
      </c>
      <c r="J235" s="9">
        <v>214</v>
      </c>
      <c r="K235" s="5">
        <v>641</v>
      </c>
      <c r="L235" s="10">
        <v>641</v>
      </c>
      <c r="M235" s="57">
        <f aca="true" t="shared" si="40" ref="M235:O240">J235-F235</f>
        <v>0</v>
      </c>
      <c r="N235" s="57">
        <f t="shared" si="40"/>
        <v>0</v>
      </c>
      <c r="O235" s="57">
        <f t="shared" si="40"/>
        <v>0</v>
      </c>
      <c r="P235" s="11" t="s">
        <v>332</v>
      </c>
    </row>
    <row r="236" spans="1:16" s="7" customFormat="1" ht="20.25">
      <c r="A236" s="4" t="s">
        <v>271</v>
      </c>
      <c r="B236" s="9"/>
      <c r="C236" s="57">
        <v>440</v>
      </c>
      <c r="D236" s="10"/>
      <c r="F236" s="9">
        <v>147</v>
      </c>
      <c r="G236" s="5">
        <v>440</v>
      </c>
      <c r="H236" s="10">
        <v>440</v>
      </c>
      <c r="I236" s="6" t="s">
        <v>269</v>
      </c>
      <c r="J236" s="9">
        <v>147</v>
      </c>
      <c r="K236" s="5">
        <v>440</v>
      </c>
      <c r="L236" s="10">
        <v>440</v>
      </c>
      <c r="M236" s="57">
        <f t="shared" si="40"/>
        <v>0</v>
      </c>
      <c r="N236" s="57">
        <f t="shared" si="40"/>
        <v>0</v>
      </c>
      <c r="O236" s="57">
        <f t="shared" si="40"/>
        <v>0</v>
      </c>
      <c r="P236" s="11" t="s">
        <v>332</v>
      </c>
    </row>
    <row r="237" spans="1:16" s="7" customFormat="1" ht="20.25">
      <c r="A237" s="4" t="s">
        <v>273</v>
      </c>
      <c r="B237" s="9"/>
      <c r="C237" s="57">
        <v>341</v>
      </c>
      <c r="D237" s="59"/>
      <c r="F237" s="9">
        <v>114</v>
      </c>
      <c r="G237" s="5">
        <v>341</v>
      </c>
      <c r="H237" s="10">
        <v>341</v>
      </c>
      <c r="I237" s="6" t="s">
        <v>274</v>
      </c>
      <c r="J237" s="9">
        <v>114</v>
      </c>
      <c r="K237" s="5">
        <v>341</v>
      </c>
      <c r="L237" s="10">
        <v>341</v>
      </c>
      <c r="M237" s="57">
        <f t="shared" si="40"/>
        <v>0</v>
      </c>
      <c r="N237" s="57">
        <f t="shared" si="40"/>
        <v>0</v>
      </c>
      <c r="O237" s="57">
        <f t="shared" si="40"/>
        <v>0</v>
      </c>
      <c r="P237" s="11" t="s">
        <v>332</v>
      </c>
    </row>
    <row r="238" spans="2:16" s="7" customFormat="1" ht="9.75">
      <c r="B238" s="9"/>
      <c r="C238" s="57"/>
      <c r="D238" s="10"/>
      <c r="F238" s="9">
        <v>0</v>
      </c>
      <c r="G238" s="9">
        <v>0</v>
      </c>
      <c r="H238" s="9">
        <v>0</v>
      </c>
      <c r="I238" s="9">
        <v>-20</v>
      </c>
      <c r="J238" s="9">
        <v>-20</v>
      </c>
      <c r="K238" s="9">
        <v>-20</v>
      </c>
      <c r="L238" s="9">
        <v>-20</v>
      </c>
      <c r="M238" s="57">
        <f t="shared" si="40"/>
        <v>-20</v>
      </c>
      <c r="N238" s="57">
        <f t="shared" si="40"/>
        <v>-20</v>
      </c>
      <c r="O238" s="57">
        <f t="shared" si="40"/>
        <v>-20</v>
      </c>
      <c r="P238" s="11" t="s">
        <v>408</v>
      </c>
    </row>
    <row r="239" spans="1:16" s="7" customFormat="1" ht="24" customHeight="1">
      <c r="A239" s="4" t="s">
        <v>423</v>
      </c>
      <c r="B239" s="9"/>
      <c r="C239" s="5"/>
      <c r="D239" s="10">
        <v>135</v>
      </c>
      <c r="F239" s="9">
        <v>135</v>
      </c>
      <c r="G239" s="5">
        <v>135</v>
      </c>
      <c r="H239" s="10">
        <v>135</v>
      </c>
      <c r="I239" s="12" t="s">
        <v>260</v>
      </c>
      <c r="J239" s="9">
        <v>135</v>
      </c>
      <c r="K239" s="5">
        <v>135</v>
      </c>
      <c r="L239" s="10">
        <v>135</v>
      </c>
      <c r="M239" s="57">
        <f t="shared" si="40"/>
        <v>0</v>
      </c>
      <c r="N239" s="57">
        <f t="shared" si="40"/>
        <v>0</v>
      </c>
      <c r="O239" s="57">
        <f t="shared" si="40"/>
        <v>0</v>
      </c>
      <c r="P239" s="11" t="s">
        <v>421</v>
      </c>
    </row>
    <row r="240" spans="1:16" s="7" customFormat="1" ht="21" customHeight="1">
      <c r="A240" s="29" t="s">
        <v>306</v>
      </c>
      <c r="B240" s="9">
        <f>SUM(B224:B239)</f>
        <v>417</v>
      </c>
      <c r="C240" s="9">
        <f>SUM(C225:C239)</f>
        <v>1472</v>
      </c>
      <c r="D240" s="9">
        <f>SUM(D225:D239)</f>
        <v>135</v>
      </c>
      <c r="E240" s="9">
        <f>SUM(E225:E239)</f>
        <v>1040</v>
      </c>
      <c r="F240" s="5">
        <f aca="true" t="shared" si="41" ref="F240:L240">SUM(F224:F239)</f>
        <v>781</v>
      </c>
      <c r="G240" s="5">
        <f t="shared" si="41"/>
        <v>3064</v>
      </c>
      <c r="H240" s="5">
        <f t="shared" si="41"/>
        <v>3064</v>
      </c>
      <c r="I240" s="5">
        <f t="shared" si="41"/>
        <v>-20</v>
      </c>
      <c r="J240" s="5">
        <f t="shared" si="41"/>
        <v>736</v>
      </c>
      <c r="K240" s="5">
        <f t="shared" si="41"/>
        <v>3019</v>
      </c>
      <c r="L240" s="5">
        <f t="shared" si="41"/>
        <v>3019</v>
      </c>
      <c r="M240" s="57">
        <f>J240-F240</f>
        <v>-45</v>
      </c>
      <c r="N240" s="57">
        <f t="shared" si="40"/>
        <v>-45</v>
      </c>
      <c r="O240" s="57">
        <f t="shared" si="40"/>
        <v>-45</v>
      </c>
      <c r="P240" s="11"/>
    </row>
    <row r="241" spans="1:16" s="7" customFormat="1" ht="12" customHeight="1">
      <c r="A241" s="3" t="s">
        <v>395</v>
      </c>
      <c r="B241" s="9"/>
      <c r="C241" s="5"/>
      <c r="D241" s="10"/>
      <c r="F241" s="9"/>
      <c r="G241" s="5"/>
      <c r="H241" s="10"/>
      <c r="I241" s="12" t="s">
        <v>249</v>
      </c>
      <c r="J241" s="5"/>
      <c r="K241" s="5"/>
      <c r="L241" s="5"/>
      <c r="M241" s="5"/>
      <c r="N241" s="5"/>
      <c r="O241" s="5"/>
      <c r="P241" s="11"/>
    </row>
    <row r="242" spans="1:16" s="7" customFormat="1" ht="9.75">
      <c r="A242" s="2" t="s">
        <v>287</v>
      </c>
      <c r="B242" s="9">
        <v>104</v>
      </c>
      <c r="C242" s="5"/>
      <c r="D242" s="10"/>
      <c r="F242" s="9">
        <v>104</v>
      </c>
      <c r="G242" s="5">
        <v>104</v>
      </c>
      <c r="H242" s="10">
        <v>104</v>
      </c>
      <c r="I242" s="6"/>
      <c r="J242" s="9">
        <v>104</v>
      </c>
      <c r="K242" s="5">
        <v>104</v>
      </c>
      <c r="L242" s="10">
        <v>104</v>
      </c>
      <c r="M242" s="5">
        <f>J242-F242</f>
        <v>0</v>
      </c>
      <c r="N242" s="5">
        <f>K242-G242</f>
        <v>0</v>
      </c>
      <c r="O242" s="5">
        <f>L242-H242</f>
        <v>0</v>
      </c>
      <c r="P242" s="11" t="s">
        <v>323</v>
      </c>
    </row>
    <row r="243" spans="1:16" s="7" customFormat="1" ht="11.25" customHeight="1">
      <c r="A243" s="2" t="s">
        <v>145</v>
      </c>
      <c r="B243" s="9"/>
      <c r="C243" s="5"/>
      <c r="D243" s="10"/>
      <c r="F243" s="9"/>
      <c r="G243" s="5"/>
      <c r="H243" s="10"/>
      <c r="I243" s="6"/>
      <c r="J243" s="5"/>
      <c r="K243" s="5"/>
      <c r="L243" s="5"/>
      <c r="M243" s="5"/>
      <c r="N243" s="5"/>
      <c r="O243" s="5"/>
      <c r="P243" s="11"/>
    </row>
    <row r="244" spans="1:16" s="7" customFormat="1" ht="23.25" customHeight="1">
      <c r="A244" s="4" t="s">
        <v>302</v>
      </c>
      <c r="B244" s="9">
        <v>22</v>
      </c>
      <c r="C244" s="5">
        <v>40</v>
      </c>
      <c r="D244" s="10"/>
      <c r="F244" s="9">
        <v>40</v>
      </c>
      <c r="G244" s="5">
        <f>22+40</f>
        <v>62</v>
      </c>
      <c r="H244" s="10">
        <f>22+40</f>
        <v>62</v>
      </c>
      <c r="I244" s="6" t="s">
        <v>248</v>
      </c>
      <c r="J244" s="5">
        <v>40</v>
      </c>
      <c r="K244" s="5">
        <v>62</v>
      </c>
      <c r="L244" s="5">
        <v>62</v>
      </c>
      <c r="M244" s="57">
        <f aca="true" t="shared" si="42" ref="M244:O245">J244-F244</f>
        <v>0</v>
      </c>
      <c r="N244" s="57">
        <f t="shared" si="42"/>
        <v>0</v>
      </c>
      <c r="O244" s="57">
        <f t="shared" si="42"/>
        <v>0</v>
      </c>
      <c r="P244" s="11" t="s">
        <v>333</v>
      </c>
    </row>
    <row r="245" spans="1:16" s="7" customFormat="1" ht="11.25" customHeight="1">
      <c r="A245" s="4" t="s">
        <v>146</v>
      </c>
      <c r="B245" s="9">
        <v>55</v>
      </c>
      <c r="C245" s="5"/>
      <c r="D245" s="10"/>
      <c r="F245" s="9"/>
      <c r="G245" s="5">
        <v>28</v>
      </c>
      <c r="H245" s="10">
        <v>55</v>
      </c>
      <c r="I245" s="6" t="s">
        <v>248</v>
      </c>
      <c r="J245" s="5">
        <v>0</v>
      </c>
      <c r="K245" s="5">
        <v>28</v>
      </c>
      <c r="L245" s="5">
        <v>55</v>
      </c>
      <c r="M245" s="57">
        <f t="shared" si="42"/>
        <v>0</v>
      </c>
      <c r="N245" s="57">
        <f t="shared" si="42"/>
        <v>0</v>
      </c>
      <c r="O245" s="57">
        <f t="shared" si="42"/>
        <v>0</v>
      </c>
      <c r="P245" s="11" t="s">
        <v>333</v>
      </c>
    </row>
    <row r="246" spans="1:16" s="7" customFormat="1" ht="11.25" customHeight="1">
      <c r="A246" s="2" t="s">
        <v>7</v>
      </c>
      <c r="B246" s="9"/>
      <c r="C246" s="5"/>
      <c r="D246" s="10"/>
      <c r="F246" s="9"/>
      <c r="G246" s="5"/>
      <c r="H246" s="10"/>
      <c r="I246" s="6"/>
      <c r="J246" s="5"/>
      <c r="K246" s="5"/>
      <c r="L246" s="5"/>
      <c r="M246" s="5"/>
      <c r="N246" s="5"/>
      <c r="O246" s="5"/>
      <c r="P246" s="11"/>
    </row>
    <row r="247" spans="1:16" s="7" customFormat="1" ht="21" customHeight="1">
      <c r="A247" s="4" t="s">
        <v>423</v>
      </c>
      <c r="B247" s="9"/>
      <c r="C247" s="5"/>
      <c r="D247" s="10">
        <v>81</v>
      </c>
      <c r="F247" s="9">
        <v>81</v>
      </c>
      <c r="G247" s="5">
        <v>81</v>
      </c>
      <c r="H247" s="10">
        <v>81</v>
      </c>
      <c r="I247" s="6" t="s">
        <v>261</v>
      </c>
      <c r="J247" s="9">
        <v>81</v>
      </c>
      <c r="K247" s="5">
        <v>81</v>
      </c>
      <c r="L247" s="10">
        <v>81</v>
      </c>
      <c r="M247" s="57">
        <f>J247-F247</f>
        <v>0</v>
      </c>
      <c r="N247" s="57">
        <f>K247-G247</f>
        <v>0</v>
      </c>
      <c r="O247" s="57">
        <f>L247-H247</f>
        <v>0</v>
      </c>
      <c r="P247" s="11" t="s">
        <v>323</v>
      </c>
    </row>
    <row r="248" spans="1:16" s="7" customFormat="1" ht="84" customHeight="1">
      <c r="A248" s="27" t="s">
        <v>334</v>
      </c>
      <c r="B248" s="9"/>
      <c r="C248" s="5"/>
      <c r="D248" s="10"/>
      <c r="F248" s="9"/>
      <c r="G248" s="5">
        <v>249</v>
      </c>
      <c r="H248" s="10">
        <v>249</v>
      </c>
      <c r="I248" s="6"/>
      <c r="J248" s="5"/>
      <c r="K248" s="5">
        <v>249</v>
      </c>
      <c r="L248" s="5">
        <v>249</v>
      </c>
      <c r="M248" s="5">
        <f>J248-F248</f>
        <v>0</v>
      </c>
      <c r="N248" s="5">
        <f>G248-K248</f>
        <v>0</v>
      </c>
      <c r="O248" s="5">
        <f>L248-H248</f>
        <v>0</v>
      </c>
      <c r="P248" s="11" t="s">
        <v>424</v>
      </c>
    </row>
    <row r="249" spans="1:16" s="7" customFormat="1" ht="13.5" customHeight="1">
      <c r="A249" s="29" t="s">
        <v>290</v>
      </c>
      <c r="B249" s="9">
        <f>SUM(B242:B248)</f>
        <v>181</v>
      </c>
      <c r="C249" s="5">
        <f>SUM(C244:C248)</f>
        <v>40</v>
      </c>
      <c r="D249" s="10">
        <f>SUM(D244:D248)</f>
        <v>81</v>
      </c>
      <c r="E249" s="5"/>
      <c r="F249" s="10">
        <f aca="true" t="shared" si="43" ref="F249:L249">SUM(F242:F248)</f>
        <v>225</v>
      </c>
      <c r="G249" s="10">
        <f t="shared" si="43"/>
        <v>524</v>
      </c>
      <c r="H249" s="10">
        <f t="shared" si="43"/>
        <v>551</v>
      </c>
      <c r="I249" s="10">
        <f t="shared" si="43"/>
        <v>0</v>
      </c>
      <c r="J249" s="10">
        <f t="shared" si="43"/>
        <v>225</v>
      </c>
      <c r="K249" s="10">
        <f t="shared" si="43"/>
        <v>524</v>
      </c>
      <c r="L249" s="10">
        <f t="shared" si="43"/>
        <v>551</v>
      </c>
      <c r="M249" s="57">
        <f>J249-F249</f>
        <v>0</v>
      </c>
      <c r="N249" s="57">
        <f>K249-G249</f>
        <v>0</v>
      </c>
      <c r="O249" s="57">
        <f>L249-H249</f>
        <v>0</v>
      </c>
      <c r="P249" s="11"/>
    </row>
    <row r="250" spans="1:16" s="7" customFormat="1" ht="9.75">
      <c r="A250" s="2"/>
      <c r="B250" s="9"/>
      <c r="C250" s="5"/>
      <c r="D250" s="10"/>
      <c r="F250" s="9"/>
      <c r="G250" s="5"/>
      <c r="H250" s="10"/>
      <c r="I250" s="6"/>
      <c r="J250" s="5"/>
      <c r="K250" s="5"/>
      <c r="L250" s="5"/>
      <c r="M250" s="5"/>
      <c r="N250" s="5"/>
      <c r="O250" s="5"/>
      <c r="P250" s="11"/>
    </row>
    <row r="251" spans="1:16" s="7" customFormat="1" ht="12" customHeight="1">
      <c r="A251" s="3" t="s">
        <v>147</v>
      </c>
      <c r="B251" s="9">
        <v>50639</v>
      </c>
      <c r="C251" s="5">
        <v>12987</v>
      </c>
      <c r="D251" s="10">
        <v>47498</v>
      </c>
      <c r="F251" s="9"/>
      <c r="G251" s="5"/>
      <c r="H251" s="10"/>
      <c r="I251" s="6" t="s">
        <v>148</v>
      </c>
      <c r="J251" s="5"/>
      <c r="K251" s="5"/>
      <c r="L251" s="5"/>
      <c r="M251" s="5"/>
      <c r="N251" s="5"/>
      <c r="O251" s="5"/>
      <c r="P251" s="11"/>
    </row>
    <row r="252" spans="1:16" s="7" customFormat="1" ht="11.25" customHeight="1">
      <c r="A252" s="2" t="s">
        <v>149</v>
      </c>
      <c r="B252" s="9"/>
      <c r="C252" s="5"/>
      <c r="D252" s="10"/>
      <c r="F252" s="9"/>
      <c r="G252" s="5"/>
      <c r="H252" s="10"/>
      <c r="I252" s="6"/>
      <c r="J252" s="5"/>
      <c r="K252" s="5"/>
      <c r="L252" s="5"/>
      <c r="M252" s="5"/>
      <c r="N252" s="5"/>
      <c r="O252" s="5"/>
      <c r="P252" s="11"/>
    </row>
    <row r="253" spans="1:16" s="7" customFormat="1" ht="11.25" customHeight="1">
      <c r="A253" s="2" t="s">
        <v>414</v>
      </c>
      <c r="B253" s="9">
        <f aca="true" t="shared" si="44" ref="B253:H253">B220+B240+B249</f>
        <v>842</v>
      </c>
      <c r="C253" s="5">
        <f t="shared" si="44"/>
        <v>1512</v>
      </c>
      <c r="D253" s="10">
        <f t="shared" si="44"/>
        <v>2384</v>
      </c>
      <c r="E253" s="9">
        <f t="shared" si="44"/>
        <v>1040</v>
      </c>
      <c r="F253" s="9">
        <f t="shared" si="44"/>
        <v>3418</v>
      </c>
      <c r="G253" s="5">
        <f t="shared" si="44"/>
        <v>6000</v>
      </c>
      <c r="H253" s="10">
        <f t="shared" si="44"/>
        <v>6027</v>
      </c>
      <c r="I253" s="10" t="e">
        <f>I220+I240+I249</f>
        <v>#VALUE!</v>
      </c>
      <c r="J253" s="10">
        <f>J220+J240+J249</f>
        <v>3373</v>
      </c>
      <c r="K253" s="10">
        <f>K220+K240+K249</f>
        <v>5955</v>
      </c>
      <c r="L253" s="10">
        <f>L220+L240+L249</f>
        <v>5982</v>
      </c>
      <c r="M253" s="57">
        <f>J253-F253</f>
        <v>-45</v>
      </c>
      <c r="N253" s="57">
        <f>K253-G253</f>
        <v>-45</v>
      </c>
      <c r="O253" s="57">
        <f>L253-H253</f>
        <v>-45</v>
      </c>
      <c r="P253" s="11"/>
    </row>
    <row r="254" spans="1:16" s="7" customFormat="1" ht="11.25" customHeight="1">
      <c r="A254" s="2"/>
      <c r="B254" s="9"/>
      <c r="C254" s="5"/>
      <c r="D254" s="10"/>
      <c r="E254" s="24"/>
      <c r="F254" s="9"/>
      <c r="G254" s="5"/>
      <c r="H254" s="10"/>
      <c r="I254" s="24"/>
      <c r="J254" s="10"/>
      <c r="K254" s="10"/>
      <c r="L254" s="10"/>
      <c r="M254" s="57"/>
      <c r="N254" s="57"/>
      <c r="O254" s="57"/>
      <c r="P254" s="11"/>
    </row>
    <row r="255" spans="1:16" s="7" customFormat="1" ht="11.25" customHeight="1">
      <c r="A255" s="2"/>
      <c r="B255" s="9"/>
      <c r="C255" s="5"/>
      <c r="D255" s="10"/>
      <c r="E255" s="24"/>
      <c r="F255" s="9"/>
      <c r="G255" s="5"/>
      <c r="H255" s="10"/>
      <c r="I255" s="24"/>
      <c r="J255" s="10"/>
      <c r="K255" s="10"/>
      <c r="L255" s="10"/>
      <c r="M255" s="57"/>
      <c r="N255" s="57"/>
      <c r="O255" s="57"/>
      <c r="P255" s="11"/>
    </row>
    <row r="256" spans="1:16" s="7" customFormat="1" ht="11.25" customHeight="1">
      <c r="A256" s="2"/>
      <c r="B256" s="56"/>
      <c r="C256" s="5"/>
      <c r="D256" s="10"/>
      <c r="F256" s="9"/>
      <c r="G256" s="5"/>
      <c r="H256" s="10"/>
      <c r="I256" s="6"/>
      <c r="J256" s="5"/>
      <c r="K256" s="10"/>
      <c r="L256" s="5"/>
      <c r="M256" s="5"/>
      <c r="N256" s="5"/>
      <c r="O256" s="5"/>
      <c r="P256" s="11"/>
    </row>
    <row r="257" spans="1:16" s="7" customFormat="1" ht="19.5" customHeight="1">
      <c r="A257" s="98" t="s">
        <v>150</v>
      </c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100"/>
      <c r="P257" s="60"/>
    </row>
    <row r="258" spans="1:16" s="7" customFormat="1" ht="9.75">
      <c r="A258" s="2"/>
      <c r="B258" s="9"/>
      <c r="C258" s="5"/>
      <c r="D258" s="10"/>
      <c r="F258" s="9"/>
      <c r="G258" s="5"/>
      <c r="H258" s="10"/>
      <c r="I258" s="6"/>
      <c r="J258" s="5"/>
      <c r="K258" s="5"/>
      <c r="L258" s="5"/>
      <c r="M258" s="5"/>
      <c r="N258" s="5"/>
      <c r="O258" s="5"/>
      <c r="P258" s="11"/>
    </row>
    <row r="259" spans="1:16" s="7" customFormat="1" ht="12" customHeight="1">
      <c r="A259" s="3" t="s">
        <v>396</v>
      </c>
      <c r="B259" s="9"/>
      <c r="C259" s="5"/>
      <c r="D259" s="10"/>
      <c r="F259" s="9"/>
      <c r="G259" s="5"/>
      <c r="H259" s="10"/>
      <c r="I259" s="6"/>
      <c r="J259" s="5"/>
      <c r="K259" s="5"/>
      <c r="L259" s="5"/>
      <c r="M259" s="5"/>
      <c r="N259" s="5"/>
      <c r="O259" s="5"/>
      <c r="P259" s="11"/>
    </row>
    <row r="260" spans="1:16" s="7" customFormat="1" ht="9.75">
      <c r="A260" s="2" t="s">
        <v>287</v>
      </c>
      <c r="B260" s="9">
        <v>109</v>
      </c>
      <c r="C260" s="5"/>
      <c r="D260" s="10"/>
      <c r="F260" s="9">
        <v>109</v>
      </c>
      <c r="G260" s="5">
        <v>109</v>
      </c>
      <c r="H260" s="10">
        <v>109</v>
      </c>
      <c r="I260" s="6"/>
      <c r="J260" s="9">
        <v>109</v>
      </c>
      <c r="K260" s="5">
        <v>109</v>
      </c>
      <c r="L260" s="10">
        <v>109</v>
      </c>
      <c r="M260" s="5">
        <f>J260-F260</f>
        <v>0</v>
      </c>
      <c r="N260" s="5">
        <f>K260-G260</f>
        <v>0</v>
      </c>
      <c r="O260" s="5">
        <f>L260-H260</f>
        <v>0</v>
      </c>
      <c r="P260" s="11" t="s">
        <v>323</v>
      </c>
    </row>
    <row r="261" spans="1:16" s="7" customFormat="1" ht="11.25" customHeight="1">
      <c r="A261" s="2" t="s">
        <v>12</v>
      </c>
      <c r="B261" s="9"/>
      <c r="C261" s="5"/>
      <c r="D261" s="10"/>
      <c r="F261" s="9"/>
      <c r="G261" s="5"/>
      <c r="H261" s="10"/>
      <c r="I261" s="6"/>
      <c r="J261" s="5"/>
      <c r="K261" s="5"/>
      <c r="L261" s="5"/>
      <c r="M261" s="5"/>
      <c r="N261" s="5"/>
      <c r="O261" s="5"/>
      <c r="P261" s="11"/>
    </row>
    <row r="262" spans="1:16" s="7" customFormat="1" ht="11.25" customHeight="1">
      <c r="A262" s="4" t="s">
        <v>151</v>
      </c>
      <c r="B262" s="9"/>
      <c r="C262" s="5">
        <v>548</v>
      </c>
      <c r="D262" s="10"/>
      <c r="F262" s="9">
        <v>548</v>
      </c>
      <c r="G262" s="5">
        <v>548</v>
      </c>
      <c r="H262" s="10">
        <v>548</v>
      </c>
      <c r="I262" s="6"/>
      <c r="J262" s="5">
        <v>548</v>
      </c>
      <c r="K262" s="5">
        <v>548</v>
      </c>
      <c r="L262" s="5">
        <v>548</v>
      </c>
      <c r="M262" s="57">
        <f>J262-F262</f>
        <v>0</v>
      </c>
      <c r="N262" s="57">
        <f>K262-G262</f>
        <v>0</v>
      </c>
      <c r="O262" s="57">
        <f>L262-H262</f>
        <v>0</v>
      </c>
      <c r="P262" s="11" t="s">
        <v>325</v>
      </c>
    </row>
    <row r="263" spans="1:16" s="7" customFormat="1" ht="11.25" customHeight="1">
      <c r="A263" s="2" t="s">
        <v>7</v>
      </c>
      <c r="B263" s="9"/>
      <c r="C263" s="5"/>
      <c r="D263" s="10"/>
      <c r="F263" s="9"/>
      <c r="G263" s="5"/>
      <c r="H263" s="10"/>
      <c r="I263" s="6"/>
      <c r="J263" s="5"/>
      <c r="K263" s="5"/>
      <c r="L263" s="5"/>
      <c r="M263" s="5"/>
      <c r="N263" s="5"/>
      <c r="O263" s="5"/>
      <c r="P263" s="11"/>
    </row>
    <row r="264" spans="1:16" s="7" customFormat="1" ht="11.25" customHeight="1">
      <c r="A264" s="4" t="s">
        <v>152</v>
      </c>
      <c r="B264" s="9"/>
      <c r="C264" s="5"/>
      <c r="D264" s="52">
        <v>21</v>
      </c>
      <c r="E264" s="53"/>
      <c r="F264" s="54">
        <v>21</v>
      </c>
      <c r="G264" s="26">
        <v>21</v>
      </c>
      <c r="H264" s="52">
        <v>21</v>
      </c>
      <c r="I264" s="6"/>
      <c r="J264" s="54">
        <v>21</v>
      </c>
      <c r="K264" s="26">
        <v>21</v>
      </c>
      <c r="L264" s="52">
        <v>21</v>
      </c>
      <c r="M264" s="58">
        <f aca="true" t="shared" si="45" ref="M264:O265">J264-F264</f>
        <v>0</v>
      </c>
      <c r="N264" s="58">
        <f t="shared" si="45"/>
        <v>0</v>
      </c>
      <c r="O264" s="58">
        <f t="shared" si="45"/>
        <v>0</v>
      </c>
      <c r="P264" s="11" t="s">
        <v>325</v>
      </c>
    </row>
    <row r="265" spans="1:16" s="7" customFormat="1" ht="22.5" customHeight="1">
      <c r="A265" s="30" t="s">
        <v>153</v>
      </c>
      <c r="B265" s="10">
        <f>SUM(B260:B264)</f>
        <v>109</v>
      </c>
      <c r="C265" s="5">
        <f>SUM(C262:C264)</f>
        <v>548</v>
      </c>
      <c r="D265" s="10">
        <f>SUM(D262:D264)</f>
        <v>21</v>
      </c>
      <c r="E265" s="5"/>
      <c r="F265" s="10">
        <f aca="true" t="shared" si="46" ref="F265:L265">SUM(F260:F264)</f>
        <v>678</v>
      </c>
      <c r="G265" s="10">
        <f t="shared" si="46"/>
        <v>678</v>
      </c>
      <c r="H265" s="10">
        <f t="shared" si="46"/>
        <v>678</v>
      </c>
      <c r="I265" s="10">
        <f t="shared" si="46"/>
        <v>0</v>
      </c>
      <c r="J265" s="10">
        <f t="shared" si="46"/>
        <v>678</v>
      </c>
      <c r="K265" s="10">
        <f t="shared" si="46"/>
        <v>678</v>
      </c>
      <c r="L265" s="10">
        <f t="shared" si="46"/>
        <v>678</v>
      </c>
      <c r="M265" s="57">
        <f t="shared" si="45"/>
        <v>0</v>
      </c>
      <c r="N265" s="57">
        <f t="shared" si="45"/>
        <v>0</v>
      </c>
      <c r="O265" s="57">
        <f t="shared" si="45"/>
        <v>0</v>
      </c>
      <c r="P265" s="11"/>
    </row>
    <row r="266" spans="1:16" s="7" customFormat="1" ht="9.75">
      <c r="A266" s="2"/>
      <c r="B266" s="9"/>
      <c r="C266" s="5"/>
      <c r="D266" s="10"/>
      <c r="F266" s="9"/>
      <c r="G266" s="5"/>
      <c r="H266" s="10"/>
      <c r="I266" s="6"/>
      <c r="J266" s="5"/>
      <c r="K266" s="5"/>
      <c r="L266" s="5"/>
      <c r="M266" s="5"/>
      <c r="N266" s="5"/>
      <c r="O266" s="5"/>
      <c r="P266" s="11"/>
    </row>
    <row r="267" spans="1:16" s="7" customFormat="1" ht="12" customHeight="1">
      <c r="A267" s="3" t="s">
        <v>398</v>
      </c>
      <c r="B267" s="9"/>
      <c r="C267" s="5"/>
      <c r="D267" s="10"/>
      <c r="F267" s="9"/>
      <c r="G267" s="5"/>
      <c r="H267" s="10"/>
      <c r="I267" s="6"/>
      <c r="J267" s="5"/>
      <c r="K267" s="5"/>
      <c r="L267" s="5"/>
      <c r="M267" s="5"/>
      <c r="N267" s="5"/>
      <c r="O267" s="5"/>
      <c r="P267" s="11"/>
    </row>
    <row r="268" spans="1:16" s="7" customFormat="1" ht="9.75">
      <c r="A268" s="2" t="s">
        <v>287</v>
      </c>
      <c r="B268" s="9">
        <v>146</v>
      </c>
      <c r="C268" s="5"/>
      <c r="D268" s="10"/>
      <c r="F268" s="9">
        <v>146</v>
      </c>
      <c r="G268" s="5">
        <v>146</v>
      </c>
      <c r="H268" s="10">
        <v>146</v>
      </c>
      <c r="I268" s="6"/>
      <c r="J268" s="9">
        <v>146</v>
      </c>
      <c r="K268" s="5">
        <v>146</v>
      </c>
      <c r="L268" s="10">
        <v>146</v>
      </c>
      <c r="M268" s="5">
        <f>J268-F268</f>
        <v>0</v>
      </c>
      <c r="N268" s="5">
        <f>K268-G268</f>
        <v>0</v>
      </c>
      <c r="O268" s="5">
        <f>L268-H268</f>
        <v>0</v>
      </c>
      <c r="P268" s="11" t="s">
        <v>323</v>
      </c>
    </row>
    <row r="269" spans="1:16" s="7" customFormat="1" ht="11.25" customHeight="1">
      <c r="A269" s="2" t="s">
        <v>12</v>
      </c>
      <c r="B269" s="9"/>
      <c r="C269" s="5"/>
      <c r="D269" s="10"/>
      <c r="F269" s="9"/>
      <c r="G269" s="5"/>
      <c r="H269" s="10"/>
      <c r="I269" s="6"/>
      <c r="J269" s="5"/>
      <c r="K269" s="5"/>
      <c r="L269" s="5"/>
      <c r="M269" s="5"/>
      <c r="N269" s="5"/>
      <c r="O269" s="5"/>
      <c r="P269" s="11"/>
    </row>
    <row r="270" spans="1:16" s="7" customFormat="1" ht="11.25" customHeight="1">
      <c r="A270" s="4" t="s">
        <v>151</v>
      </c>
      <c r="B270" s="9"/>
      <c r="C270" s="5">
        <v>180</v>
      </c>
      <c r="D270" s="10"/>
      <c r="F270" s="9">
        <v>180</v>
      </c>
      <c r="G270" s="5">
        <v>180</v>
      </c>
      <c r="H270" s="10">
        <v>180</v>
      </c>
      <c r="I270" s="6" t="s">
        <v>154</v>
      </c>
      <c r="J270" s="9">
        <v>180</v>
      </c>
      <c r="K270" s="5">
        <v>180</v>
      </c>
      <c r="L270" s="10">
        <v>180</v>
      </c>
      <c r="M270" s="58">
        <f aca="true" t="shared" si="47" ref="M270:O271">J270-F270</f>
        <v>0</v>
      </c>
      <c r="N270" s="58">
        <f t="shared" si="47"/>
        <v>0</v>
      </c>
      <c r="O270" s="58">
        <f t="shared" si="47"/>
        <v>0</v>
      </c>
      <c r="P270" s="11" t="s">
        <v>323</v>
      </c>
    </row>
    <row r="271" spans="1:16" s="7" customFormat="1" ht="11.25" customHeight="1">
      <c r="A271" s="29" t="s">
        <v>404</v>
      </c>
      <c r="B271" s="9">
        <f aca="true" t="shared" si="48" ref="B271:L271">SUM(B268:B270)</f>
        <v>146</v>
      </c>
      <c r="C271" s="9">
        <f t="shared" si="48"/>
        <v>180</v>
      </c>
      <c r="D271" s="9">
        <f t="shared" si="48"/>
        <v>0</v>
      </c>
      <c r="E271" s="9">
        <f t="shared" si="48"/>
        <v>0</v>
      </c>
      <c r="F271" s="9">
        <f t="shared" si="48"/>
        <v>326</v>
      </c>
      <c r="G271" s="9">
        <f t="shared" si="48"/>
        <v>326</v>
      </c>
      <c r="H271" s="9">
        <f t="shared" si="48"/>
        <v>326</v>
      </c>
      <c r="I271" s="9">
        <f t="shared" si="48"/>
        <v>0</v>
      </c>
      <c r="J271" s="9">
        <f t="shared" si="48"/>
        <v>326</v>
      </c>
      <c r="K271" s="9">
        <f t="shared" si="48"/>
        <v>326</v>
      </c>
      <c r="L271" s="9">
        <f t="shared" si="48"/>
        <v>326</v>
      </c>
      <c r="M271" s="58">
        <f t="shared" si="47"/>
        <v>0</v>
      </c>
      <c r="N271" s="58">
        <f t="shared" si="47"/>
        <v>0</v>
      </c>
      <c r="O271" s="58">
        <f t="shared" si="47"/>
        <v>0</v>
      </c>
      <c r="P271" s="11"/>
    </row>
    <row r="272" spans="1:16" s="7" customFormat="1" ht="9.75">
      <c r="A272" s="2"/>
      <c r="B272" s="9"/>
      <c r="C272" s="5"/>
      <c r="D272" s="10"/>
      <c r="F272" s="9"/>
      <c r="G272" s="5"/>
      <c r="H272" s="10"/>
      <c r="I272" s="6"/>
      <c r="J272" s="5"/>
      <c r="K272" s="5"/>
      <c r="L272" s="5"/>
      <c r="M272" s="5"/>
      <c r="N272" s="5"/>
      <c r="O272" s="5"/>
      <c r="P272" s="11"/>
    </row>
    <row r="273" spans="1:16" s="7" customFormat="1" ht="12" customHeight="1">
      <c r="A273" s="3" t="s">
        <v>397</v>
      </c>
      <c r="B273" s="9"/>
      <c r="C273" s="5"/>
      <c r="D273" s="10"/>
      <c r="F273" s="9"/>
      <c r="G273" s="5"/>
      <c r="H273" s="10"/>
      <c r="I273" s="6" t="s">
        <v>298</v>
      </c>
      <c r="J273" s="5"/>
      <c r="K273" s="5"/>
      <c r="L273" s="5"/>
      <c r="M273" s="5"/>
      <c r="N273" s="5"/>
      <c r="O273" s="5"/>
      <c r="P273" s="11"/>
    </row>
    <row r="274" spans="1:16" s="7" customFormat="1" ht="9.75">
      <c r="A274" s="2" t="s">
        <v>287</v>
      </c>
      <c r="B274" s="9">
        <v>98</v>
      </c>
      <c r="C274" s="5"/>
      <c r="D274" s="10"/>
      <c r="F274" s="9">
        <v>98</v>
      </c>
      <c r="G274" s="5">
        <v>98</v>
      </c>
      <c r="H274" s="10">
        <v>98</v>
      </c>
      <c r="I274" s="6"/>
      <c r="J274" s="9">
        <v>98</v>
      </c>
      <c r="K274" s="5">
        <v>98</v>
      </c>
      <c r="L274" s="10">
        <v>98</v>
      </c>
      <c r="M274" s="5">
        <f aca="true" t="shared" si="49" ref="M274:O276">J274-F274</f>
        <v>0</v>
      </c>
      <c r="N274" s="5">
        <f t="shared" si="49"/>
        <v>0</v>
      </c>
      <c r="O274" s="5">
        <f t="shared" si="49"/>
        <v>0</v>
      </c>
      <c r="P274" s="11" t="s">
        <v>323</v>
      </c>
    </row>
    <row r="275" spans="1:16" s="7" customFormat="1" ht="33" customHeight="1">
      <c r="A275" s="4" t="s">
        <v>201</v>
      </c>
      <c r="B275" s="9"/>
      <c r="C275" s="5"/>
      <c r="D275" s="10"/>
      <c r="E275" s="7">
        <v>300</v>
      </c>
      <c r="F275" s="9">
        <v>300</v>
      </c>
      <c r="G275" s="5">
        <v>300</v>
      </c>
      <c r="H275" s="10">
        <v>300</v>
      </c>
      <c r="I275" s="6" t="s">
        <v>202</v>
      </c>
      <c r="J275" s="5">
        <v>300</v>
      </c>
      <c r="K275" s="5">
        <v>300</v>
      </c>
      <c r="L275" s="5">
        <v>300</v>
      </c>
      <c r="M275" s="58">
        <f t="shared" si="49"/>
        <v>0</v>
      </c>
      <c r="N275" s="58">
        <f t="shared" si="49"/>
        <v>0</v>
      </c>
      <c r="O275" s="58">
        <f t="shared" si="49"/>
        <v>0</v>
      </c>
      <c r="P275" s="11" t="s">
        <v>425</v>
      </c>
    </row>
    <row r="276" spans="1:16" s="7" customFormat="1" ht="11.25" customHeight="1">
      <c r="A276" s="29" t="s">
        <v>405</v>
      </c>
      <c r="B276" s="9">
        <f>SUM(B274:B275)</f>
        <v>98</v>
      </c>
      <c r="C276" s="9">
        <f aca="true" t="shared" si="50" ref="C276:L276">SUM(C274:C275)</f>
        <v>0</v>
      </c>
      <c r="D276" s="9">
        <f t="shared" si="50"/>
        <v>0</v>
      </c>
      <c r="E276" s="9">
        <f t="shared" si="50"/>
        <v>300</v>
      </c>
      <c r="F276" s="9">
        <f t="shared" si="50"/>
        <v>398</v>
      </c>
      <c r="G276" s="9">
        <f t="shared" si="50"/>
        <v>398</v>
      </c>
      <c r="H276" s="9">
        <f t="shared" si="50"/>
        <v>398</v>
      </c>
      <c r="I276" s="9">
        <f t="shared" si="50"/>
        <v>0</v>
      </c>
      <c r="J276" s="9">
        <f t="shared" si="50"/>
        <v>398</v>
      </c>
      <c r="K276" s="9">
        <f t="shared" si="50"/>
        <v>398</v>
      </c>
      <c r="L276" s="9">
        <f t="shared" si="50"/>
        <v>398</v>
      </c>
      <c r="M276" s="58">
        <f t="shared" si="49"/>
        <v>0</v>
      </c>
      <c r="N276" s="58">
        <f>K276-G276</f>
        <v>0</v>
      </c>
      <c r="O276" s="58">
        <f>L276-H276</f>
        <v>0</v>
      </c>
      <c r="P276" s="11"/>
    </row>
    <row r="277" spans="1:16" s="7" customFormat="1" ht="9.75">
      <c r="A277" s="3"/>
      <c r="B277" s="9"/>
      <c r="C277" s="5"/>
      <c r="D277" s="10"/>
      <c r="F277" s="9"/>
      <c r="G277" s="5"/>
      <c r="H277" s="10"/>
      <c r="I277" s="6"/>
      <c r="J277" s="5"/>
      <c r="K277" s="5"/>
      <c r="L277" s="5"/>
      <c r="M277" s="5"/>
      <c r="N277" s="5"/>
      <c r="O277" s="5"/>
      <c r="P277" s="11"/>
    </row>
    <row r="278" spans="1:16" s="7" customFormat="1" ht="12" customHeight="1">
      <c r="A278" s="3" t="s">
        <v>155</v>
      </c>
      <c r="B278" s="9">
        <v>21808</v>
      </c>
      <c r="C278" s="5">
        <v>3961</v>
      </c>
      <c r="D278" s="10">
        <v>368</v>
      </c>
      <c r="F278" s="9"/>
      <c r="G278" s="5"/>
      <c r="H278" s="10"/>
      <c r="I278" s="6" t="s">
        <v>156</v>
      </c>
      <c r="J278" s="5"/>
      <c r="K278" s="5"/>
      <c r="L278" s="5"/>
      <c r="M278" s="5"/>
      <c r="N278" s="5"/>
      <c r="O278" s="5"/>
      <c r="P278" s="11"/>
    </row>
    <row r="279" spans="1:16" s="7" customFormat="1" ht="11.25" customHeight="1">
      <c r="A279" s="2" t="s">
        <v>157</v>
      </c>
      <c r="B279" s="9"/>
      <c r="C279" s="5"/>
      <c r="D279" s="10"/>
      <c r="F279" s="9"/>
      <c r="G279" s="5"/>
      <c r="H279" s="10"/>
      <c r="I279" s="6"/>
      <c r="J279" s="5"/>
      <c r="K279" s="5"/>
      <c r="L279" s="5"/>
      <c r="M279" s="5"/>
      <c r="N279" s="5"/>
      <c r="O279" s="5"/>
      <c r="P279" s="11"/>
    </row>
    <row r="280" spans="1:16" s="7" customFormat="1" ht="12" customHeight="1">
      <c r="A280" s="2" t="s">
        <v>307</v>
      </c>
      <c r="B280" s="9">
        <f>B265+B271+B276</f>
        <v>353</v>
      </c>
      <c r="C280" s="9">
        <f>C265+C271+C276</f>
        <v>728</v>
      </c>
      <c r="D280" s="9">
        <f>D265+D271+D276</f>
        <v>21</v>
      </c>
      <c r="E280" s="9">
        <f>E265+E271+E276</f>
        <v>300</v>
      </c>
      <c r="F280" s="9">
        <f aca="true" t="shared" si="51" ref="F280:L280">F265+F271+F276</f>
        <v>1402</v>
      </c>
      <c r="G280" s="9">
        <f t="shared" si="51"/>
        <v>1402</v>
      </c>
      <c r="H280" s="9">
        <f t="shared" si="51"/>
        <v>1402</v>
      </c>
      <c r="I280" s="9">
        <f t="shared" si="51"/>
        <v>0</v>
      </c>
      <c r="J280" s="9">
        <f t="shared" si="51"/>
        <v>1402</v>
      </c>
      <c r="K280" s="9">
        <f t="shared" si="51"/>
        <v>1402</v>
      </c>
      <c r="L280" s="9">
        <f t="shared" si="51"/>
        <v>1402</v>
      </c>
      <c r="M280" s="58">
        <f>J280-F280</f>
        <v>0</v>
      </c>
      <c r="N280" s="58">
        <f>K280-G280</f>
        <v>0</v>
      </c>
      <c r="O280" s="58">
        <f>L280-H280</f>
        <v>0</v>
      </c>
      <c r="P280" s="11"/>
    </row>
    <row r="281" spans="1:16" s="7" customFormat="1" ht="9.75">
      <c r="A281" s="2"/>
      <c r="B281" s="56"/>
      <c r="C281" s="5"/>
      <c r="D281" s="10"/>
      <c r="F281" s="9"/>
      <c r="G281" s="5"/>
      <c r="H281" s="10"/>
      <c r="I281" s="6"/>
      <c r="J281" s="5"/>
      <c r="K281" s="10"/>
      <c r="L281" s="5"/>
      <c r="M281" s="5"/>
      <c r="N281" s="5"/>
      <c r="O281" s="5"/>
      <c r="P281" s="11"/>
    </row>
    <row r="282" spans="1:16" s="7" customFormat="1" ht="19.5" customHeight="1">
      <c r="A282" s="98" t="s">
        <v>158</v>
      </c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100"/>
      <c r="P282" s="11"/>
    </row>
    <row r="283" spans="1:16" s="7" customFormat="1" ht="9.75">
      <c r="A283" s="2"/>
      <c r="B283" s="9"/>
      <c r="C283" s="5"/>
      <c r="D283" s="10"/>
      <c r="F283" s="9"/>
      <c r="G283" s="5"/>
      <c r="H283" s="10"/>
      <c r="I283" s="6"/>
      <c r="J283" s="5"/>
      <c r="K283" s="5"/>
      <c r="L283" s="10"/>
      <c r="M283" s="5"/>
      <c r="N283" s="5"/>
      <c r="O283" s="5"/>
      <c r="P283" s="11"/>
    </row>
    <row r="284" spans="1:16" s="7" customFormat="1" ht="11.25" customHeight="1">
      <c r="A284" s="3" t="s">
        <v>159</v>
      </c>
      <c r="B284" s="9"/>
      <c r="C284" s="5"/>
      <c r="D284" s="10"/>
      <c r="F284" s="9"/>
      <c r="G284" s="5"/>
      <c r="H284" s="10"/>
      <c r="I284" s="6" t="s">
        <v>160</v>
      </c>
      <c r="J284" s="5"/>
      <c r="K284" s="5"/>
      <c r="L284" s="10"/>
      <c r="M284" s="5"/>
      <c r="N284" s="5"/>
      <c r="O284" s="5"/>
      <c r="P284" s="11"/>
    </row>
    <row r="285" spans="1:16" s="7" customFormat="1" ht="9.75">
      <c r="A285" s="2" t="s">
        <v>287</v>
      </c>
      <c r="B285" s="9">
        <v>162</v>
      </c>
      <c r="C285" s="5"/>
      <c r="D285" s="10"/>
      <c r="F285" s="9">
        <v>162</v>
      </c>
      <c r="G285" s="5">
        <v>162</v>
      </c>
      <c r="H285" s="10">
        <v>162</v>
      </c>
      <c r="I285" s="6"/>
      <c r="J285" s="9">
        <v>162</v>
      </c>
      <c r="K285" s="5">
        <v>162</v>
      </c>
      <c r="L285" s="10">
        <v>162</v>
      </c>
      <c r="M285" s="5">
        <f>J285-F285</f>
        <v>0</v>
      </c>
      <c r="N285" s="5">
        <f>K285-G285</f>
        <v>0</v>
      </c>
      <c r="O285" s="5">
        <f>L285-H285</f>
        <v>0</v>
      </c>
      <c r="P285" s="11" t="s">
        <v>323</v>
      </c>
    </row>
    <row r="286" spans="1:16" s="7" customFormat="1" ht="11.25" customHeight="1">
      <c r="A286" s="2" t="s">
        <v>12</v>
      </c>
      <c r="B286" s="9"/>
      <c r="C286" s="5"/>
      <c r="D286" s="10"/>
      <c r="F286" s="9"/>
      <c r="G286" s="5"/>
      <c r="H286" s="10"/>
      <c r="I286" s="6"/>
      <c r="J286" s="5"/>
      <c r="K286" s="5"/>
      <c r="L286" s="10"/>
      <c r="M286" s="5"/>
      <c r="N286" s="5"/>
      <c r="O286" s="5"/>
      <c r="P286" s="11"/>
    </row>
    <row r="287" spans="1:16" s="7" customFormat="1" ht="22.5" customHeight="1">
      <c r="A287" s="4" t="s">
        <v>161</v>
      </c>
      <c r="B287" s="9"/>
      <c r="C287" s="26">
        <v>152</v>
      </c>
      <c r="D287" s="10"/>
      <c r="F287" s="54">
        <v>102</v>
      </c>
      <c r="G287" s="26">
        <v>152</v>
      </c>
      <c r="H287" s="52">
        <v>152</v>
      </c>
      <c r="I287" s="6" t="s">
        <v>162</v>
      </c>
      <c r="J287" s="26">
        <v>102</v>
      </c>
      <c r="K287" s="26">
        <v>152</v>
      </c>
      <c r="L287" s="52">
        <v>152</v>
      </c>
      <c r="M287" s="57">
        <f aca="true" t="shared" si="52" ref="M287:O288">J287-F287</f>
        <v>0</v>
      </c>
      <c r="N287" s="57">
        <f t="shared" si="52"/>
        <v>0</v>
      </c>
      <c r="O287" s="57">
        <f t="shared" si="52"/>
        <v>0</v>
      </c>
      <c r="P287" s="11" t="s">
        <v>323</v>
      </c>
    </row>
    <row r="288" spans="1:16" s="7" customFormat="1" ht="11.25" customHeight="1">
      <c r="A288" s="30" t="s">
        <v>291</v>
      </c>
      <c r="B288" s="10">
        <f>SUM(B285:B287)</f>
        <v>162</v>
      </c>
      <c r="C288" s="10">
        <f>SUM(C285:C287)</f>
        <v>152</v>
      </c>
      <c r="D288" s="10"/>
      <c r="E288" s="10"/>
      <c r="F288" s="10">
        <f aca="true" t="shared" si="53" ref="F288:L288">SUM(F285:F287)</f>
        <v>264</v>
      </c>
      <c r="G288" s="10">
        <f t="shared" si="53"/>
        <v>314</v>
      </c>
      <c r="H288" s="10">
        <f t="shared" si="53"/>
        <v>314</v>
      </c>
      <c r="I288" s="10">
        <f t="shared" si="53"/>
        <v>0</v>
      </c>
      <c r="J288" s="10">
        <f t="shared" si="53"/>
        <v>264</v>
      </c>
      <c r="K288" s="10">
        <f t="shared" si="53"/>
        <v>314</v>
      </c>
      <c r="L288" s="10">
        <f t="shared" si="53"/>
        <v>314</v>
      </c>
      <c r="M288" s="58">
        <f t="shared" si="52"/>
        <v>0</v>
      </c>
      <c r="N288" s="58">
        <f t="shared" si="52"/>
        <v>0</v>
      </c>
      <c r="O288" s="58">
        <f t="shared" si="52"/>
        <v>0</v>
      </c>
      <c r="P288" s="11"/>
    </row>
    <row r="289" spans="1:16" s="7" customFormat="1" ht="9.75">
      <c r="A289" s="2"/>
      <c r="B289" s="9"/>
      <c r="C289" s="5"/>
      <c r="D289" s="10"/>
      <c r="F289" s="9"/>
      <c r="G289" s="5"/>
      <c r="H289" s="10"/>
      <c r="I289" s="6"/>
      <c r="J289" s="5"/>
      <c r="K289" s="5"/>
      <c r="L289" s="10"/>
      <c r="M289" s="5"/>
      <c r="N289" s="5"/>
      <c r="O289" s="5"/>
      <c r="P289" s="11"/>
    </row>
    <row r="290" spans="1:16" s="7" customFormat="1" ht="11.25" customHeight="1">
      <c r="A290" s="3" t="s">
        <v>399</v>
      </c>
      <c r="B290" s="9"/>
      <c r="C290" s="5"/>
      <c r="D290" s="10"/>
      <c r="F290" s="9"/>
      <c r="G290" s="5"/>
      <c r="H290" s="10"/>
      <c r="I290" s="6" t="s">
        <v>297</v>
      </c>
      <c r="J290" s="5"/>
      <c r="K290" s="5"/>
      <c r="L290" s="10"/>
      <c r="M290" s="5"/>
      <c r="N290" s="5"/>
      <c r="O290" s="5"/>
      <c r="P290" s="11"/>
    </row>
    <row r="291" spans="1:16" s="7" customFormat="1" ht="9.75">
      <c r="A291" s="2" t="s">
        <v>287</v>
      </c>
      <c r="B291" s="9">
        <v>135</v>
      </c>
      <c r="C291" s="5"/>
      <c r="D291" s="10"/>
      <c r="F291" s="9">
        <v>135</v>
      </c>
      <c r="G291" s="5">
        <v>135</v>
      </c>
      <c r="H291" s="10">
        <v>135</v>
      </c>
      <c r="I291" s="6"/>
      <c r="J291" s="9">
        <v>135</v>
      </c>
      <c r="K291" s="5">
        <v>135</v>
      </c>
      <c r="L291" s="10">
        <v>135</v>
      </c>
      <c r="M291" s="5">
        <f>J291-F291</f>
        <v>0</v>
      </c>
      <c r="N291" s="5">
        <f>K291-G291</f>
        <v>0</v>
      </c>
      <c r="O291" s="5">
        <f>L291-H291</f>
        <v>0</v>
      </c>
      <c r="P291" s="11" t="s">
        <v>323</v>
      </c>
    </row>
    <row r="292" spans="1:16" s="7" customFormat="1" ht="11.25" customHeight="1">
      <c r="A292" s="2" t="s">
        <v>12</v>
      </c>
      <c r="B292" s="9"/>
      <c r="C292" s="5"/>
      <c r="D292" s="10"/>
      <c r="F292" s="9"/>
      <c r="G292" s="5"/>
      <c r="H292" s="10"/>
      <c r="I292" s="6"/>
      <c r="J292" s="5"/>
      <c r="K292" s="5"/>
      <c r="L292" s="10"/>
      <c r="M292" s="5"/>
      <c r="N292" s="5"/>
      <c r="O292" s="5"/>
      <c r="P292" s="11"/>
    </row>
    <row r="293" spans="1:16" s="7" customFormat="1" ht="11.25" customHeight="1">
      <c r="A293" s="2" t="s">
        <v>163</v>
      </c>
      <c r="B293" s="9"/>
      <c r="C293" s="26">
        <v>150</v>
      </c>
      <c r="D293" s="52"/>
      <c r="E293" s="53"/>
      <c r="F293" s="54">
        <v>150</v>
      </c>
      <c r="G293" s="26">
        <v>150</v>
      </c>
      <c r="H293" s="52">
        <v>150</v>
      </c>
      <c r="I293" s="6" t="s">
        <v>164</v>
      </c>
      <c r="J293" s="54">
        <v>150</v>
      </c>
      <c r="K293" s="26">
        <v>150</v>
      </c>
      <c r="L293" s="52">
        <v>150</v>
      </c>
      <c r="M293" s="57">
        <f aca="true" t="shared" si="54" ref="M293:O294">J293-F293</f>
        <v>0</v>
      </c>
      <c r="N293" s="57">
        <f t="shared" si="54"/>
        <v>0</v>
      </c>
      <c r="O293" s="57">
        <f t="shared" si="54"/>
        <v>0</v>
      </c>
      <c r="P293" s="11" t="s">
        <v>323</v>
      </c>
    </row>
    <row r="294" spans="1:16" s="7" customFormat="1" ht="11.25" customHeight="1">
      <c r="A294" s="30" t="s">
        <v>292</v>
      </c>
      <c r="B294" s="10">
        <f>SUM(B291:B293)</f>
        <v>135</v>
      </c>
      <c r="C294" s="10">
        <f>SUM(C291:C293)</f>
        <v>150</v>
      </c>
      <c r="D294" s="10"/>
      <c r="E294" s="10"/>
      <c r="F294" s="10">
        <f aca="true" t="shared" si="55" ref="F294:L294">SUM(F291:F293)</f>
        <v>285</v>
      </c>
      <c r="G294" s="10">
        <f t="shared" si="55"/>
        <v>285</v>
      </c>
      <c r="H294" s="10">
        <f t="shared" si="55"/>
        <v>285</v>
      </c>
      <c r="I294" s="10">
        <f t="shared" si="55"/>
        <v>0</v>
      </c>
      <c r="J294" s="10">
        <f t="shared" si="55"/>
        <v>285</v>
      </c>
      <c r="K294" s="10">
        <f t="shared" si="55"/>
        <v>285</v>
      </c>
      <c r="L294" s="10">
        <f t="shared" si="55"/>
        <v>285</v>
      </c>
      <c r="M294" s="58">
        <f t="shared" si="54"/>
        <v>0</v>
      </c>
      <c r="N294" s="58">
        <f t="shared" si="54"/>
        <v>0</v>
      </c>
      <c r="O294" s="58">
        <f t="shared" si="54"/>
        <v>0</v>
      </c>
      <c r="P294" s="11"/>
    </row>
    <row r="295" spans="1:16" s="7" customFormat="1" ht="9.75">
      <c r="A295" s="2"/>
      <c r="B295" s="9"/>
      <c r="C295" s="5"/>
      <c r="D295" s="10"/>
      <c r="F295" s="9"/>
      <c r="G295" s="5"/>
      <c r="H295" s="10"/>
      <c r="I295" s="6"/>
      <c r="J295" s="5"/>
      <c r="K295" s="5"/>
      <c r="L295" s="10"/>
      <c r="M295" s="5"/>
      <c r="N295" s="5"/>
      <c r="O295" s="5"/>
      <c r="P295" s="11"/>
    </row>
    <row r="296" spans="1:16" s="7" customFormat="1" ht="11.25" customHeight="1">
      <c r="A296" s="3" t="s">
        <v>400</v>
      </c>
      <c r="B296" s="9"/>
      <c r="C296" s="5"/>
      <c r="D296" s="10"/>
      <c r="F296" s="9"/>
      <c r="G296" s="5"/>
      <c r="H296" s="10"/>
      <c r="I296" s="6"/>
      <c r="J296" s="5"/>
      <c r="K296" s="5"/>
      <c r="L296" s="10"/>
      <c r="M296" s="5"/>
      <c r="N296" s="5"/>
      <c r="O296" s="5"/>
      <c r="P296" s="11"/>
    </row>
    <row r="297" spans="1:16" s="7" customFormat="1" ht="9.75">
      <c r="A297" s="2" t="s">
        <v>287</v>
      </c>
      <c r="B297" s="9">
        <v>273</v>
      </c>
      <c r="C297" s="5"/>
      <c r="D297" s="10"/>
      <c r="F297" s="9">
        <v>273</v>
      </c>
      <c r="G297" s="5">
        <v>273</v>
      </c>
      <c r="H297" s="10">
        <v>273</v>
      </c>
      <c r="I297" s="6"/>
      <c r="J297" s="9">
        <v>273</v>
      </c>
      <c r="K297" s="5">
        <v>273</v>
      </c>
      <c r="L297" s="10">
        <v>273</v>
      </c>
      <c r="M297" s="5">
        <f aca="true" t="shared" si="56" ref="M297:O299">J297-F297</f>
        <v>0</v>
      </c>
      <c r="N297" s="5">
        <f t="shared" si="56"/>
        <v>0</v>
      </c>
      <c r="O297" s="5">
        <f t="shared" si="56"/>
        <v>0</v>
      </c>
      <c r="P297" s="11" t="s">
        <v>323</v>
      </c>
    </row>
    <row r="298" spans="1:16" s="7" customFormat="1" ht="20.25">
      <c r="A298" s="4" t="s">
        <v>204</v>
      </c>
      <c r="B298" s="9"/>
      <c r="C298" s="5"/>
      <c r="D298" s="10"/>
      <c r="E298" s="7">
        <v>200</v>
      </c>
      <c r="F298" s="9">
        <v>200</v>
      </c>
      <c r="G298" s="5">
        <v>200</v>
      </c>
      <c r="H298" s="10">
        <v>200</v>
      </c>
      <c r="I298" s="6" t="s">
        <v>264</v>
      </c>
      <c r="J298" s="5">
        <v>200</v>
      </c>
      <c r="K298" s="5">
        <v>200</v>
      </c>
      <c r="L298" s="10">
        <v>200</v>
      </c>
      <c r="M298" s="57">
        <f t="shared" si="56"/>
        <v>0</v>
      </c>
      <c r="N298" s="57">
        <f t="shared" si="56"/>
        <v>0</v>
      </c>
      <c r="O298" s="57">
        <f t="shared" si="56"/>
        <v>0</v>
      </c>
      <c r="P298" s="11" t="s">
        <v>341</v>
      </c>
    </row>
    <row r="299" spans="1:16" s="7" customFormat="1" ht="20.25">
      <c r="A299" s="4" t="s">
        <v>205</v>
      </c>
      <c r="B299" s="9"/>
      <c r="C299" s="5"/>
      <c r="D299" s="10"/>
      <c r="E299" s="7">
        <v>724</v>
      </c>
      <c r="F299" s="9">
        <v>511</v>
      </c>
      <c r="G299" s="5">
        <v>724</v>
      </c>
      <c r="H299" s="10">
        <v>724</v>
      </c>
      <c r="I299" s="6" t="s">
        <v>265</v>
      </c>
      <c r="J299" s="5">
        <v>511</v>
      </c>
      <c r="K299" s="5">
        <v>776</v>
      </c>
      <c r="L299" s="10">
        <v>924</v>
      </c>
      <c r="M299" s="57">
        <f t="shared" si="56"/>
        <v>0</v>
      </c>
      <c r="N299" s="57">
        <f t="shared" si="56"/>
        <v>52</v>
      </c>
      <c r="O299" s="57">
        <f t="shared" si="56"/>
        <v>200</v>
      </c>
      <c r="P299" s="11" t="s">
        <v>340</v>
      </c>
    </row>
    <row r="300" spans="1:16" s="7" customFormat="1" ht="30" customHeight="1">
      <c r="A300" s="4" t="s">
        <v>207</v>
      </c>
      <c r="B300" s="9"/>
      <c r="C300" s="5"/>
      <c r="D300" s="10"/>
      <c r="E300" s="7">
        <v>600</v>
      </c>
      <c r="F300" s="9">
        <v>600</v>
      </c>
      <c r="G300" s="5">
        <v>600</v>
      </c>
      <c r="H300" s="10">
        <v>600</v>
      </c>
      <c r="I300" s="6" t="s">
        <v>208</v>
      </c>
      <c r="J300" s="5">
        <v>420</v>
      </c>
      <c r="K300" s="5">
        <v>840</v>
      </c>
      <c r="L300" s="10">
        <v>840</v>
      </c>
      <c r="M300" s="57">
        <f>J300-F300</f>
        <v>-180</v>
      </c>
      <c r="N300" s="57">
        <f>K300-G300</f>
        <v>240</v>
      </c>
      <c r="O300" s="57">
        <f>L300-H300</f>
        <v>240</v>
      </c>
      <c r="P300" s="11" t="s">
        <v>429</v>
      </c>
    </row>
    <row r="301" spans="1:16" s="7" customFormat="1" ht="11.25" customHeight="1">
      <c r="A301" s="2" t="s">
        <v>12</v>
      </c>
      <c r="B301" s="9"/>
      <c r="C301" s="5"/>
      <c r="D301" s="10"/>
      <c r="F301" s="9"/>
      <c r="G301" s="5"/>
      <c r="H301" s="10"/>
      <c r="I301" s="6"/>
      <c r="J301" s="5"/>
      <c r="K301" s="5"/>
      <c r="L301" s="10"/>
      <c r="M301" s="5"/>
      <c r="N301" s="5"/>
      <c r="O301" s="5"/>
      <c r="P301" s="11"/>
    </row>
    <row r="302" spans="1:16" s="7" customFormat="1" ht="11.25" customHeight="1">
      <c r="A302" s="2" t="s">
        <v>163</v>
      </c>
      <c r="B302" s="9"/>
      <c r="C302" s="5">
        <v>358</v>
      </c>
      <c r="D302" s="10"/>
      <c r="F302" s="9">
        <v>358</v>
      </c>
      <c r="G302" s="5">
        <v>358</v>
      </c>
      <c r="H302" s="10">
        <v>358</v>
      </c>
      <c r="I302" s="6"/>
      <c r="J302" s="9">
        <v>358</v>
      </c>
      <c r="K302" s="5">
        <v>358</v>
      </c>
      <c r="L302" s="10">
        <v>358</v>
      </c>
      <c r="M302" s="57">
        <f aca="true" t="shared" si="57" ref="M302:O305">J302-F302</f>
        <v>0</v>
      </c>
      <c r="N302" s="57">
        <f t="shared" si="57"/>
        <v>0</v>
      </c>
      <c r="O302" s="57">
        <f t="shared" si="57"/>
        <v>0</v>
      </c>
      <c r="P302" s="11" t="s">
        <v>323</v>
      </c>
    </row>
    <row r="303" spans="1:16" s="7" customFormat="1" ht="11.25" customHeight="1">
      <c r="A303" s="2" t="s">
        <v>165</v>
      </c>
      <c r="B303" s="9"/>
      <c r="C303" s="5">
        <v>928</v>
      </c>
      <c r="D303" s="10"/>
      <c r="F303" s="9">
        <v>921</v>
      </c>
      <c r="G303" s="5">
        <v>928</v>
      </c>
      <c r="H303" s="10">
        <v>928</v>
      </c>
      <c r="I303" s="6"/>
      <c r="J303" s="9">
        <v>921</v>
      </c>
      <c r="K303" s="5">
        <v>928</v>
      </c>
      <c r="L303" s="10">
        <v>928</v>
      </c>
      <c r="M303" s="57">
        <f t="shared" si="57"/>
        <v>0</v>
      </c>
      <c r="N303" s="57">
        <f t="shared" si="57"/>
        <v>0</v>
      </c>
      <c r="O303" s="57">
        <f t="shared" si="57"/>
        <v>0</v>
      </c>
      <c r="P303" s="11" t="s">
        <v>325</v>
      </c>
    </row>
    <row r="304" spans="1:16" s="7" customFormat="1" ht="22.5" customHeight="1">
      <c r="A304" s="4" t="s">
        <v>166</v>
      </c>
      <c r="B304" s="9"/>
      <c r="C304" s="5">
        <v>4280</v>
      </c>
      <c r="D304" s="10"/>
      <c r="F304" s="9">
        <v>4238</v>
      </c>
      <c r="G304" s="5">
        <v>4280</v>
      </c>
      <c r="H304" s="10">
        <v>4280</v>
      </c>
      <c r="I304" s="6"/>
      <c r="J304" s="9">
        <v>4238</v>
      </c>
      <c r="K304" s="5">
        <v>4280</v>
      </c>
      <c r="L304" s="10">
        <v>4280</v>
      </c>
      <c r="M304" s="57">
        <f t="shared" si="57"/>
        <v>0</v>
      </c>
      <c r="N304" s="57">
        <f t="shared" si="57"/>
        <v>0</v>
      </c>
      <c r="O304" s="57">
        <f t="shared" si="57"/>
        <v>0</v>
      </c>
      <c r="P304" s="11" t="s">
        <v>325</v>
      </c>
    </row>
    <row r="305" spans="1:16" s="7" customFormat="1" ht="11.25" customHeight="1">
      <c r="A305" s="29" t="s">
        <v>308</v>
      </c>
      <c r="B305" s="5">
        <f>SUM(B297:B304)</f>
        <v>273</v>
      </c>
      <c r="C305" s="9">
        <f>SUM(C298:C304)</f>
        <v>5566</v>
      </c>
      <c r="D305" s="9"/>
      <c r="E305" s="9">
        <f aca="true" t="shared" si="58" ref="E305:L305">SUM(E297:E304)</f>
        <v>1524</v>
      </c>
      <c r="F305" s="5">
        <f t="shared" si="58"/>
        <v>7101</v>
      </c>
      <c r="G305" s="5">
        <f t="shared" si="58"/>
        <v>7363</v>
      </c>
      <c r="H305" s="5">
        <f t="shared" si="58"/>
        <v>7363</v>
      </c>
      <c r="I305" s="5">
        <f t="shared" si="58"/>
        <v>0</v>
      </c>
      <c r="J305" s="5">
        <f t="shared" si="58"/>
        <v>6921</v>
      </c>
      <c r="K305" s="5">
        <f t="shared" si="58"/>
        <v>7655</v>
      </c>
      <c r="L305" s="5">
        <f t="shared" si="58"/>
        <v>7803</v>
      </c>
      <c r="M305" s="58">
        <f t="shared" si="57"/>
        <v>-180</v>
      </c>
      <c r="N305" s="58">
        <f>K305-G305</f>
        <v>292</v>
      </c>
      <c r="O305" s="58">
        <f>L305-H305</f>
        <v>440</v>
      </c>
      <c r="P305" s="11"/>
    </row>
    <row r="306" spans="1:16" s="7" customFormat="1" ht="9.75">
      <c r="A306" s="2"/>
      <c r="B306" s="5"/>
      <c r="C306" s="5"/>
      <c r="D306" s="10"/>
      <c r="F306" s="9"/>
      <c r="G306" s="5"/>
      <c r="H306" s="10"/>
      <c r="I306" s="6"/>
      <c r="J306" s="5"/>
      <c r="K306" s="5"/>
      <c r="L306" s="10"/>
      <c r="M306" s="5"/>
      <c r="N306" s="5"/>
      <c r="O306" s="5"/>
      <c r="P306" s="11"/>
    </row>
    <row r="307" spans="1:16" s="7" customFormat="1" ht="12" customHeight="1">
      <c r="A307" s="3" t="s">
        <v>401</v>
      </c>
      <c r="B307" s="9"/>
      <c r="C307" s="5"/>
      <c r="D307" s="10"/>
      <c r="F307" s="9"/>
      <c r="G307" s="5"/>
      <c r="H307" s="10"/>
      <c r="I307" s="6" t="s">
        <v>169</v>
      </c>
      <c r="J307" s="5"/>
      <c r="K307" s="5"/>
      <c r="L307" s="10"/>
      <c r="M307" s="5"/>
      <c r="N307" s="5"/>
      <c r="O307" s="5"/>
      <c r="P307" s="11"/>
    </row>
    <row r="308" spans="1:16" s="7" customFormat="1" ht="9.75">
      <c r="A308" s="2" t="s">
        <v>287</v>
      </c>
      <c r="B308" s="9">
        <v>406</v>
      </c>
      <c r="C308" s="5"/>
      <c r="D308" s="10"/>
      <c r="F308" s="9">
        <v>406</v>
      </c>
      <c r="G308" s="5">
        <v>406</v>
      </c>
      <c r="H308" s="10">
        <v>406</v>
      </c>
      <c r="I308" s="6"/>
      <c r="J308" s="9">
        <v>406</v>
      </c>
      <c r="K308" s="5">
        <v>406</v>
      </c>
      <c r="L308" s="10">
        <v>406</v>
      </c>
      <c r="M308" s="5">
        <f>J308-F308</f>
        <v>0</v>
      </c>
      <c r="N308" s="5">
        <f>K308-G308</f>
        <v>0</v>
      </c>
      <c r="O308" s="5">
        <f>L308-H308</f>
        <v>0</v>
      </c>
      <c r="P308" s="11" t="s">
        <v>323</v>
      </c>
    </row>
    <row r="309" spans="1:16" s="7" customFormat="1" ht="11.25" customHeight="1">
      <c r="A309" s="2" t="s">
        <v>32</v>
      </c>
      <c r="B309" s="9"/>
      <c r="C309" s="5"/>
      <c r="D309" s="10"/>
      <c r="F309" s="9"/>
      <c r="G309" s="5"/>
      <c r="H309" s="10"/>
      <c r="I309" s="6"/>
      <c r="J309" s="5"/>
      <c r="K309" s="5"/>
      <c r="L309" s="10"/>
      <c r="M309" s="5"/>
      <c r="N309" s="5"/>
      <c r="O309" s="5"/>
      <c r="P309" s="11"/>
    </row>
    <row r="310" spans="1:16" s="7" customFormat="1" ht="20.25">
      <c r="A310" s="4" t="s">
        <v>206</v>
      </c>
      <c r="B310" s="9"/>
      <c r="C310" s="5"/>
      <c r="D310" s="10"/>
      <c r="E310" s="7">
        <v>700</v>
      </c>
      <c r="F310" s="9">
        <v>700</v>
      </c>
      <c r="G310" s="5">
        <v>700</v>
      </c>
      <c r="H310" s="10">
        <v>700</v>
      </c>
      <c r="I310" s="6" t="s">
        <v>266</v>
      </c>
      <c r="J310" s="9">
        <v>700</v>
      </c>
      <c r="K310" s="5">
        <v>700</v>
      </c>
      <c r="L310" s="10">
        <v>700</v>
      </c>
      <c r="M310" s="57">
        <f aca="true" t="shared" si="59" ref="M310:O313">J310-F310</f>
        <v>0</v>
      </c>
      <c r="N310" s="57">
        <f t="shared" si="59"/>
        <v>0</v>
      </c>
      <c r="O310" s="57">
        <f t="shared" si="59"/>
        <v>0</v>
      </c>
      <c r="P310" s="11" t="s">
        <v>350</v>
      </c>
    </row>
    <row r="311" spans="1:16" s="7" customFormat="1" ht="20.25">
      <c r="A311" s="4" t="s">
        <v>170</v>
      </c>
      <c r="B311" s="9"/>
      <c r="C311" s="5"/>
      <c r="D311" s="10"/>
      <c r="E311" s="7">
        <v>73</v>
      </c>
      <c r="F311" s="9">
        <v>73</v>
      </c>
      <c r="G311" s="5">
        <v>73</v>
      </c>
      <c r="H311" s="10">
        <v>73</v>
      </c>
      <c r="I311" s="6"/>
      <c r="J311" s="5">
        <v>0</v>
      </c>
      <c r="K311" s="5">
        <v>73</v>
      </c>
      <c r="L311" s="10">
        <v>73</v>
      </c>
      <c r="M311" s="5">
        <f t="shared" si="59"/>
        <v>-73</v>
      </c>
      <c r="N311" s="5">
        <f t="shared" si="59"/>
        <v>0</v>
      </c>
      <c r="O311" s="5">
        <f t="shared" si="59"/>
        <v>0</v>
      </c>
      <c r="P311" s="11" t="s">
        <v>426</v>
      </c>
    </row>
    <row r="312" spans="1:16" s="7" customFormat="1" ht="9.75">
      <c r="A312" s="4" t="s">
        <v>171</v>
      </c>
      <c r="B312" s="9"/>
      <c r="C312" s="5"/>
      <c r="D312" s="10"/>
      <c r="E312" s="7">
        <v>20</v>
      </c>
      <c r="F312" s="9">
        <v>20</v>
      </c>
      <c r="G312" s="5">
        <v>20</v>
      </c>
      <c r="H312" s="10">
        <v>20</v>
      </c>
      <c r="I312" s="6"/>
      <c r="J312" s="5">
        <v>20</v>
      </c>
      <c r="K312" s="5">
        <v>20</v>
      </c>
      <c r="L312" s="10">
        <v>20</v>
      </c>
      <c r="M312" s="57">
        <f t="shared" si="59"/>
        <v>0</v>
      </c>
      <c r="N312" s="57">
        <f t="shared" si="59"/>
        <v>0</v>
      </c>
      <c r="O312" s="57">
        <f t="shared" si="59"/>
        <v>0</v>
      </c>
      <c r="P312" s="11" t="s">
        <v>427</v>
      </c>
    </row>
    <row r="313" spans="1:16" s="7" customFormat="1" ht="33" customHeight="1">
      <c r="A313" s="4" t="s">
        <v>172</v>
      </c>
      <c r="B313" s="9"/>
      <c r="C313" s="5"/>
      <c r="D313" s="10"/>
      <c r="E313" s="7">
        <v>75</v>
      </c>
      <c r="F313" s="9">
        <v>75</v>
      </c>
      <c r="G313" s="5">
        <v>75</v>
      </c>
      <c r="H313" s="10">
        <v>75</v>
      </c>
      <c r="I313" s="6"/>
      <c r="J313" s="9">
        <v>75</v>
      </c>
      <c r="K313" s="5">
        <v>75</v>
      </c>
      <c r="L313" s="10">
        <v>75</v>
      </c>
      <c r="M313" s="57">
        <f t="shared" si="59"/>
        <v>0</v>
      </c>
      <c r="N313" s="57">
        <f t="shared" si="59"/>
        <v>0</v>
      </c>
      <c r="O313" s="57">
        <f t="shared" si="59"/>
        <v>0</v>
      </c>
      <c r="P313" s="11" t="s">
        <v>351</v>
      </c>
    </row>
    <row r="314" spans="1:16" s="7" customFormat="1" ht="11.25" customHeight="1">
      <c r="A314" s="2" t="s">
        <v>23</v>
      </c>
      <c r="B314" s="9"/>
      <c r="C314" s="5"/>
      <c r="D314" s="10"/>
      <c r="F314" s="9"/>
      <c r="G314" s="5"/>
      <c r="H314" s="10"/>
      <c r="I314" s="6"/>
      <c r="J314" s="5"/>
      <c r="K314" s="5"/>
      <c r="L314" s="10"/>
      <c r="M314" s="5"/>
      <c r="N314" s="5"/>
      <c r="O314" s="5"/>
      <c r="P314" s="11"/>
    </row>
    <row r="315" spans="1:16" s="7" customFormat="1" ht="11.25" customHeight="1">
      <c r="A315" s="4" t="s">
        <v>173</v>
      </c>
      <c r="B315" s="9">
        <v>160</v>
      </c>
      <c r="C315" s="5"/>
      <c r="D315" s="10"/>
      <c r="F315" s="9">
        <v>120</v>
      </c>
      <c r="G315" s="5">
        <v>160</v>
      </c>
      <c r="H315" s="10">
        <v>160</v>
      </c>
      <c r="I315" s="6" t="s">
        <v>296</v>
      </c>
      <c r="J315" s="9">
        <v>120</v>
      </c>
      <c r="K315" s="5">
        <v>160</v>
      </c>
      <c r="L315" s="10">
        <v>160</v>
      </c>
      <c r="M315" s="57">
        <f aca="true" t="shared" si="60" ref="M315:O316">J315-F315</f>
        <v>0</v>
      </c>
      <c r="N315" s="57">
        <f t="shared" si="60"/>
        <v>0</v>
      </c>
      <c r="O315" s="57">
        <f t="shared" si="60"/>
        <v>0</v>
      </c>
      <c r="P315" s="11" t="s">
        <v>323</v>
      </c>
    </row>
    <row r="316" spans="1:16" s="7" customFormat="1" ht="20.25">
      <c r="A316" s="4" t="s">
        <v>293</v>
      </c>
      <c r="B316" s="9">
        <v>30</v>
      </c>
      <c r="C316" s="5"/>
      <c r="D316" s="10"/>
      <c r="F316" s="9">
        <v>30</v>
      </c>
      <c r="G316" s="5">
        <v>30</v>
      </c>
      <c r="H316" s="10">
        <v>30</v>
      </c>
      <c r="I316" s="6"/>
      <c r="J316" s="9">
        <v>30</v>
      </c>
      <c r="K316" s="5">
        <v>30</v>
      </c>
      <c r="L316" s="10">
        <v>30</v>
      </c>
      <c r="M316" s="57">
        <f t="shared" si="60"/>
        <v>0</v>
      </c>
      <c r="N316" s="57">
        <f t="shared" si="60"/>
        <v>0</v>
      </c>
      <c r="O316" s="57">
        <f t="shared" si="60"/>
        <v>0</v>
      </c>
      <c r="P316" s="11" t="s">
        <v>325</v>
      </c>
    </row>
    <row r="317" spans="1:16" s="7" customFormat="1" ht="11.25" customHeight="1">
      <c r="A317" s="2" t="s">
        <v>12</v>
      </c>
      <c r="B317" s="9"/>
      <c r="C317" s="5"/>
      <c r="D317" s="10"/>
      <c r="F317" s="9"/>
      <c r="G317" s="5"/>
      <c r="H317" s="10"/>
      <c r="I317" s="12"/>
      <c r="J317" s="5"/>
      <c r="K317" s="5"/>
      <c r="L317" s="10"/>
      <c r="M317" s="5"/>
      <c r="N317" s="5"/>
      <c r="O317" s="5"/>
      <c r="P317" s="11"/>
    </row>
    <row r="318" spans="1:16" s="7" customFormat="1" ht="23.25" customHeight="1">
      <c r="A318" s="4" t="s">
        <v>174</v>
      </c>
      <c r="B318" s="9"/>
      <c r="C318" s="5">
        <v>496</v>
      </c>
      <c r="D318" s="10"/>
      <c r="F318" s="9">
        <v>478</v>
      </c>
      <c r="G318" s="5">
        <v>496</v>
      </c>
      <c r="H318" s="10">
        <v>496</v>
      </c>
      <c r="I318" s="6"/>
      <c r="J318" s="9">
        <v>478</v>
      </c>
      <c r="K318" s="5">
        <v>496</v>
      </c>
      <c r="L318" s="10">
        <v>496</v>
      </c>
      <c r="M318" s="57">
        <f aca="true" t="shared" si="61" ref="M318:O319">J318-F318</f>
        <v>0</v>
      </c>
      <c r="N318" s="57">
        <f t="shared" si="61"/>
        <v>0</v>
      </c>
      <c r="O318" s="57">
        <f t="shared" si="61"/>
        <v>0</v>
      </c>
      <c r="P318" s="11" t="s">
        <v>325</v>
      </c>
    </row>
    <row r="319" spans="1:16" s="7" customFormat="1" ht="11.25" customHeight="1">
      <c r="A319" s="4" t="s">
        <v>175</v>
      </c>
      <c r="B319" s="9"/>
      <c r="C319" s="5">
        <v>260</v>
      </c>
      <c r="D319" s="10"/>
      <c r="F319" s="9">
        <v>260</v>
      </c>
      <c r="G319" s="5">
        <v>260</v>
      </c>
      <c r="H319" s="10">
        <v>260</v>
      </c>
      <c r="I319" s="6"/>
      <c r="J319" s="9">
        <v>260</v>
      </c>
      <c r="K319" s="5">
        <v>260</v>
      </c>
      <c r="L319" s="10">
        <v>260</v>
      </c>
      <c r="M319" s="57">
        <f t="shared" si="61"/>
        <v>0</v>
      </c>
      <c r="N319" s="57">
        <f t="shared" si="61"/>
        <v>0</v>
      </c>
      <c r="O319" s="57">
        <f t="shared" si="61"/>
        <v>0</v>
      </c>
      <c r="P319" s="11" t="s">
        <v>325</v>
      </c>
    </row>
    <row r="320" spans="1:16" s="7" customFormat="1" ht="11.25" customHeight="1">
      <c r="A320" s="2" t="s">
        <v>7</v>
      </c>
      <c r="B320" s="9"/>
      <c r="C320" s="5"/>
      <c r="D320" s="10"/>
      <c r="F320" s="9"/>
      <c r="G320" s="5"/>
      <c r="H320" s="10"/>
      <c r="I320" s="6"/>
      <c r="J320" s="9"/>
      <c r="K320" s="5"/>
      <c r="L320" s="10"/>
      <c r="M320" s="5"/>
      <c r="N320" s="5"/>
      <c r="O320" s="5"/>
      <c r="P320" s="11" t="s">
        <v>325</v>
      </c>
    </row>
    <row r="321" spans="1:16" s="7" customFormat="1" ht="11.25" customHeight="1">
      <c r="A321" s="2" t="s">
        <v>176</v>
      </c>
      <c r="B321" s="9"/>
      <c r="C321" s="5"/>
      <c r="D321" s="52">
        <v>85</v>
      </c>
      <c r="E321" s="53"/>
      <c r="F321" s="54">
        <v>85</v>
      </c>
      <c r="G321" s="26">
        <v>85</v>
      </c>
      <c r="H321" s="52">
        <v>85</v>
      </c>
      <c r="I321" s="6"/>
      <c r="J321" s="54">
        <v>85</v>
      </c>
      <c r="K321" s="26">
        <v>85</v>
      </c>
      <c r="L321" s="52">
        <v>85</v>
      </c>
      <c r="M321" s="57">
        <f aca="true" t="shared" si="62" ref="M321:O322">J321-F321</f>
        <v>0</v>
      </c>
      <c r="N321" s="57">
        <f t="shared" si="62"/>
        <v>0</v>
      </c>
      <c r="O321" s="57">
        <f t="shared" si="62"/>
        <v>0</v>
      </c>
      <c r="P321" s="11" t="s">
        <v>325</v>
      </c>
    </row>
    <row r="322" spans="1:16" s="7" customFormat="1" ht="24" customHeight="1">
      <c r="A322" s="29" t="s">
        <v>294</v>
      </c>
      <c r="B322" s="5">
        <f aca="true" t="shared" si="63" ref="B322:H322">SUM(B308:B321)</f>
        <v>596</v>
      </c>
      <c r="C322" s="5">
        <f t="shared" si="63"/>
        <v>756</v>
      </c>
      <c r="D322" s="5">
        <f t="shared" si="63"/>
        <v>85</v>
      </c>
      <c r="E322" s="5">
        <f t="shared" si="63"/>
        <v>868</v>
      </c>
      <c r="F322" s="5">
        <f t="shared" si="63"/>
        <v>2247</v>
      </c>
      <c r="G322" s="5">
        <f t="shared" si="63"/>
        <v>2305</v>
      </c>
      <c r="H322" s="5">
        <f t="shared" si="63"/>
        <v>2305</v>
      </c>
      <c r="I322" s="5">
        <f>SUM(I308:I321)</f>
        <v>0</v>
      </c>
      <c r="J322" s="5">
        <f>SUM(J308:J321)</f>
        <v>2174</v>
      </c>
      <c r="K322" s="5">
        <f>SUM(K308:K321)</f>
        <v>2305</v>
      </c>
      <c r="L322" s="5">
        <f>SUM(L308:L321)</f>
        <v>2305</v>
      </c>
      <c r="M322" s="58">
        <f t="shared" si="62"/>
        <v>-73</v>
      </c>
      <c r="N322" s="58">
        <f t="shared" si="62"/>
        <v>0</v>
      </c>
      <c r="O322" s="58">
        <f t="shared" si="62"/>
        <v>0</v>
      </c>
      <c r="P322" s="11"/>
    </row>
    <row r="323" spans="1:16" s="7" customFormat="1" ht="9.75">
      <c r="A323" s="2"/>
      <c r="B323" s="9"/>
      <c r="C323" s="5"/>
      <c r="D323" s="10"/>
      <c r="F323" s="9"/>
      <c r="G323" s="5"/>
      <c r="H323" s="10"/>
      <c r="I323" s="6"/>
      <c r="J323" s="5"/>
      <c r="K323" s="5"/>
      <c r="L323" s="10"/>
      <c r="M323" s="5"/>
      <c r="N323" s="5"/>
      <c r="O323" s="5"/>
      <c r="P323" s="11"/>
    </row>
    <row r="324" spans="1:16" s="7" customFormat="1" ht="12" customHeight="1">
      <c r="A324" s="3" t="s">
        <v>187</v>
      </c>
      <c r="B324" s="9">
        <v>64707</v>
      </c>
      <c r="C324" s="5">
        <v>42626</v>
      </c>
      <c r="D324" s="10">
        <v>135</v>
      </c>
      <c r="F324" s="9"/>
      <c r="G324" s="5"/>
      <c r="H324" s="10"/>
      <c r="I324" s="6" t="s">
        <v>188</v>
      </c>
      <c r="J324" s="5"/>
      <c r="K324" s="5"/>
      <c r="L324" s="10"/>
      <c r="M324" s="5"/>
      <c r="N324" s="5"/>
      <c r="O324" s="5"/>
      <c r="P324" s="11"/>
    </row>
    <row r="325" spans="1:16" s="7" customFormat="1" ht="11.25" customHeight="1">
      <c r="A325" s="2" t="s">
        <v>189</v>
      </c>
      <c r="B325" s="9"/>
      <c r="C325" s="5"/>
      <c r="D325" s="10"/>
      <c r="F325" s="9"/>
      <c r="G325" s="5"/>
      <c r="H325" s="10"/>
      <c r="I325" s="6"/>
      <c r="J325" s="5"/>
      <c r="K325" s="5"/>
      <c r="L325" s="10"/>
      <c r="M325" s="5"/>
      <c r="N325" s="5"/>
      <c r="O325" s="5"/>
      <c r="P325" s="11"/>
    </row>
    <row r="326" spans="1:16" s="7" customFormat="1" ht="11.25" customHeight="1">
      <c r="A326" s="2" t="s">
        <v>309</v>
      </c>
      <c r="B326" s="9">
        <f>B288+B294+B305+B322</f>
        <v>1166</v>
      </c>
      <c r="C326" s="9">
        <f aca="true" t="shared" si="64" ref="C326:L326">C288+C294+C305+C322</f>
        <v>6624</v>
      </c>
      <c r="D326" s="9">
        <f t="shared" si="64"/>
        <v>85</v>
      </c>
      <c r="E326" s="9">
        <f t="shared" si="64"/>
        <v>2392</v>
      </c>
      <c r="F326" s="9">
        <f t="shared" si="64"/>
        <v>9897</v>
      </c>
      <c r="G326" s="9">
        <f t="shared" si="64"/>
        <v>10267</v>
      </c>
      <c r="H326" s="9">
        <f t="shared" si="64"/>
        <v>10267</v>
      </c>
      <c r="I326" s="9">
        <f t="shared" si="64"/>
        <v>0</v>
      </c>
      <c r="J326" s="9">
        <f t="shared" si="64"/>
        <v>9644</v>
      </c>
      <c r="K326" s="9">
        <f t="shared" si="64"/>
        <v>10559</v>
      </c>
      <c r="L326" s="9">
        <f t="shared" si="64"/>
        <v>10707</v>
      </c>
      <c r="M326" s="58">
        <f>J326-F326</f>
        <v>-253</v>
      </c>
      <c r="N326" s="58">
        <f>K326-G326</f>
        <v>292</v>
      </c>
      <c r="O326" s="58">
        <f>L326-H326</f>
        <v>440</v>
      </c>
      <c r="P326" s="11"/>
    </row>
    <row r="327" spans="1:16" s="7" customFormat="1" ht="9.75">
      <c r="A327" s="2"/>
      <c r="B327" s="9"/>
      <c r="C327" s="5"/>
      <c r="D327" s="10"/>
      <c r="F327" s="9"/>
      <c r="G327" s="5"/>
      <c r="H327" s="10"/>
      <c r="I327" s="6"/>
      <c r="J327" s="5"/>
      <c r="K327" s="5"/>
      <c r="L327" s="10"/>
      <c r="M327" s="5"/>
      <c r="N327" s="5"/>
      <c r="O327" s="5"/>
      <c r="P327" s="11"/>
    </row>
    <row r="328" spans="1:16" s="7" customFormat="1" ht="21" customHeight="1">
      <c r="A328" s="104" t="s">
        <v>190</v>
      </c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6"/>
      <c r="P328" s="11"/>
    </row>
    <row r="329" spans="1:16" s="32" customFormat="1" ht="43.5" customHeight="1">
      <c r="A329" s="37" t="s">
        <v>406</v>
      </c>
      <c r="B329" s="22">
        <f aca="true" t="shared" si="65" ref="B329:L329">B28+B78+B107+B155+B211+B253+B280+B326</f>
        <v>5880</v>
      </c>
      <c r="C329" s="22">
        <f t="shared" si="65"/>
        <v>15170</v>
      </c>
      <c r="D329" s="22">
        <f t="shared" si="65"/>
        <v>5641</v>
      </c>
      <c r="E329" s="22">
        <f t="shared" si="65"/>
        <v>8510</v>
      </c>
      <c r="F329" s="22">
        <f t="shared" si="65"/>
        <v>27778</v>
      </c>
      <c r="G329" s="22">
        <f t="shared" si="65"/>
        <v>34307</v>
      </c>
      <c r="H329" s="22">
        <f t="shared" si="65"/>
        <v>35450</v>
      </c>
      <c r="I329" s="22" t="e">
        <f t="shared" si="65"/>
        <v>#VALUE!</v>
      </c>
      <c r="J329" s="22">
        <f t="shared" si="65"/>
        <v>27391.6</v>
      </c>
      <c r="K329" s="22">
        <f t="shared" si="65"/>
        <v>34513.3</v>
      </c>
      <c r="L329" s="22">
        <f t="shared" si="65"/>
        <v>35925</v>
      </c>
      <c r="M329" s="38">
        <f>J329-F329</f>
        <v>-386.40000000000146</v>
      </c>
      <c r="N329" s="38">
        <f>K329-G329</f>
        <v>206.3000000000029</v>
      </c>
      <c r="O329" s="38">
        <f>L329-H329</f>
        <v>475</v>
      </c>
      <c r="P329" s="60"/>
    </row>
    <row r="330" spans="1:16" s="7" customFormat="1" ht="30" customHeight="1">
      <c r="A330" s="104" t="s">
        <v>191</v>
      </c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6"/>
      <c r="P330" s="11"/>
    </row>
    <row r="331" spans="1:16" s="7" customFormat="1" ht="19.5" customHeight="1">
      <c r="A331" s="98" t="s">
        <v>32</v>
      </c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100"/>
      <c r="P331" s="11"/>
    </row>
    <row r="332" spans="1:16" s="7" customFormat="1" ht="9.75">
      <c r="A332" s="2"/>
      <c r="B332" s="9"/>
      <c r="C332" s="5"/>
      <c r="D332" s="10"/>
      <c r="F332" s="9"/>
      <c r="G332" s="5"/>
      <c r="H332" s="10"/>
      <c r="I332" s="6"/>
      <c r="J332" s="5"/>
      <c r="K332" s="5"/>
      <c r="L332" s="5"/>
      <c r="M332" s="5"/>
      <c r="N332" s="10"/>
      <c r="O332" s="5"/>
      <c r="P332" s="11"/>
    </row>
    <row r="333" spans="1:16" s="7" customFormat="1" ht="11.25" customHeight="1">
      <c r="A333" s="2" t="s">
        <v>192</v>
      </c>
      <c r="B333" s="9"/>
      <c r="C333" s="5"/>
      <c r="D333" s="10"/>
      <c r="F333" s="9"/>
      <c r="G333" s="5"/>
      <c r="H333" s="10"/>
      <c r="I333" s="6"/>
      <c r="J333" s="5"/>
      <c r="K333" s="5"/>
      <c r="L333" s="5"/>
      <c r="M333" s="5"/>
      <c r="N333" s="10"/>
      <c r="O333" s="5"/>
      <c r="P333" s="11"/>
    </row>
    <row r="334" spans="1:16" s="7" customFormat="1" ht="20.25">
      <c r="A334" s="4" t="s">
        <v>342</v>
      </c>
      <c r="B334" s="9"/>
      <c r="C334" s="5"/>
      <c r="D334" s="10"/>
      <c r="E334" s="7">
        <v>19200</v>
      </c>
      <c r="F334" s="9">
        <v>19200</v>
      </c>
      <c r="G334" s="5">
        <v>19200</v>
      </c>
      <c r="H334" s="10">
        <v>19200</v>
      </c>
      <c r="I334" s="6" t="s">
        <v>250</v>
      </c>
      <c r="J334" s="9">
        <v>19200</v>
      </c>
      <c r="K334" s="5">
        <v>19200</v>
      </c>
      <c r="L334" s="10">
        <v>19200</v>
      </c>
      <c r="M334" s="61">
        <f>J334-F334</f>
        <v>0</v>
      </c>
      <c r="N334" s="62">
        <f>K334-G334</f>
        <v>0</v>
      </c>
      <c r="O334" s="61">
        <f>L334-H334</f>
        <v>0</v>
      </c>
      <c r="P334" s="11" t="s">
        <v>440</v>
      </c>
    </row>
    <row r="335" spans="1:16" s="7" customFormat="1" ht="11.25" customHeight="1">
      <c r="A335" s="2" t="s">
        <v>193</v>
      </c>
      <c r="B335" s="9"/>
      <c r="C335" s="5"/>
      <c r="D335" s="10"/>
      <c r="F335" s="9"/>
      <c r="G335" s="5"/>
      <c r="H335" s="10"/>
      <c r="I335" s="6"/>
      <c r="J335" s="5"/>
      <c r="K335" s="5"/>
      <c r="L335" s="5"/>
      <c r="M335" s="5"/>
      <c r="N335" s="10"/>
      <c r="O335" s="5"/>
      <c r="P335" s="11"/>
    </row>
    <row r="336" spans="1:16" s="7" customFormat="1" ht="24.75" customHeight="1">
      <c r="A336" s="4" t="s">
        <v>194</v>
      </c>
      <c r="B336" s="9"/>
      <c r="C336" s="5"/>
      <c r="D336" s="10"/>
      <c r="E336" s="7">
        <v>840</v>
      </c>
      <c r="F336" s="9">
        <v>0</v>
      </c>
      <c r="G336" s="5">
        <v>560</v>
      </c>
      <c r="H336" s="10">
        <v>840</v>
      </c>
      <c r="I336" s="6" t="s">
        <v>251</v>
      </c>
      <c r="J336" s="9">
        <v>0</v>
      </c>
      <c r="K336" s="5">
        <v>560</v>
      </c>
      <c r="L336" s="10">
        <v>840</v>
      </c>
      <c r="M336" s="61">
        <f>J336-F336</f>
        <v>0</v>
      </c>
      <c r="N336" s="62">
        <f>K336-G336</f>
        <v>0</v>
      </c>
      <c r="O336" s="61">
        <f>L336-H336</f>
        <v>0</v>
      </c>
      <c r="P336" s="11" t="s">
        <v>438</v>
      </c>
    </row>
    <row r="337" spans="1:16" s="7" customFormat="1" ht="24.75" customHeight="1">
      <c r="A337" s="2" t="s">
        <v>428</v>
      </c>
      <c r="B337" s="9"/>
      <c r="C337" s="5"/>
      <c r="D337" s="10"/>
      <c r="F337" s="9"/>
      <c r="G337" s="5"/>
      <c r="H337" s="10"/>
      <c r="I337" s="6"/>
      <c r="J337" s="9"/>
      <c r="K337" s="5"/>
      <c r="L337" s="10"/>
      <c r="M337" s="61"/>
      <c r="N337" s="62"/>
      <c r="O337" s="61"/>
      <c r="P337" s="11"/>
    </row>
    <row r="338" spans="1:16" s="7" customFormat="1" ht="24.75" customHeight="1">
      <c r="A338" s="4" t="s">
        <v>343</v>
      </c>
      <c r="B338" s="9"/>
      <c r="C338" s="5"/>
      <c r="D338" s="10"/>
      <c r="E338" s="7">
        <v>2660</v>
      </c>
      <c r="F338" s="9"/>
      <c r="G338" s="5"/>
      <c r="H338" s="10">
        <v>2660</v>
      </c>
      <c r="I338" s="6"/>
      <c r="J338" s="9"/>
      <c r="K338" s="5"/>
      <c r="L338" s="10">
        <v>2660</v>
      </c>
      <c r="M338" s="61">
        <f>J338-F338</f>
        <v>0</v>
      </c>
      <c r="N338" s="62">
        <f>K338-G338</f>
        <v>0</v>
      </c>
      <c r="O338" s="61">
        <f>L338-H338</f>
        <v>0</v>
      </c>
      <c r="P338" s="11"/>
    </row>
    <row r="339" spans="1:16" s="7" customFormat="1" ht="11.25" customHeight="1">
      <c r="A339" s="2" t="s">
        <v>195</v>
      </c>
      <c r="B339" s="9"/>
      <c r="C339" s="5"/>
      <c r="D339" s="10"/>
      <c r="F339" s="9"/>
      <c r="G339" s="5"/>
      <c r="H339" s="10"/>
      <c r="I339" s="6"/>
      <c r="J339" s="5"/>
      <c r="K339" s="5"/>
      <c r="L339" s="5"/>
      <c r="M339" s="5"/>
      <c r="N339" s="10"/>
      <c r="O339" s="5"/>
      <c r="P339" s="11"/>
    </row>
    <row r="340" spans="1:16" s="7" customFormat="1" ht="11.25" customHeight="1">
      <c r="A340" s="4" t="s">
        <v>252</v>
      </c>
      <c r="B340" s="9"/>
      <c r="C340" s="5"/>
      <c r="D340" s="10"/>
      <c r="E340" s="7">
        <v>2190</v>
      </c>
      <c r="F340" s="9">
        <v>2190</v>
      </c>
      <c r="G340" s="5">
        <v>2190</v>
      </c>
      <c r="H340" s="10">
        <v>2190</v>
      </c>
      <c r="I340" s="6" t="s">
        <v>253</v>
      </c>
      <c r="J340" s="9">
        <v>2190</v>
      </c>
      <c r="K340" s="5">
        <v>2190</v>
      </c>
      <c r="L340" s="10">
        <v>2190</v>
      </c>
      <c r="M340" s="61">
        <f>J340-F340</f>
        <v>0</v>
      </c>
      <c r="N340" s="62">
        <f>K340-F340</f>
        <v>0</v>
      </c>
      <c r="O340" s="61">
        <f>L340-H340</f>
        <v>0</v>
      </c>
      <c r="P340" s="11" t="s">
        <v>439</v>
      </c>
    </row>
    <row r="341" spans="1:16" s="7" customFormat="1" ht="11.25" customHeight="1">
      <c r="A341" s="4"/>
      <c r="B341" s="9"/>
      <c r="C341" s="5"/>
      <c r="D341" s="10"/>
      <c r="F341" s="9"/>
      <c r="G341" s="5"/>
      <c r="H341" s="10"/>
      <c r="I341" s="6"/>
      <c r="J341" s="9"/>
      <c r="K341" s="5"/>
      <c r="L341" s="10"/>
      <c r="M341" s="61"/>
      <c r="N341" s="62"/>
      <c r="O341" s="61"/>
      <c r="P341" s="11"/>
    </row>
    <row r="342" spans="1:16" s="7" customFormat="1" ht="11.25" customHeight="1">
      <c r="A342" s="2"/>
      <c r="B342" s="9"/>
      <c r="C342" s="5"/>
      <c r="D342" s="10"/>
      <c r="F342" s="9"/>
      <c r="G342" s="5"/>
      <c r="H342" s="10"/>
      <c r="I342" s="6"/>
      <c r="J342" s="9"/>
      <c r="K342" s="5"/>
      <c r="L342" s="10"/>
      <c r="M342" s="61"/>
      <c r="N342" s="62"/>
      <c r="O342" s="61"/>
      <c r="P342" s="11"/>
    </row>
    <row r="343" spans="1:16" s="7" customFormat="1" ht="9.75">
      <c r="A343" s="4"/>
      <c r="B343" s="9"/>
      <c r="C343" s="5"/>
      <c r="D343" s="10"/>
      <c r="F343" s="9"/>
      <c r="G343" s="5"/>
      <c r="H343" s="10"/>
      <c r="I343" s="6"/>
      <c r="J343" s="5"/>
      <c r="K343" s="5"/>
      <c r="L343" s="5"/>
      <c r="M343" s="5"/>
      <c r="N343" s="10"/>
      <c r="O343" s="5"/>
      <c r="P343" s="11"/>
    </row>
    <row r="344" spans="1:16" s="7" customFormat="1" ht="11.25" customHeight="1">
      <c r="A344" s="2" t="s">
        <v>196</v>
      </c>
      <c r="B344" s="9"/>
      <c r="C344" s="5"/>
      <c r="D344" s="10"/>
      <c r="F344" s="9"/>
      <c r="G344" s="5"/>
      <c r="H344" s="10"/>
      <c r="I344" s="6"/>
      <c r="J344" s="5"/>
      <c r="K344" s="5"/>
      <c r="L344" s="5"/>
      <c r="M344" s="5"/>
      <c r="N344" s="10"/>
      <c r="O344" s="5"/>
      <c r="P344" s="11"/>
    </row>
    <row r="345" spans="1:16" s="7" customFormat="1" ht="11.25" customHeight="1">
      <c r="A345" s="4" t="s">
        <v>197</v>
      </c>
      <c r="B345" s="9"/>
      <c r="C345" s="5"/>
      <c r="D345" s="10"/>
      <c r="F345" s="9"/>
      <c r="G345" s="5"/>
      <c r="H345" s="10"/>
      <c r="I345" s="6"/>
      <c r="J345" s="5"/>
      <c r="K345" s="5"/>
      <c r="L345" s="5"/>
      <c r="M345" s="5"/>
      <c r="N345" s="10"/>
      <c r="O345" s="5"/>
      <c r="P345" s="11"/>
    </row>
    <row r="346" spans="1:16" s="7" customFormat="1" ht="30">
      <c r="A346" s="4" t="s">
        <v>198</v>
      </c>
      <c r="B346" s="9"/>
      <c r="C346" s="5"/>
      <c r="D346" s="10"/>
      <c r="E346" s="63">
        <v>63</v>
      </c>
      <c r="F346" s="64">
        <v>63</v>
      </c>
      <c r="G346" s="5">
        <v>63</v>
      </c>
      <c r="H346" s="10">
        <v>63</v>
      </c>
      <c r="I346" s="6" t="s">
        <v>199</v>
      </c>
      <c r="J346" s="61">
        <v>108</v>
      </c>
      <c r="K346" s="61">
        <v>108</v>
      </c>
      <c r="L346" s="61">
        <v>108</v>
      </c>
      <c r="M346" s="61">
        <f>J346-F346</f>
        <v>45</v>
      </c>
      <c r="N346" s="62">
        <f>K346-F346</f>
        <v>45</v>
      </c>
      <c r="O346" s="61">
        <f>L346-H346</f>
        <v>45</v>
      </c>
      <c r="P346" s="11" t="s">
        <v>331</v>
      </c>
    </row>
    <row r="347" spans="1:16" s="7" customFormat="1" ht="20.25">
      <c r="A347" s="4" t="s">
        <v>200</v>
      </c>
      <c r="B347" s="9"/>
      <c r="C347" s="5"/>
      <c r="D347" s="10"/>
      <c r="E347" s="26">
        <f>200-110</f>
        <v>90</v>
      </c>
      <c r="F347" s="26">
        <f>200-110</f>
        <v>90</v>
      </c>
      <c r="G347" s="26">
        <f>200-110</f>
        <v>90</v>
      </c>
      <c r="H347" s="26">
        <f>200-110</f>
        <v>90</v>
      </c>
      <c r="I347" s="55" t="s">
        <v>281</v>
      </c>
      <c r="J347" s="26">
        <v>80</v>
      </c>
      <c r="K347" s="26">
        <v>80</v>
      </c>
      <c r="L347" s="26">
        <v>80</v>
      </c>
      <c r="M347" s="26">
        <f>L347-H347</f>
        <v>-10</v>
      </c>
      <c r="N347" s="52">
        <f>K347-G347</f>
        <v>-10</v>
      </c>
      <c r="O347" s="26">
        <f>L347-H347</f>
        <v>-10</v>
      </c>
      <c r="P347" s="11" t="s">
        <v>335</v>
      </c>
    </row>
    <row r="348" spans="1:16" s="7" customFormat="1" ht="15" customHeight="1">
      <c r="A348" s="2" t="s">
        <v>203</v>
      </c>
      <c r="B348" s="9"/>
      <c r="C348" s="5"/>
      <c r="D348" s="10"/>
      <c r="E348" s="7">
        <f>SUM(E346:E347)</f>
        <v>153</v>
      </c>
      <c r="F348" s="9">
        <f>SUM(F346:F347)</f>
        <v>153</v>
      </c>
      <c r="G348" s="5">
        <f>SUM(G346:G347)</f>
        <v>153</v>
      </c>
      <c r="H348" s="10">
        <f>SUM(H346:H347)</f>
        <v>153</v>
      </c>
      <c r="I348" s="10">
        <f aca="true" t="shared" si="66" ref="I348:O348">SUM(I346:I347)</f>
        <v>0</v>
      </c>
      <c r="J348" s="10">
        <f t="shared" si="66"/>
        <v>188</v>
      </c>
      <c r="K348" s="10">
        <f t="shared" si="66"/>
        <v>188</v>
      </c>
      <c r="L348" s="10">
        <f t="shared" si="66"/>
        <v>188</v>
      </c>
      <c r="M348" s="10">
        <f t="shared" si="66"/>
        <v>35</v>
      </c>
      <c r="N348" s="10">
        <f t="shared" si="66"/>
        <v>35</v>
      </c>
      <c r="O348" s="10">
        <f t="shared" si="66"/>
        <v>35</v>
      </c>
      <c r="P348" s="11"/>
    </row>
    <row r="349" spans="1:16" s="7" customFormat="1" ht="15" customHeight="1">
      <c r="A349" s="2"/>
      <c r="B349" s="9"/>
      <c r="C349" s="5"/>
      <c r="D349" s="10"/>
      <c r="F349" s="9"/>
      <c r="G349" s="5"/>
      <c r="H349" s="10"/>
      <c r="I349" s="6"/>
      <c r="J349" s="5"/>
      <c r="K349" s="5"/>
      <c r="L349" s="5"/>
      <c r="M349" s="5"/>
      <c r="N349" s="10"/>
      <c r="O349" s="5"/>
      <c r="P349" s="11"/>
    </row>
    <row r="350" spans="1:16" s="7" customFormat="1" ht="11.25" customHeight="1">
      <c r="A350" s="2" t="s">
        <v>209</v>
      </c>
      <c r="B350" s="9"/>
      <c r="C350" s="5"/>
      <c r="D350" s="10"/>
      <c r="F350" s="9"/>
      <c r="G350" s="5"/>
      <c r="H350" s="10"/>
      <c r="I350" s="6"/>
      <c r="J350" s="5"/>
      <c r="K350" s="5"/>
      <c r="L350" s="5"/>
      <c r="M350" s="5"/>
      <c r="N350" s="10"/>
      <c r="O350" s="5"/>
      <c r="P350" s="11"/>
    </row>
    <row r="351" spans="1:16" s="7" customFormat="1" ht="60" customHeight="1">
      <c r="A351" s="4" t="s">
        <v>210</v>
      </c>
      <c r="B351" s="9"/>
      <c r="C351" s="5"/>
      <c r="D351" s="10"/>
      <c r="E351" s="7">
        <v>350</v>
      </c>
      <c r="F351" s="9">
        <v>200</v>
      </c>
      <c r="G351" s="5">
        <v>350</v>
      </c>
      <c r="H351" s="10">
        <v>350</v>
      </c>
      <c r="I351" s="6" t="s">
        <v>211</v>
      </c>
      <c r="J351" s="5">
        <v>0</v>
      </c>
      <c r="K351" s="5">
        <v>0</v>
      </c>
      <c r="L351" s="5">
        <v>0</v>
      </c>
      <c r="M351" s="5">
        <f>J351-F351</f>
        <v>-200</v>
      </c>
      <c r="N351" s="10">
        <f>K351-G351</f>
        <v>-350</v>
      </c>
      <c r="O351" s="5">
        <f>L351-H351</f>
        <v>-350</v>
      </c>
      <c r="P351" s="11" t="s">
        <v>349</v>
      </c>
    </row>
    <row r="352" spans="1:16" s="7" customFormat="1" ht="6" customHeight="1">
      <c r="A352" s="2"/>
      <c r="B352" s="9"/>
      <c r="C352" s="5"/>
      <c r="D352" s="10"/>
      <c r="F352" s="9"/>
      <c r="G352" s="5"/>
      <c r="H352" s="10"/>
      <c r="I352" s="6"/>
      <c r="J352" s="5"/>
      <c r="K352" s="5"/>
      <c r="L352" s="5"/>
      <c r="M352" s="5"/>
      <c r="N352" s="10"/>
      <c r="O352" s="5"/>
      <c r="P352" s="11"/>
    </row>
    <row r="353" spans="1:16" s="7" customFormat="1" ht="9.75">
      <c r="A353" s="2" t="s">
        <v>212</v>
      </c>
      <c r="B353" s="9"/>
      <c r="C353" s="5"/>
      <c r="D353" s="10"/>
      <c r="F353" s="9"/>
      <c r="G353" s="5"/>
      <c r="H353" s="10"/>
      <c r="I353" s="6"/>
      <c r="J353" s="5"/>
      <c r="K353" s="5"/>
      <c r="L353" s="5"/>
      <c r="M353" s="5"/>
      <c r="N353" s="10"/>
      <c r="O353" s="5"/>
      <c r="P353" s="11"/>
    </row>
    <row r="354" spans="1:16" s="7" customFormat="1" ht="20.25">
      <c r="A354" s="4" t="s">
        <v>213</v>
      </c>
      <c r="B354" s="9"/>
      <c r="C354" s="5"/>
      <c r="D354" s="10"/>
      <c r="E354" s="7">
        <v>90</v>
      </c>
      <c r="F354" s="9">
        <v>90</v>
      </c>
      <c r="G354" s="5">
        <v>90</v>
      </c>
      <c r="H354" s="10">
        <v>90</v>
      </c>
      <c r="I354" s="6" t="s">
        <v>267</v>
      </c>
      <c r="J354" s="5">
        <v>90</v>
      </c>
      <c r="K354" s="5">
        <v>90</v>
      </c>
      <c r="L354" s="5">
        <v>90</v>
      </c>
      <c r="M354" s="61">
        <f>J354-F354</f>
        <v>0</v>
      </c>
      <c r="N354" s="62">
        <f>K354-G354</f>
        <v>0</v>
      </c>
      <c r="O354" s="61">
        <f>L354-H354</f>
        <v>0</v>
      </c>
      <c r="P354" s="11" t="s">
        <v>435</v>
      </c>
    </row>
    <row r="355" spans="1:16" s="7" customFormat="1" ht="9.75">
      <c r="A355" s="2"/>
      <c r="B355" s="9"/>
      <c r="C355" s="5"/>
      <c r="D355" s="10"/>
      <c r="F355" s="9"/>
      <c r="G355" s="5"/>
      <c r="H355" s="10"/>
      <c r="I355" s="6"/>
      <c r="J355" s="5"/>
      <c r="K355" s="5"/>
      <c r="L355" s="5"/>
      <c r="M355" s="5"/>
      <c r="N355" s="10"/>
      <c r="O355" s="5"/>
      <c r="P355" s="11"/>
    </row>
    <row r="356" spans="1:16" s="7" customFormat="1" ht="11.25" customHeight="1">
      <c r="A356" s="2" t="s">
        <v>214</v>
      </c>
      <c r="B356" s="9"/>
      <c r="C356" s="5"/>
      <c r="D356" s="10"/>
      <c r="F356" s="9"/>
      <c r="G356" s="5"/>
      <c r="H356" s="10"/>
      <c r="I356" s="6"/>
      <c r="J356" s="5"/>
      <c r="K356" s="5"/>
      <c r="L356" s="5"/>
      <c r="M356" s="5"/>
      <c r="N356" s="10"/>
      <c r="O356" s="5"/>
      <c r="P356" s="11"/>
    </row>
    <row r="357" spans="1:16" s="7" customFormat="1" ht="23.25" customHeight="1">
      <c r="A357" s="4" t="s">
        <v>215</v>
      </c>
      <c r="B357" s="9"/>
      <c r="C357" s="5"/>
      <c r="D357" s="10"/>
      <c r="E357" s="7">
        <v>400</v>
      </c>
      <c r="F357" s="9">
        <v>400</v>
      </c>
      <c r="G357" s="5">
        <v>400</v>
      </c>
      <c r="H357" s="10">
        <v>400</v>
      </c>
      <c r="I357" s="6"/>
      <c r="J357" s="5">
        <v>400</v>
      </c>
      <c r="K357" s="5">
        <v>400</v>
      </c>
      <c r="L357" s="5">
        <v>400</v>
      </c>
      <c r="M357" s="61">
        <f aca="true" t="shared" si="67" ref="M357:O358">J357-F357</f>
        <v>0</v>
      </c>
      <c r="N357" s="62">
        <f t="shared" si="67"/>
        <v>0</v>
      </c>
      <c r="O357" s="61">
        <f t="shared" si="67"/>
        <v>0</v>
      </c>
      <c r="P357" s="11" t="s">
        <v>434</v>
      </c>
    </row>
    <row r="358" spans="1:16" s="8" customFormat="1" ht="24" customHeight="1">
      <c r="A358" s="3" t="s">
        <v>216</v>
      </c>
      <c r="B358" s="14"/>
      <c r="C358" s="13"/>
      <c r="D358" s="15"/>
      <c r="E358" s="15">
        <f aca="true" t="shared" si="68" ref="E358:L358">SUM(E334:E357)-E348</f>
        <v>25883</v>
      </c>
      <c r="F358" s="15">
        <f t="shared" si="68"/>
        <v>22233</v>
      </c>
      <c r="G358" s="15">
        <f t="shared" si="68"/>
        <v>22943</v>
      </c>
      <c r="H358" s="15">
        <f t="shared" si="68"/>
        <v>25883</v>
      </c>
      <c r="I358" s="15">
        <f t="shared" si="68"/>
        <v>0</v>
      </c>
      <c r="J358" s="15">
        <f t="shared" si="68"/>
        <v>22068</v>
      </c>
      <c r="K358" s="15">
        <f t="shared" si="68"/>
        <v>22628</v>
      </c>
      <c r="L358" s="15">
        <f t="shared" si="68"/>
        <v>25568</v>
      </c>
      <c r="M358" s="13">
        <f t="shared" si="67"/>
        <v>-165</v>
      </c>
      <c r="N358" s="13">
        <f t="shared" si="67"/>
        <v>-315</v>
      </c>
      <c r="O358" s="13">
        <f t="shared" si="67"/>
        <v>-315</v>
      </c>
      <c r="P358" s="11"/>
    </row>
    <row r="359" spans="1:16" s="7" customFormat="1" ht="19.5" customHeight="1">
      <c r="A359" s="98" t="s">
        <v>23</v>
      </c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100"/>
      <c r="P359" s="11"/>
    </row>
    <row r="360" spans="1:16" s="7" customFormat="1" ht="9.75">
      <c r="A360" s="2"/>
      <c r="B360" s="9"/>
      <c r="C360" s="5"/>
      <c r="D360" s="10"/>
      <c r="F360" s="9"/>
      <c r="G360" s="5"/>
      <c r="H360" s="10"/>
      <c r="I360" s="6"/>
      <c r="J360" s="5"/>
      <c r="K360" s="5"/>
      <c r="L360" s="5"/>
      <c r="M360" s="5"/>
      <c r="N360" s="5"/>
      <c r="O360" s="5"/>
      <c r="P360" s="11"/>
    </row>
    <row r="361" spans="1:16" s="7" customFormat="1" ht="11.25" customHeight="1">
      <c r="A361" s="2" t="s">
        <v>217</v>
      </c>
      <c r="B361" s="57" t="s">
        <v>344</v>
      </c>
      <c r="C361" s="5"/>
      <c r="D361" s="10"/>
      <c r="F361" s="57" t="s">
        <v>344</v>
      </c>
      <c r="G361" s="57" t="s">
        <v>344</v>
      </c>
      <c r="H361" s="57" t="s">
        <v>344</v>
      </c>
      <c r="I361" s="6" t="s">
        <v>295</v>
      </c>
      <c r="J361" s="57"/>
      <c r="K361" s="57"/>
      <c r="L361" s="57"/>
      <c r="M361" s="57"/>
      <c r="N361" s="57"/>
      <c r="O361" s="57"/>
      <c r="P361" s="65"/>
    </row>
    <row r="362" spans="1:16" s="7" customFormat="1" ht="21.75" customHeight="1">
      <c r="A362" s="2" t="s">
        <v>218</v>
      </c>
      <c r="B362" s="5">
        <v>1665</v>
      </c>
      <c r="C362" s="5"/>
      <c r="D362" s="10"/>
      <c r="F362" s="9">
        <v>1665</v>
      </c>
      <c r="G362" s="5">
        <v>1665</v>
      </c>
      <c r="H362" s="10">
        <v>1665</v>
      </c>
      <c r="I362" s="6" t="s">
        <v>219</v>
      </c>
      <c r="J362" s="9">
        <v>1665</v>
      </c>
      <c r="K362" s="5">
        <v>1665</v>
      </c>
      <c r="L362" s="10">
        <v>1665</v>
      </c>
      <c r="M362" s="61">
        <f aca="true" t="shared" si="69" ref="M362:O366">J362-F362</f>
        <v>0</v>
      </c>
      <c r="N362" s="62">
        <f t="shared" si="69"/>
        <v>0</v>
      </c>
      <c r="O362" s="61">
        <f t="shared" si="69"/>
        <v>0</v>
      </c>
      <c r="P362" s="11"/>
    </row>
    <row r="363" spans="1:16" s="7" customFormat="1" ht="12" customHeight="1">
      <c r="A363" s="2" t="s">
        <v>220</v>
      </c>
      <c r="B363" s="5">
        <v>750</v>
      </c>
      <c r="C363" s="5"/>
      <c r="D363" s="10"/>
      <c r="F363" s="9">
        <v>750</v>
      </c>
      <c r="G363" s="5">
        <v>750</v>
      </c>
      <c r="H363" s="10">
        <v>750</v>
      </c>
      <c r="I363" s="6"/>
      <c r="J363" s="9">
        <v>750</v>
      </c>
      <c r="K363" s="5">
        <v>750</v>
      </c>
      <c r="L363" s="10">
        <v>750</v>
      </c>
      <c r="M363" s="61">
        <f t="shared" si="69"/>
        <v>0</v>
      </c>
      <c r="N363" s="62">
        <f t="shared" si="69"/>
        <v>0</v>
      </c>
      <c r="O363" s="61">
        <f t="shared" si="69"/>
        <v>0</v>
      </c>
      <c r="P363" s="11"/>
    </row>
    <row r="364" spans="1:16" s="7" customFormat="1" ht="24" customHeight="1">
      <c r="A364" s="2" t="s">
        <v>221</v>
      </c>
      <c r="B364" s="5">
        <v>200</v>
      </c>
      <c r="C364" s="5"/>
      <c r="D364" s="10"/>
      <c r="F364" s="9">
        <v>200</v>
      </c>
      <c r="G364" s="5">
        <v>200</v>
      </c>
      <c r="H364" s="10">
        <v>200</v>
      </c>
      <c r="I364" s="6" t="s">
        <v>222</v>
      </c>
      <c r="J364" s="9">
        <v>200</v>
      </c>
      <c r="K364" s="5">
        <v>200</v>
      </c>
      <c r="L364" s="10">
        <v>200</v>
      </c>
      <c r="M364" s="61">
        <f t="shared" si="69"/>
        <v>0</v>
      </c>
      <c r="N364" s="62">
        <f t="shared" si="69"/>
        <v>0</v>
      </c>
      <c r="O364" s="61">
        <f t="shared" si="69"/>
        <v>0</v>
      </c>
      <c r="P364" s="11"/>
    </row>
    <row r="365" spans="1:16" s="7" customFormat="1" ht="20.25">
      <c r="A365" s="2" t="s">
        <v>223</v>
      </c>
      <c r="B365" s="5">
        <v>125</v>
      </c>
      <c r="C365" s="5"/>
      <c r="D365" s="10"/>
      <c r="F365" s="9">
        <v>125</v>
      </c>
      <c r="G365" s="5">
        <v>125</v>
      </c>
      <c r="H365" s="10">
        <v>125</v>
      </c>
      <c r="I365" s="6" t="s">
        <v>270</v>
      </c>
      <c r="J365" s="9">
        <v>125</v>
      </c>
      <c r="K365" s="5">
        <v>125</v>
      </c>
      <c r="L365" s="10">
        <v>125</v>
      </c>
      <c r="M365" s="61">
        <f t="shared" si="69"/>
        <v>0</v>
      </c>
      <c r="N365" s="62">
        <f t="shared" si="69"/>
        <v>0</v>
      </c>
      <c r="O365" s="61">
        <f t="shared" si="69"/>
        <v>0</v>
      </c>
      <c r="P365" s="11"/>
    </row>
    <row r="366" spans="1:16" s="7" customFormat="1" ht="12" customHeight="1">
      <c r="A366" s="3" t="s">
        <v>224</v>
      </c>
      <c r="B366" s="13">
        <f>SUM(B361:B365)</f>
        <v>2740</v>
      </c>
      <c r="C366" s="13"/>
      <c r="D366" s="15"/>
      <c r="E366" s="8"/>
      <c r="F366" s="14">
        <f aca="true" t="shared" si="70" ref="F366:L366">SUM(F361:F365)</f>
        <v>2740</v>
      </c>
      <c r="G366" s="13">
        <f t="shared" si="70"/>
        <v>2740</v>
      </c>
      <c r="H366" s="15">
        <f t="shared" si="70"/>
        <v>2740</v>
      </c>
      <c r="I366" s="15">
        <f t="shared" si="70"/>
        <v>0</v>
      </c>
      <c r="J366" s="15">
        <f t="shared" si="70"/>
        <v>2740</v>
      </c>
      <c r="K366" s="15">
        <f t="shared" si="70"/>
        <v>2740</v>
      </c>
      <c r="L366" s="15">
        <f t="shared" si="70"/>
        <v>2740</v>
      </c>
      <c r="M366" s="13">
        <f t="shared" si="69"/>
        <v>0</v>
      </c>
      <c r="N366" s="13">
        <f t="shared" si="69"/>
        <v>0</v>
      </c>
      <c r="O366" s="13">
        <f t="shared" si="69"/>
        <v>0</v>
      </c>
      <c r="P366" s="11"/>
    </row>
    <row r="367" spans="1:16" s="7" customFormat="1" ht="9.75">
      <c r="A367" s="3"/>
      <c r="B367" s="39"/>
      <c r="C367" s="41"/>
      <c r="D367" s="41"/>
      <c r="E367" s="41"/>
      <c r="F367" s="41"/>
      <c r="G367" s="41"/>
      <c r="H367" s="41"/>
      <c r="I367" s="40"/>
      <c r="J367" s="31"/>
      <c r="K367" s="41"/>
      <c r="L367" s="41"/>
      <c r="M367" s="41"/>
      <c r="N367" s="41"/>
      <c r="O367" s="31"/>
      <c r="P367" s="11"/>
    </row>
    <row r="368" spans="1:16" s="7" customFormat="1" ht="19.5" customHeight="1">
      <c r="A368" s="98" t="s">
        <v>12</v>
      </c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100"/>
      <c r="P368" s="11"/>
    </row>
    <row r="369" spans="1:16" s="7" customFormat="1" ht="33" customHeight="1">
      <c r="A369" s="42" t="s">
        <v>225</v>
      </c>
      <c r="B369" s="43"/>
      <c r="C369" s="44">
        <v>1516</v>
      </c>
      <c r="D369" s="45"/>
      <c r="E369" s="46"/>
      <c r="F369" s="43">
        <v>1516</v>
      </c>
      <c r="G369" s="44">
        <v>1516</v>
      </c>
      <c r="H369" s="45">
        <v>1516</v>
      </c>
      <c r="I369" s="47" t="s">
        <v>284</v>
      </c>
      <c r="J369" s="44">
        <v>838</v>
      </c>
      <c r="K369" s="44">
        <v>838</v>
      </c>
      <c r="L369" s="44">
        <v>838</v>
      </c>
      <c r="M369" s="66">
        <f aca="true" t="shared" si="71" ref="M369:O370">J369-F369</f>
        <v>-678</v>
      </c>
      <c r="N369" s="67">
        <f t="shared" si="71"/>
        <v>-678</v>
      </c>
      <c r="O369" s="66">
        <f t="shared" si="71"/>
        <v>-678</v>
      </c>
      <c r="P369" s="11" t="s">
        <v>431</v>
      </c>
    </row>
    <row r="370" spans="1:16" s="8" customFormat="1" ht="12" customHeight="1">
      <c r="A370" s="48" t="s">
        <v>226</v>
      </c>
      <c r="B370" s="14"/>
      <c r="C370" s="13">
        <f>SUM(C369:C369)</f>
        <v>1516</v>
      </c>
      <c r="D370" s="15"/>
      <c r="E370" s="23"/>
      <c r="F370" s="14">
        <f aca="true" t="shared" si="72" ref="F370:L370">SUM(F369:F369)</f>
        <v>1516</v>
      </c>
      <c r="G370" s="13">
        <f t="shared" si="72"/>
        <v>1516</v>
      </c>
      <c r="H370" s="15">
        <f t="shared" si="72"/>
        <v>1516</v>
      </c>
      <c r="I370" s="15">
        <f t="shared" si="72"/>
        <v>0</v>
      </c>
      <c r="J370" s="15">
        <f t="shared" si="72"/>
        <v>838</v>
      </c>
      <c r="K370" s="15">
        <f t="shared" si="72"/>
        <v>838</v>
      </c>
      <c r="L370" s="15">
        <f t="shared" si="72"/>
        <v>838</v>
      </c>
      <c r="M370" s="13">
        <f t="shared" si="71"/>
        <v>-678</v>
      </c>
      <c r="N370" s="13">
        <f t="shared" si="71"/>
        <v>-678</v>
      </c>
      <c r="O370" s="13">
        <f t="shared" si="71"/>
        <v>-678</v>
      </c>
      <c r="P370" s="11"/>
    </row>
    <row r="371" spans="1:256" s="8" customFormat="1" ht="12" customHeight="1">
      <c r="A371" s="68"/>
      <c r="B371" s="56"/>
      <c r="C371" s="56"/>
      <c r="D371" s="69"/>
      <c r="E371" s="70"/>
      <c r="F371" s="71"/>
      <c r="G371" s="56"/>
      <c r="H371" s="69"/>
      <c r="I371" s="72"/>
      <c r="J371" s="71"/>
      <c r="K371" s="56"/>
      <c r="L371" s="69"/>
      <c r="M371" s="73"/>
      <c r="N371" s="74"/>
      <c r="O371" s="73"/>
      <c r="P371" s="2"/>
      <c r="Q371" s="5"/>
      <c r="R371" s="5"/>
      <c r="S371" s="10"/>
      <c r="T371" s="7"/>
      <c r="U371" s="9"/>
      <c r="V371" s="5"/>
      <c r="W371" s="10"/>
      <c r="X371" s="6"/>
      <c r="Y371" s="9"/>
      <c r="Z371" s="5"/>
      <c r="AA371" s="10"/>
      <c r="AB371" s="61"/>
      <c r="AC371" s="62"/>
      <c r="AD371" s="61"/>
      <c r="AE371" s="2"/>
      <c r="AF371" s="5"/>
      <c r="AG371" s="5"/>
      <c r="AH371" s="10"/>
      <c r="AI371" s="7"/>
      <c r="AJ371" s="9"/>
      <c r="AK371" s="5"/>
      <c r="AL371" s="10"/>
      <c r="AM371" s="6"/>
      <c r="AN371" s="9"/>
      <c r="AO371" s="5"/>
      <c r="AP371" s="10"/>
      <c r="AQ371" s="61"/>
      <c r="AR371" s="62"/>
      <c r="AS371" s="61"/>
      <c r="AT371" s="2"/>
      <c r="AU371" s="5"/>
      <c r="AV371" s="5"/>
      <c r="AW371" s="10"/>
      <c r="AX371" s="7"/>
      <c r="AY371" s="9"/>
      <c r="AZ371" s="5"/>
      <c r="BA371" s="10"/>
      <c r="BB371" s="6"/>
      <c r="BC371" s="9"/>
      <c r="BD371" s="5"/>
      <c r="BE371" s="10"/>
      <c r="BF371" s="61"/>
      <c r="BG371" s="62"/>
      <c r="BH371" s="61"/>
      <c r="BI371" s="2"/>
      <c r="BJ371" s="5"/>
      <c r="BK371" s="5"/>
      <c r="BL371" s="10"/>
      <c r="BM371" s="7"/>
      <c r="BN371" s="9"/>
      <c r="BO371" s="5"/>
      <c r="BP371" s="10"/>
      <c r="BQ371" s="6"/>
      <c r="BR371" s="9"/>
      <c r="BS371" s="5"/>
      <c r="BT371" s="10"/>
      <c r="BU371" s="61"/>
      <c r="BV371" s="62"/>
      <c r="BW371" s="61"/>
      <c r="BX371" s="2"/>
      <c r="BY371" s="5"/>
      <c r="BZ371" s="5"/>
      <c r="CA371" s="10"/>
      <c r="CB371" s="7"/>
      <c r="CC371" s="9"/>
      <c r="CD371" s="5"/>
      <c r="CE371" s="10"/>
      <c r="CF371" s="6"/>
      <c r="CG371" s="9"/>
      <c r="CH371" s="5"/>
      <c r="CI371" s="10"/>
      <c r="CJ371" s="61"/>
      <c r="CK371" s="62"/>
      <c r="CL371" s="61"/>
      <c r="CM371" s="2"/>
      <c r="CN371" s="5"/>
      <c r="CO371" s="5"/>
      <c r="CP371" s="10"/>
      <c r="CQ371" s="7"/>
      <c r="CR371" s="9"/>
      <c r="CS371" s="5"/>
      <c r="CT371" s="10"/>
      <c r="CU371" s="6"/>
      <c r="CV371" s="9"/>
      <c r="CW371" s="5"/>
      <c r="CX371" s="10"/>
      <c r="CY371" s="61"/>
      <c r="CZ371" s="62"/>
      <c r="DA371" s="61"/>
      <c r="DB371" s="2"/>
      <c r="DC371" s="5"/>
      <c r="DD371" s="5"/>
      <c r="DE371" s="10"/>
      <c r="DF371" s="7"/>
      <c r="DG371" s="9"/>
      <c r="DH371" s="5"/>
      <c r="DI371" s="10"/>
      <c r="DJ371" s="6"/>
      <c r="DK371" s="9"/>
      <c r="DL371" s="5"/>
      <c r="DM371" s="10"/>
      <c r="DN371" s="61"/>
      <c r="DO371" s="62"/>
      <c r="DP371" s="61"/>
      <c r="DQ371" s="2"/>
      <c r="DR371" s="5"/>
      <c r="DS371" s="5"/>
      <c r="DT371" s="10"/>
      <c r="DU371" s="7"/>
      <c r="DV371" s="9"/>
      <c r="DW371" s="5"/>
      <c r="DX371" s="10"/>
      <c r="DY371" s="6"/>
      <c r="DZ371" s="9"/>
      <c r="EA371" s="5"/>
      <c r="EB371" s="10"/>
      <c r="EC371" s="61"/>
      <c r="ED371" s="62"/>
      <c r="EE371" s="61"/>
      <c r="EF371" s="2"/>
      <c r="EG371" s="5"/>
      <c r="EH371" s="5"/>
      <c r="EI371" s="10"/>
      <c r="EJ371" s="7"/>
      <c r="EK371" s="9"/>
      <c r="EL371" s="5"/>
      <c r="EM371" s="10"/>
      <c r="EN371" s="6"/>
      <c r="EO371" s="9"/>
      <c r="EP371" s="5"/>
      <c r="EQ371" s="10"/>
      <c r="ER371" s="61"/>
      <c r="ES371" s="62"/>
      <c r="ET371" s="61"/>
      <c r="EU371" s="2"/>
      <c r="EV371" s="5"/>
      <c r="EW371" s="5"/>
      <c r="EX371" s="10"/>
      <c r="EY371" s="7"/>
      <c r="EZ371" s="9"/>
      <c r="FA371" s="5"/>
      <c r="FB371" s="10"/>
      <c r="FC371" s="6"/>
      <c r="FD371" s="9"/>
      <c r="FE371" s="5"/>
      <c r="FF371" s="10"/>
      <c r="FG371" s="61"/>
      <c r="FH371" s="62"/>
      <c r="FI371" s="61"/>
      <c r="FJ371" s="2"/>
      <c r="FK371" s="5"/>
      <c r="FL371" s="5"/>
      <c r="FM371" s="10"/>
      <c r="FN371" s="7"/>
      <c r="FO371" s="9"/>
      <c r="FP371" s="5"/>
      <c r="FQ371" s="10"/>
      <c r="FR371" s="6"/>
      <c r="FS371" s="9"/>
      <c r="FT371" s="5"/>
      <c r="FU371" s="10"/>
      <c r="FV371" s="61"/>
      <c r="FW371" s="62"/>
      <c r="FX371" s="61"/>
      <c r="FY371" s="2"/>
      <c r="FZ371" s="5"/>
      <c r="GA371" s="5"/>
      <c r="GB371" s="10"/>
      <c r="GC371" s="7"/>
      <c r="GD371" s="9"/>
      <c r="GE371" s="5"/>
      <c r="GF371" s="10"/>
      <c r="GG371" s="6"/>
      <c r="GH371" s="9"/>
      <c r="GI371" s="5"/>
      <c r="GJ371" s="10"/>
      <c r="GK371" s="61"/>
      <c r="GL371" s="62"/>
      <c r="GM371" s="61"/>
      <c r="GN371" s="2"/>
      <c r="GO371" s="5"/>
      <c r="GP371" s="5"/>
      <c r="GQ371" s="10"/>
      <c r="GR371" s="7"/>
      <c r="GS371" s="9"/>
      <c r="GT371" s="5"/>
      <c r="GU371" s="10"/>
      <c r="GV371" s="6"/>
      <c r="GW371" s="9"/>
      <c r="GX371" s="5"/>
      <c r="GY371" s="10"/>
      <c r="GZ371" s="61"/>
      <c r="HA371" s="62"/>
      <c r="HB371" s="61"/>
      <c r="HC371" s="2"/>
      <c r="HD371" s="5"/>
      <c r="HE371" s="5"/>
      <c r="HF371" s="10"/>
      <c r="HG371" s="7"/>
      <c r="HH371" s="9"/>
      <c r="HI371" s="5"/>
      <c r="HJ371" s="10"/>
      <c r="HK371" s="6"/>
      <c r="HL371" s="9"/>
      <c r="HM371" s="5"/>
      <c r="HN371" s="10"/>
      <c r="HO371" s="61"/>
      <c r="HP371" s="62"/>
      <c r="HQ371" s="61"/>
      <c r="HR371" s="2"/>
      <c r="HS371" s="5"/>
      <c r="HT371" s="5"/>
      <c r="HU371" s="10"/>
      <c r="HV371" s="7"/>
      <c r="HW371" s="9"/>
      <c r="HX371" s="5"/>
      <c r="HY371" s="10"/>
      <c r="HZ371" s="6"/>
      <c r="IA371" s="9"/>
      <c r="IB371" s="5"/>
      <c r="IC371" s="10"/>
      <c r="ID371" s="61"/>
      <c r="IE371" s="62"/>
      <c r="IF371" s="61"/>
      <c r="IG371" s="2"/>
      <c r="IH371" s="5"/>
      <c r="II371" s="5"/>
      <c r="IJ371" s="10"/>
      <c r="IK371" s="7"/>
      <c r="IL371" s="9"/>
      <c r="IM371" s="5"/>
      <c r="IN371" s="10"/>
      <c r="IO371" s="6"/>
      <c r="IP371" s="9"/>
      <c r="IQ371" s="5"/>
      <c r="IR371" s="10"/>
      <c r="IS371" s="61"/>
      <c r="IT371" s="62"/>
      <c r="IU371" s="61"/>
      <c r="IV371" s="2"/>
    </row>
    <row r="372" spans="1:16" s="7" customFormat="1" ht="19.5" customHeight="1">
      <c r="A372" s="98" t="s">
        <v>310</v>
      </c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100"/>
      <c r="P372" s="11"/>
    </row>
    <row r="373" spans="1:16" s="7" customFormat="1" ht="9.75">
      <c r="A373" s="2"/>
      <c r="B373" s="9"/>
      <c r="C373" s="5"/>
      <c r="D373" s="10"/>
      <c r="F373" s="9"/>
      <c r="G373" s="5"/>
      <c r="H373" s="10"/>
      <c r="I373" s="6"/>
      <c r="J373" s="5"/>
      <c r="K373" s="5"/>
      <c r="L373" s="5"/>
      <c r="M373" s="5"/>
      <c r="N373" s="5"/>
      <c r="O373" s="5"/>
      <c r="P373" s="11"/>
    </row>
    <row r="374" spans="1:16" s="7" customFormat="1" ht="11.25" customHeight="1">
      <c r="A374" s="75" t="s">
        <v>59</v>
      </c>
      <c r="B374" s="9"/>
      <c r="C374" s="5"/>
      <c r="D374" s="10"/>
      <c r="F374" s="9"/>
      <c r="G374" s="5"/>
      <c r="H374" s="10"/>
      <c r="I374" s="6"/>
      <c r="J374" s="5"/>
      <c r="K374" s="5"/>
      <c r="L374" s="5"/>
      <c r="M374" s="5"/>
      <c r="N374" s="5"/>
      <c r="O374" s="5"/>
      <c r="P374" s="11"/>
    </row>
    <row r="375" spans="1:16" s="7" customFormat="1" ht="11.25" customHeight="1">
      <c r="A375" s="76" t="s">
        <v>60</v>
      </c>
      <c r="B375" s="9"/>
      <c r="C375" s="57">
        <v>112</v>
      </c>
      <c r="D375" s="77"/>
      <c r="E375" s="78"/>
      <c r="F375" s="79">
        <v>112</v>
      </c>
      <c r="G375" s="57">
        <v>112</v>
      </c>
      <c r="H375" s="80">
        <v>112</v>
      </c>
      <c r="I375" s="81" t="s">
        <v>61</v>
      </c>
      <c r="J375" s="79">
        <v>112</v>
      </c>
      <c r="K375" s="57">
        <v>112</v>
      </c>
      <c r="L375" s="80">
        <v>112</v>
      </c>
      <c r="M375" s="61">
        <f aca="true" t="shared" si="73" ref="M375:O376">J375-F375</f>
        <v>0</v>
      </c>
      <c r="N375" s="62">
        <f t="shared" si="73"/>
        <v>0</v>
      </c>
      <c r="O375" s="61">
        <f t="shared" si="73"/>
        <v>0</v>
      </c>
      <c r="P375" s="82" t="s">
        <v>433</v>
      </c>
    </row>
    <row r="376" spans="1:16" s="7" customFormat="1" ht="11.25" customHeight="1">
      <c r="A376" s="76" t="s">
        <v>62</v>
      </c>
      <c r="B376" s="9"/>
      <c r="C376" s="57">
        <v>150</v>
      </c>
      <c r="D376" s="77"/>
      <c r="E376" s="78"/>
      <c r="F376" s="79">
        <v>150</v>
      </c>
      <c r="G376" s="57">
        <v>150</v>
      </c>
      <c r="H376" s="80">
        <v>150</v>
      </c>
      <c r="I376" s="81" t="s">
        <v>63</v>
      </c>
      <c r="J376" s="79">
        <v>150</v>
      </c>
      <c r="K376" s="57">
        <v>150</v>
      </c>
      <c r="L376" s="80">
        <v>150</v>
      </c>
      <c r="M376" s="61">
        <f t="shared" si="73"/>
        <v>0</v>
      </c>
      <c r="N376" s="62">
        <f t="shared" si="73"/>
        <v>0</v>
      </c>
      <c r="O376" s="61">
        <f t="shared" si="73"/>
        <v>0</v>
      </c>
      <c r="P376" s="11" t="s">
        <v>321</v>
      </c>
    </row>
    <row r="377" spans="1:16" s="7" customFormat="1" ht="11.25" customHeight="1">
      <c r="A377" s="83" t="s">
        <v>227</v>
      </c>
      <c r="B377" s="9"/>
      <c r="C377" s="84"/>
      <c r="D377" s="77"/>
      <c r="E377" s="78"/>
      <c r="F377" s="85"/>
      <c r="G377" s="84"/>
      <c r="H377" s="77"/>
      <c r="I377" s="6"/>
      <c r="J377" s="84"/>
      <c r="K377" s="84"/>
      <c r="L377" s="84"/>
      <c r="M377" s="84"/>
      <c r="N377" s="84"/>
      <c r="O377" s="84"/>
      <c r="P377" s="86"/>
    </row>
    <row r="378" spans="1:16" s="7" customFormat="1" ht="11.25" customHeight="1">
      <c r="A378" s="87" t="s">
        <v>167</v>
      </c>
      <c r="B378" s="9"/>
      <c r="C378" s="57">
        <v>400</v>
      </c>
      <c r="D378" s="77"/>
      <c r="E378" s="78"/>
      <c r="F378" s="79">
        <v>200</v>
      </c>
      <c r="G378" s="57">
        <v>400</v>
      </c>
      <c r="H378" s="80">
        <v>400</v>
      </c>
      <c r="I378" s="6" t="s">
        <v>168</v>
      </c>
      <c r="J378" s="79">
        <v>200</v>
      </c>
      <c r="K378" s="57">
        <v>400</v>
      </c>
      <c r="L378" s="80">
        <v>400</v>
      </c>
      <c r="M378" s="57">
        <f aca="true" t="shared" si="74" ref="M378:O379">J378-F378</f>
        <v>0</v>
      </c>
      <c r="N378" s="57">
        <f t="shared" si="74"/>
        <v>0</v>
      </c>
      <c r="O378" s="57">
        <f t="shared" si="74"/>
        <v>0</v>
      </c>
      <c r="P378" s="82" t="s">
        <v>433</v>
      </c>
    </row>
    <row r="379" spans="1:16" s="7" customFormat="1" ht="9.75">
      <c r="A379" s="83" t="s">
        <v>354</v>
      </c>
      <c r="B379" s="9"/>
      <c r="C379" s="5">
        <v>400</v>
      </c>
      <c r="D379" s="10"/>
      <c r="F379" s="9">
        <v>400</v>
      </c>
      <c r="G379" s="5">
        <v>400</v>
      </c>
      <c r="H379" s="10">
        <v>400</v>
      </c>
      <c r="I379" s="6"/>
      <c r="J379" s="9">
        <v>400</v>
      </c>
      <c r="K379" s="5">
        <v>400</v>
      </c>
      <c r="L379" s="10">
        <v>400</v>
      </c>
      <c r="M379" s="57">
        <f t="shared" si="74"/>
        <v>0</v>
      </c>
      <c r="N379" s="57">
        <f t="shared" si="74"/>
        <v>0</v>
      </c>
      <c r="O379" s="57">
        <f t="shared" si="74"/>
        <v>0</v>
      </c>
      <c r="P379" s="82" t="s">
        <v>433</v>
      </c>
    </row>
    <row r="380" spans="1:16" s="7" customFormat="1" ht="11.25" customHeight="1">
      <c r="A380" s="83" t="s">
        <v>228</v>
      </c>
      <c r="B380" s="9"/>
      <c r="C380" s="84"/>
      <c r="D380" s="77"/>
      <c r="E380" s="78"/>
      <c r="F380" s="85"/>
      <c r="G380" s="84"/>
      <c r="H380" s="77"/>
      <c r="I380" s="6"/>
      <c r="J380" s="84"/>
      <c r="K380" s="84"/>
      <c r="L380" s="84"/>
      <c r="M380" s="84"/>
      <c r="N380" s="84"/>
      <c r="O380" s="84"/>
      <c r="P380" s="86"/>
    </row>
    <row r="381" spans="1:16" s="7" customFormat="1" ht="11.25" customHeight="1">
      <c r="A381" s="87" t="s">
        <v>177</v>
      </c>
      <c r="B381" s="9"/>
      <c r="C381" s="57">
        <v>775</v>
      </c>
      <c r="D381" s="77"/>
      <c r="E381" s="78"/>
      <c r="F381" s="79">
        <v>775</v>
      </c>
      <c r="G381" s="57">
        <v>775</v>
      </c>
      <c r="H381" s="80">
        <v>775</v>
      </c>
      <c r="I381" s="88" t="s">
        <v>178</v>
      </c>
      <c r="J381" s="79">
        <v>775</v>
      </c>
      <c r="K381" s="57">
        <v>775</v>
      </c>
      <c r="L381" s="80">
        <v>775</v>
      </c>
      <c r="M381" s="57">
        <f aca="true" t="shared" si="75" ref="M381:O382">J381-F381</f>
        <v>0</v>
      </c>
      <c r="N381" s="57">
        <f t="shared" si="75"/>
        <v>0</v>
      </c>
      <c r="O381" s="57">
        <f t="shared" si="75"/>
        <v>0</v>
      </c>
      <c r="P381" s="82" t="s">
        <v>433</v>
      </c>
    </row>
    <row r="382" spans="1:16" s="7" customFormat="1" ht="11.25" customHeight="1">
      <c r="A382" s="87" t="s">
        <v>179</v>
      </c>
      <c r="B382" s="9"/>
      <c r="C382" s="57">
        <v>80</v>
      </c>
      <c r="D382" s="77"/>
      <c r="E382" s="78"/>
      <c r="F382" s="79">
        <v>80</v>
      </c>
      <c r="G382" s="57">
        <v>80</v>
      </c>
      <c r="H382" s="80">
        <v>80</v>
      </c>
      <c r="I382" s="88" t="s">
        <v>180</v>
      </c>
      <c r="J382" s="79">
        <v>80</v>
      </c>
      <c r="K382" s="57">
        <v>80</v>
      </c>
      <c r="L382" s="80">
        <v>80</v>
      </c>
      <c r="M382" s="57">
        <f t="shared" si="75"/>
        <v>0</v>
      </c>
      <c r="N382" s="57">
        <f t="shared" si="75"/>
        <v>0</v>
      </c>
      <c r="O382" s="57">
        <f t="shared" si="75"/>
        <v>0</v>
      </c>
      <c r="P382" s="82" t="s">
        <v>433</v>
      </c>
    </row>
    <row r="383" spans="1:16" s="7" customFormat="1" ht="11.25" customHeight="1">
      <c r="A383" s="87" t="s">
        <v>181</v>
      </c>
      <c r="B383" s="9"/>
      <c r="C383" s="57">
        <v>150</v>
      </c>
      <c r="D383" s="77"/>
      <c r="E383" s="78"/>
      <c r="F383" s="79">
        <v>150</v>
      </c>
      <c r="G383" s="57">
        <v>150</v>
      </c>
      <c r="H383" s="80">
        <v>150</v>
      </c>
      <c r="I383" s="88" t="s">
        <v>182</v>
      </c>
      <c r="J383" s="79">
        <v>150</v>
      </c>
      <c r="K383" s="57">
        <v>150</v>
      </c>
      <c r="L383" s="80">
        <v>150</v>
      </c>
      <c r="M383" s="57">
        <f aca="true" t="shared" si="76" ref="M383:O385">J383-F383</f>
        <v>0</v>
      </c>
      <c r="N383" s="57">
        <f t="shared" si="76"/>
        <v>0</v>
      </c>
      <c r="O383" s="57">
        <f t="shared" si="76"/>
        <v>0</v>
      </c>
      <c r="P383" s="82" t="s">
        <v>433</v>
      </c>
    </row>
    <row r="384" spans="1:16" s="7" customFormat="1" ht="11.25" customHeight="1">
      <c r="A384" s="87" t="s">
        <v>183</v>
      </c>
      <c r="B384" s="9"/>
      <c r="C384" s="57">
        <v>70</v>
      </c>
      <c r="D384" s="77"/>
      <c r="E384" s="78"/>
      <c r="F384" s="79">
        <v>70</v>
      </c>
      <c r="G384" s="57">
        <v>70</v>
      </c>
      <c r="H384" s="80">
        <v>70</v>
      </c>
      <c r="I384" s="88" t="s">
        <v>184</v>
      </c>
      <c r="J384" s="79">
        <v>70</v>
      </c>
      <c r="K384" s="57">
        <v>70</v>
      </c>
      <c r="L384" s="80">
        <v>70</v>
      </c>
      <c r="M384" s="57">
        <f t="shared" si="76"/>
        <v>0</v>
      </c>
      <c r="N384" s="57">
        <f t="shared" si="76"/>
        <v>0</v>
      </c>
      <c r="O384" s="57">
        <f t="shared" si="76"/>
        <v>0</v>
      </c>
      <c r="P384" s="82" t="s">
        <v>433</v>
      </c>
    </row>
    <row r="385" spans="1:16" s="7" customFormat="1" ht="9.75">
      <c r="A385" s="87" t="s">
        <v>185</v>
      </c>
      <c r="B385" s="9"/>
      <c r="C385" s="57">
        <v>100</v>
      </c>
      <c r="D385" s="77"/>
      <c r="E385" s="78"/>
      <c r="F385" s="79">
        <v>100</v>
      </c>
      <c r="G385" s="57">
        <v>100</v>
      </c>
      <c r="H385" s="80">
        <v>100</v>
      </c>
      <c r="I385" s="88" t="s">
        <v>186</v>
      </c>
      <c r="J385" s="79">
        <v>100</v>
      </c>
      <c r="K385" s="57">
        <v>100</v>
      </c>
      <c r="L385" s="80">
        <v>100</v>
      </c>
      <c r="M385" s="57">
        <f t="shared" si="76"/>
        <v>0</v>
      </c>
      <c r="N385" s="57">
        <f t="shared" si="76"/>
        <v>0</v>
      </c>
      <c r="O385" s="57">
        <f t="shared" si="76"/>
        <v>0</v>
      </c>
      <c r="P385" s="82" t="s">
        <v>322</v>
      </c>
    </row>
    <row r="386" spans="1:16" s="7" customFormat="1" ht="11.25" customHeight="1">
      <c r="A386" s="83" t="s">
        <v>229</v>
      </c>
      <c r="B386" s="9"/>
      <c r="C386" s="84"/>
      <c r="D386" s="77"/>
      <c r="E386" s="78"/>
      <c r="F386" s="85"/>
      <c r="G386" s="84"/>
      <c r="H386" s="77"/>
      <c r="I386" s="6"/>
      <c r="J386" s="84"/>
      <c r="K386" s="84"/>
      <c r="L386" s="84"/>
      <c r="M386" s="84"/>
      <c r="N386" s="84"/>
      <c r="O386" s="84"/>
      <c r="P386" s="86"/>
    </row>
    <row r="387" spans="1:16" s="7" customFormat="1" ht="20.25">
      <c r="A387" s="87" t="s">
        <v>64</v>
      </c>
      <c r="B387" s="9"/>
      <c r="C387" s="57">
        <v>400</v>
      </c>
      <c r="D387" s="77"/>
      <c r="E387" s="78"/>
      <c r="F387" s="79">
        <v>400</v>
      </c>
      <c r="G387" s="57">
        <v>400</v>
      </c>
      <c r="H387" s="80">
        <v>400</v>
      </c>
      <c r="I387" s="88" t="s">
        <v>65</v>
      </c>
      <c r="J387" s="79">
        <v>400</v>
      </c>
      <c r="K387" s="57">
        <v>400</v>
      </c>
      <c r="L387" s="80">
        <v>400</v>
      </c>
      <c r="M387" s="61">
        <f>J387-F387</f>
        <v>0</v>
      </c>
      <c r="N387" s="62">
        <f>K387-G387</f>
        <v>0</v>
      </c>
      <c r="O387" s="61">
        <f>L387-H387</f>
        <v>0</v>
      </c>
      <c r="P387" s="82" t="s">
        <v>432</v>
      </c>
    </row>
    <row r="388" spans="1:16" s="7" customFormat="1" ht="11.25" customHeight="1">
      <c r="A388" s="83" t="s">
        <v>230</v>
      </c>
      <c r="B388" s="9"/>
      <c r="C388" s="84"/>
      <c r="D388" s="77"/>
      <c r="E388" s="78"/>
      <c r="F388" s="85"/>
      <c r="G388" s="84"/>
      <c r="H388" s="77"/>
      <c r="I388" s="6"/>
      <c r="J388" s="84"/>
      <c r="K388" s="84"/>
      <c r="L388" s="84"/>
      <c r="M388" s="84"/>
      <c r="N388" s="84"/>
      <c r="O388" s="84"/>
      <c r="P388" s="86"/>
    </row>
    <row r="389" spans="1:16" s="7" customFormat="1" ht="12.75" customHeight="1">
      <c r="A389" s="87" t="s">
        <v>66</v>
      </c>
      <c r="B389" s="9"/>
      <c r="C389" s="58">
        <v>400</v>
      </c>
      <c r="D389" s="89"/>
      <c r="E389" s="90"/>
      <c r="F389" s="91">
        <v>400</v>
      </c>
      <c r="G389" s="58">
        <v>400</v>
      </c>
      <c r="H389" s="92">
        <v>400</v>
      </c>
      <c r="I389" s="88" t="s">
        <v>263</v>
      </c>
      <c r="J389" s="91">
        <v>400</v>
      </c>
      <c r="K389" s="58">
        <v>400</v>
      </c>
      <c r="L389" s="92">
        <v>400</v>
      </c>
      <c r="M389" s="57">
        <f aca="true" t="shared" si="77" ref="M389:O390">J389-F389</f>
        <v>0</v>
      </c>
      <c r="N389" s="57">
        <f t="shared" si="77"/>
        <v>0</v>
      </c>
      <c r="O389" s="57">
        <f t="shared" si="77"/>
        <v>0</v>
      </c>
      <c r="P389" s="82" t="s">
        <v>433</v>
      </c>
    </row>
    <row r="390" spans="1:16" s="8" customFormat="1" ht="16.5" customHeight="1">
      <c r="A390" s="3" t="s">
        <v>231</v>
      </c>
      <c r="B390" s="14"/>
      <c r="C390" s="16">
        <f>SUM(C375:C389)</f>
        <v>3037</v>
      </c>
      <c r="D390" s="17"/>
      <c r="E390" s="18"/>
      <c r="F390" s="16">
        <f aca="true" t="shared" si="78" ref="F390:L390">SUM(F375:F389)</f>
        <v>2837</v>
      </c>
      <c r="G390" s="16">
        <f t="shared" si="78"/>
        <v>3037</v>
      </c>
      <c r="H390" s="16">
        <f t="shared" si="78"/>
        <v>3037</v>
      </c>
      <c r="I390" s="16">
        <f t="shared" si="78"/>
        <v>0</v>
      </c>
      <c r="J390" s="16">
        <f t="shared" si="78"/>
        <v>2837</v>
      </c>
      <c r="K390" s="16">
        <f t="shared" si="78"/>
        <v>3037</v>
      </c>
      <c r="L390" s="16">
        <f t="shared" si="78"/>
        <v>3037</v>
      </c>
      <c r="M390" s="13">
        <f t="shared" si="77"/>
        <v>0</v>
      </c>
      <c r="N390" s="13">
        <f t="shared" si="77"/>
        <v>0</v>
      </c>
      <c r="O390" s="13">
        <f t="shared" si="77"/>
        <v>0</v>
      </c>
      <c r="P390" s="65"/>
    </row>
    <row r="391" spans="1:16" s="19" customFormat="1" ht="30" customHeight="1">
      <c r="A391" s="101" t="s">
        <v>232</v>
      </c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3"/>
      <c r="P391" s="93"/>
    </row>
    <row r="392" spans="1:16" s="7" customFormat="1" ht="9.75">
      <c r="A392" s="2"/>
      <c r="B392" s="9"/>
      <c r="C392" s="5"/>
      <c r="D392" s="10"/>
      <c r="F392" s="9"/>
      <c r="G392" s="5"/>
      <c r="H392" s="10"/>
      <c r="I392" s="6"/>
      <c r="J392" s="5"/>
      <c r="K392" s="5"/>
      <c r="L392" s="5"/>
      <c r="M392" s="5"/>
      <c r="N392" s="5"/>
      <c r="O392" s="5"/>
      <c r="P392" s="11"/>
    </row>
    <row r="393" spans="1:16" s="7" customFormat="1" ht="12.75" customHeight="1">
      <c r="A393" s="3" t="s">
        <v>233</v>
      </c>
      <c r="B393" s="9">
        <f aca="true" t="shared" si="79" ref="B393:O393">B329</f>
        <v>5880</v>
      </c>
      <c r="C393" s="9">
        <f t="shared" si="79"/>
        <v>15170</v>
      </c>
      <c r="D393" s="9">
        <f t="shared" si="79"/>
        <v>5641</v>
      </c>
      <c r="E393" s="9">
        <f t="shared" si="79"/>
        <v>8510</v>
      </c>
      <c r="F393" s="9">
        <f t="shared" si="79"/>
        <v>27778</v>
      </c>
      <c r="G393" s="9">
        <f t="shared" si="79"/>
        <v>34307</v>
      </c>
      <c r="H393" s="5">
        <f t="shared" si="79"/>
        <v>35450</v>
      </c>
      <c r="I393" s="5" t="e">
        <f t="shared" si="79"/>
        <v>#VALUE!</v>
      </c>
      <c r="J393" s="5">
        <f t="shared" si="79"/>
        <v>27391.6</v>
      </c>
      <c r="K393" s="5">
        <f t="shared" si="79"/>
        <v>34513.3</v>
      </c>
      <c r="L393" s="5">
        <f t="shared" si="79"/>
        <v>35925</v>
      </c>
      <c r="M393" s="5">
        <f t="shared" si="79"/>
        <v>-386.40000000000146</v>
      </c>
      <c r="N393" s="5">
        <f t="shared" si="79"/>
        <v>206.3000000000029</v>
      </c>
      <c r="O393" s="5">
        <f t="shared" si="79"/>
        <v>475</v>
      </c>
      <c r="P393" s="11"/>
    </row>
    <row r="394" spans="1:16" s="7" customFormat="1" ht="16.5" customHeight="1">
      <c r="A394" s="3" t="s">
        <v>191</v>
      </c>
      <c r="B394" s="9"/>
      <c r="C394" s="5"/>
      <c r="D394" s="10"/>
      <c r="F394" s="9"/>
      <c r="G394" s="5"/>
      <c r="H394" s="5"/>
      <c r="I394" s="6"/>
      <c r="J394" s="5"/>
      <c r="K394" s="5"/>
      <c r="L394" s="5"/>
      <c r="M394" s="5"/>
      <c r="N394" s="5"/>
      <c r="O394" s="5"/>
      <c r="P394" s="11"/>
    </row>
    <row r="395" spans="1:16" s="7" customFormat="1" ht="15.75" customHeight="1">
      <c r="A395" s="4" t="s">
        <v>234</v>
      </c>
      <c r="B395" s="9"/>
      <c r="C395" s="9"/>
      <c r="D395" s="9"/>
      <c r="E395" s="9">
        <f>E358</f>
        <v>25883</v>
      </c>
      <c r="F395" s="9">
        <f>F358</f>
        <v>22233</v>
      </c>
      <c r="G395" s="9">
        <f>G358</f>
        <v>22943</v>
      </c>
      <c r="H395" s="5">
        <f>H358</f>
        <v>25883</v>
      </c>
      <c r="I395" s="5">
        <f aca="true" t="shared" si="80" ref="I395:O395">I358</f>
        <v>0</v>
      </c>
      <c r="J395" s="5">
        <f t="shared" si="80"/>
        <v>22068</v>
      </c>
      <c r="K395" s="5">
        <f t="shared" si="80"/>
        <v>22628</v>
      </c>
      <c r="L395" s="5">
        <f t="shared" si="80"/>
        <v>25568</v>
      </c>
      <c r="M395" s="5">
        <f t="shared" si="80"/>
        <v>-165</v>
      </c>
      <c r="N395" s="5">
        <f t="shared" si="80"/>
        <v>-315</v>
      </c>
      <c r="O395" s="5">
        <f t="shared" si="80"/>
        <v>-315</v>
      </c>
      <c r="P395" s="11"/>
    </row>
    <row r="396" spans="1:16" s="7" customFormat="1" ht="22.5" customHeight="1">
      <c r="A396" s="4" t="s">
        <v>235</v>
      </c>
      <c r="B396" s="9">
        <f>B366</f>
        <v>2740</v>
      </c>
      <c r="C396" s="9"/>
      <c r="D396" s="9"/>
      <c r="E396" s="9"/>
      <c r="F396" s="9">
        <f>F366</f>
        <v>2740</v>
      </c>
      <c r="G396" s="9">
        <f>G366</f>
        <v>2740</v>
      </c>
      <c r="H396" s="5">
        <f>H366</f>
        <v>2740</v>
      </c>
      <c r="I396" s="5">
        <f aca="true" t="shared" si="81" ref="I396:O396">I366</f>
        <v>0</v>
      </c>
      <c r="J396" s="5">
        <f t="shared" si="81"/>
        <v>2740</v>
      </c>
      <c r="K396" s="5">
        <f t="shared" si="81"/>
        <v>2740</v>
      </c>
      <c r="L396" s="5">
        <f t="shared" si="81"/>
        <v>2740</v>
      </c>
      <c r="M396" s="5">
        <f t="shared" si="81"/>
        <v>0</v>
      </c>
      <c r="N396" s="5">
        <f t="shared" si="81"/>
        <v>0</v>
      </c>
      <c r="O396" s="5">
        <f t="shared" si="81"/>
        <v>0</v>
      </c>
      <c r="P396" s="11"/>
    </row>
    <row r="397" spans="1:16" s="7" customFormat="1" ht="23.25" customHeight="1">
      <c r="A397" s="4" t="s">
        <v>236</v>
      </c>
      <c r="B397" s="9"/>
      <c r="C397" s="9">
        <f>C370</f>
        <v>1516</v>
      </c>
      <c r="D397" s="9"/>
      <c r="E397" s="9"/>
      <c r="F397" s="9">
        <f>F370</f>
        <v>1516</v>
      </c>
      <c r="G397" s="9">
        <f>G370</f>
        <v>1516</v>
      </c>
      <c r="H397" s="5">
        <f>H370</f>
        <v>1516</v>
      </c>
      <c r="I397" s="5">
        <f aca="true" t="shared" si="82" ref="I397:O397">I370</f>
        <v>0</v>
      </c>
      <c r="J397" s="5">
        <f t="shared" si="82"/>
        <v>838</v>
      </c>
      <c r="K397" s="5">
        <f t="shared" si="82"/>
        <v>838</v>
      </c>
      <c r="L397" s="5">
        <f t="shared" si="82"/>
        <v>838</v>
      </c>
      <c r="M397" s="5">
        <f t="shared" si="82"/>
        <v>-678</v>
      </c>
      <c r="N397" s="5">
        <f t="shared" si="82"/>
        <v>-678</v>
      </c>
      <c r="O397" s="5">
        <f t="shared" si="82"/>
        <v>-678</v>
      </c>
      <c r="P397" s="11"/>
    </row>
    <row r="398" spans="1:16" s="7" customFormat="1" ht="18.75" customHeight="1">
      <c r="A398" s="4" t="s">
        <v>237</v>
      </c>
      <c r="B398" s="9"/>
      <c r="C398" s="85">
        <f>C390</f>
        <v>3037</v>
      </c>
      <c r="D398" s="85"/>
      <c r="E398" s="85"/>
      <c r="F398" s="85">
        <f>F390</f>
        <v>2837</v>
      </c>
      <c r="G398" s="85">
        <f>G390</f>
        <v>3037</v>
      </c>
      <c r="H398" s="84">
        <f>H390</f>
        <v>3037</v>
      </c>
      <c r="I398" s="84">
        <f aca="true" t="shared" si="83" ref="I398:O398">I390</f>
        <v>0</v>
      </c>
      <c r="J398" s="84">
        <f t="shared" si="83"/>
        <v>2837</v>
      </c>
      <c r="K398" s="84">
        <f t="shared" si="83"/>
        <v>3037</v>
      </c>
      <c r="L398" s="84">
        <f t="shared" si="83"/>
        <v>3037</v>
      </c>
      <c r="M398" s="84">
        <f t="shared" si="83"/>
        <v>0</v>
      </c>
      <c r="N398" s="84">
        <f t="shared" si="83"/>
        <v>0</v>
      </c>
      <c r="O398" s="84">
        <f t="shared" si="83"/>
        <v>0</v>
      </c>
      <c r="P398" s="86"/>
    </row>
    <row r="399" spans="1:16" s="7" customFormat="1" ht="15.75" customHeight="1">
      <c r="A399" s="3" t="s">
        <v>238</v>
      </c>
      <c r="B399" s="14">
        <f aca="true" t="shared" si="84" ref="B399:H399">SUM(B393:B398)</f>
        <v>8620</v>
      </c>
      <c r="C399" s="13">
        <f t="shared" si="84"/>
        <v>19723</v>
      </c>
      <c r="D399" s="15">
        <f t="shared" si="84"/>
        <v>5641</v>
      </c>
      <c r="E399" s="8">
        <f t="shared" si="84"/>
        <v>34393</v>
      </c>
      <c r="F399" s="14">
        <f t="shared" si="84"/>
        <v>57104</v>
      </c>
      <c r="G399" s="13">
        <f t="shared" si="84"/>
        <v>64543</v>
      </c>
      <c r="H399" s="15">
        <f t="shared" si="84"/>
        <v>68626</v>
      </c>
      <c r="I399" s="15" t="e">
        <f>SUM(I393:I398)</f>
        <v>#VALUE!</v>
      </c>
      <c r="J399" s="15">
        <f>SUM(J393:J398)</f>
        <v>55874.6</v>
      </c>
      <c r="K399" s="15">
        <f>SUM(K393:K398)</f>
        <v>63756.3</v>
      </c>
      <c r="L399" s="15">
        <f>SUM(L393:L398)</f>
        <v>68108</v>
      </c>
      <c r="M399" s="13">
        <f>J399-F399</f>
        <v>-1229.4000000000015</v>
      </c>
      <c r="N399" s="13">
        <f>K399-G399</f>
        <v>-786.6999999999971</v>
      </c>
      <c r="O399" s="13">
        <f>L399-H399</f>
        <v>-518</v>
      </c>
      <c r="P399" s="11"/>
    </row>
    <row r="400" spans="1:16" s="7" customFormat="1" ht="18.75" customHeight="1">
      <c r="A400" s="94" t="s">
        <v>239</v>
      </c>
      <c r="B400" s="9"/>
      <c r="C400" s="5"/>
      <c r="D400" s="10"/>
      <c r="F400" s="9"/>
      <c r="G400" s="5"/>
      <c r="H400" s="10"/>
      <c r="I400" s="6"/>
      <c r="J400" s="5"/>
      <c r="K400" s="5"/>
      <c r="L400" s="5"/>
      <c r="M400" s="5"/>
      <c r="N400" s="5"/>
      <c r="O400" s="5"/>
      <c r="P400" s="11"/>
    </row>
    <row r="401" spans="1:16" s="7" customFormat="1" ht="30" customHeight="1">
      <c r="A401" s="3" t="s">
        <v>355</v>
      </c>
      <c r="B401" s="9"/>
      <c r="C401" s="5"/>
      <c r="D401" s="10"/>
      <c r="F401" s="9">
        <v>1500</v>
      </c>
      <c r="G401" s="5">
        <v>6000</v>
      </c>
      <c r="H401" s="10">
        <v>6000</v>
      </c>
      <c r="I401" s="10">
        <v>1500</v>
      </c>
      <c r="J401" s="10">
        <v>1500</v>
      </c>
      <c r="K401" s="10">
        <v>6000</v>
      </c>
      <c r="L401" s="10">
        <v>6000</v>
      </c>
      <c r="M401" s="61">
        <f>J401-F401</f>
        <v>0</v>
      </c>
      <c r="N401" s="62">
        <f>K401-G401</f>
        <v>0</v>
      </c>
      <c r="O401" s="61">
        <f>L401-H401</f>
        <v>0</v>
      </c>
      <c r="P401" s="11" t="s">
        <v>430</v>
      </c>
    </row>
    <row r="402" spans="1:16" s="7" customFormat="1" ht="18.75" customHeight="1">
      <c r="A402" s="4" t="s">
        <v>240</v>
      </c>
      <c r="B402" s="9"/>
      <c r="C402" s="5"/>
      <c r="D402" s="10"/>
      <c r="F402" s="9"/>
      <c r="G402" s="5"/>
      <c r="H402" s="10"/>
      <c r="I402" s="97" t="s">
        <v>282</v>
      </c>
      <c r="J402" s="5"/>
      <c r="K402" s="5"/>
      <c r="L402" s="5"/>
      <c r="M402" s="5"/>
      <c r="N402" s="5"/>
      <c r="O402" s="5"/>
      <c r="P402" s="11"/>
    </row>
    <row r="403" spans="1:16" s="6" customFormat="1" ht="62.25" customHeight="1">
      <c r="A403" s="4" t="s">
        <v>283</v>
      </c>
      <c r="B403" s="95"/>
      <c r="C403" s="96"/>
      <c r="D403" s="11"/>
      <c r="F403" s="95"/>
      <c r="G403" s="96"/>
      <c r="H403" s="11"/>
      <c r="I403" s="97"/>
      <c r="J403" s="96"/>
      <c r="K403" s="96"/>
      <c r="L403" s="96"/>
      <c r="M403" s="96"/>
      <c r="N403" s="96"/>
      <c r="O403" s="96"/>
      <c r="P403" s="11"/>
    </row>
    <row r="404" spans="1:16" s="20" customFormat="1" ht="54" customHeight="1">
      <c r="A404" s="25" t="s">
        <v>406</v>
      </c>
      <c r="B404" s="22">
        <f aca="true" t="shared" si="85" ref="B404:G404">SUM(B399:B403)</f>
        <v>8620</v>
      </c>
      <c r="C404" s="22">
        <f t="shared" si="85"/>
        <v>19723</v>
      </c>
      <c r="D404" s="22">
        <f t="shared" si="85"/>
        <v>5641</v>
      </c>
      <c r="E404" s="22">
        <f t="shared" si="85"/>
        <v>34393</v>
      </c>
      <c r="F404" s="22">
        <f t="shared" si="85"/>
        <v>58604</v>
      </c>
      <c r="G404" s="22">
        <f t="shared" si="85"/>
        <v>70543</v>
      </c>
      <c r="H404" s="22">
        <f>SUM(H399:H403)</f>
        <v>74626</v>
      </c>
      <c r="I404" s="22" t="e">
        <f>SUM(I399:I403)</f>
        <v>#VALUE!</v>
      </c>
      <c r="J404" s="22">
        <f>SUM(J399:J403)</f>
        <v>57374.6</v>
      </c>
      <c r="K404" s="22">
        <f>SUM(K399:K403)</f>
        <v>69756.3</v>
      </c>
      <c r="L404" s="22">
        <f>SUM(L399:L403)</f>
        <v>74108</v>
      </c>
      <c r="M404" s="22">
        <f>J404-F404</f>
        <v>-1229.4000000000015</v>
      </c>
      <c r="N404" s="22">
        <f>K404-G404</f>
        <v>-786.6999999999971</v>
      </c>
      <c r="O404" s="22">
        <f>L404-H404</f>
        <v>-518</v>
      </c>
      <c r="P404" s="60"/>
    </row>
    <row r="405" spans="1:16" s="7" customFormat="1" ht="9.75">
      <c r="A405" s="2"/>
      <c r="B405" s="24"/>
      <c r="C405" s="24"/>
      <c r="D405" s="24"/>
      <c r="E405" s="24"/>
      <c r="F405" s="24"/>
      <c r="G405" s="24"/>
      <c r="H405" s="24"/>
      <c r="I405" s="2"/>
      <c r="J405" s="24"/>
      <c r="K405" s="24"/>
      <c r="L405" s="24"/>
      <c r="M405" s="24"/>
      <c r="N405" s="24"/>
      <c r="O405" s="24"/>
      <c r="P405" s="2"/>
    </row>
    <row r="406" spans="1:16" s="7" customFormat="1" ht="12.75">
      <c r="A406" s="28"/>
      <c r="B406" s="24"/>
      <c r="C406" s="24"/>
      <c r="D406" s="24"/>
      <c r="E406" s="24"/>
      <c r="F406" s="24"/>
      <c r="G406" s="24"/>
      <c r="H406" s="24"/>
      <c r="I406" s="2"/>
      <c r="J406" s="24"/>
      <c r="K406" s="24"/>
      <c r="L406" s="24"/>
      <c r="M406" s="24"/>
      <c r="N406" s="24"/>
      <c r="O406" s="24"/>
      <c r="P406" s="2"/>
    </row>
    <row r="407" spans="1:16" s="7" customFormat="1" ht="9.75">
      <c r="A407" s="2"/>
      <c r="B407" s="24"/>
      <c r="C407" s="24"/>
      <c r="D407" s="24"/>
      <c r="E407" s="24"/>
      <c r="F407" s="24"/>
      <c r="G407" s="24"/>
      <c r="H407" s="24"/>
      <c r="I407" s="2"/>
      <c r="J407" s="24"/>
      <c r="K407" s="24"/>
      <c r="L407" s="24"/>
      <c r="M407" s="24"/>
      <c r="N407" s="24"/>
      <c r="O407" s="24"/>
      <c r="P407" s="2"/>
    </row>
  </sheetData>
  <mergeCells count="17">
    <mergeCell ref="A80:O80"/>
    <mergeCell ref="A30:O30"/>
    <mergeCell ref="A3:O3"/>
    <mergeCell ref="A2:O2"/>
    <mergeCell ref="A257:O257"/>
    <mergeCell ref="A213:O213"/>
    <mergeCell ref="A157:O157"/>
    <mergeCell ref="A109:O109"/>
    <mergeCell ref="A282:O282"/>
    <mergeCell ref="A328:O328"/>
    <mergeCell ref="A330:O330"/>
    <mergeCell ref="A331:O331"/>
    <mergeCell ref="I402:I403"/>
    <mergeCell ref="A372:O372"/>
    <mergeCell ref="A359:O359"/>
    <mergeCell ref="A391:O391"/>
    <mergeCell ref="A368:O368"/>
  </mergeCells>
  <printOptions gridLines="1"/>
  <pageMargins left="0.28" right="0.26" top="0.5905511811023623" bottom="0.2362204724409449" header="0.35433070866141736" footer="0.3937007874015748"/>
  <pageSetup fitToHeight="0" fitToWidth="1" horizontalDpi="600" verticalDpi="600" orientation="landscape" paperSize="9" scale="75" r:id="rId1"/>
  <headerFooter alignWithMargins="0">
    <oddHeader>&amp;C&amp;"Arial,Fett"&amp;12HSK Status am 07. Juli 2010&amp;R&amp;"Arial,Fett"&amp;12Anlage 1 zur GRDrs 281/2010</oddHeader>
    <oddFooter>&amp;C&amp;P</oddFooter>
  </headerFooter>
  <rowBreaks count="9" manualBreakCount="9">
    <brk id="48" max="15" man="1"/>
    <brk id="93" max="15" man="1"/>
    <brk id="135" max="15" man="1"/>
    <brk id="178" max="15" man="1"/>
    <brk id="221" max="15" man="1"/>
    <brk id="256" max="15" man="1"/>
    <brk id="305" max="15" man="1"/>
    <brk id="329" max="15" man="1"/>
    <brk id="3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Dietmar Kern</cp:lastModifiedBy>
  <cp:lastPrinted>2010-06-23T10:16:50Z</cp:lastPrinted>
  <dcterms:created xsi:type="dcterms:W3CDTF">2009-12-14T11:11:03Z</dcterms:created>
  <dcterms:modified xsi:type="dcterms:W3CDTF">2010-06-30T06:19:01Z</dcterms:modified>
  <cp:category/>
  <cp:version/>
  <cp:contentType/>
  <cp:contentStatus/>
</cp:coreProperties>
</file>