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65416" windowWidth="11568" windowHeight="6036" tabRatio="507" activeTab="0"/>
  </bookViews>
  <sheets>
    <sheet name="Deckblatt" sheetId="1" r:id="rId1"/>
    <sheet name="Liste 1 a)" sheetId="2" r:id="rId2"/>
    <sheet name="Liste 1 b)" sheetId="3" r:id="rId3"/>
  </sheets>
  <definedNames>
    <definedName name="_xlnm.Print_Titles" localSheetId="1">'Liste 1 a)'!$5:$8</definedName>
    <definedName name="_xlnm.Print_Titles" localSheetId="2">'Liste 1 b)'!$5:$8</definedName>
  </definedNames>
  <calcPr fullCalcOnLoad="1"/>
</workbook>
</file>

<file path=xl/comments2.xml><?xml version="1.0" encoding="utf-8"?>
<comments xmlns="http://schemas.openxmlformats.org/spreadsheetml/2006/main">
  <authors>
    <author>u510071</author>
  </authors>
  <commentList>
    <comment ref="C12" authorId="0">
      <text>
        <r>
          <rPr>
            <b/>
            <sz val="8"/>
            <rFont val="Tahoma"/>
            <family val="2"/>
          </rPr>
          <t>u510071:
Antrag wurde nachgereicht von Herrn Haag am 14.12.12 in Abstimmung mit Fr. Wagner</t>
        </r>
      </text>
    </comment>
  </commentList>
</comments>
</file>

<file path=xl/sharedStrings.xml><?xml version="1.0" encoding="utf-8"?>
<sst xmlns="http://schemas.openxmlformats.org/spreadsheetml/2006/main" count="160" uniqueCount="92">
  <si>
    <t>0 bis 3</t>
  </si>
  <si>
    <t>3 bis 6</t>
  </si>
  <si>
    <t>6 bis 12</t>
  </si>
  <si>
    <t>Angaben zu den Plätzen</t>
  </si>
  <si>
    <t>Neu</t>
  </si>
  <si>
    <t>Bisher</t>
  </si>
  <si>
    <t>6 Std.</t>
  </si>
  <si>
    <t xml:space="preserve"> 8 Std.</t>
  </si>
  <si>
    <t xml:space="preserve"> 6 Std.</t>
  </si>
  <si>
    <t>8 Std.</t>
  </si>
  <si>
    <t>Vorhaben</t>
  </si>
  <si>
    <t xml:space="preserve">
Investionskosten</t>
  </si>
  <si>
    <t>West</t>
  </si>
  <si>
    <t>gesamt Personal/ Sachkosten jährl.</t>
  </si>
  <si>
    <t>Gesamt Investitions-kosten</t>
  </si>
  <si>
    <t xml:space="preserve"> Um-
setz-
 ung ab</t>
  </si>
  <si>
    <t>Bau-
kosten</t>
  </si>
  <si>
    <t>51-00-11
Personal-kosten jährl.</t>
  </si>
  <si>
    <t>51-00-14
Sachkosten jährl.</t>
  </si>
  <si>
    <t>51-00-14
Ein-nahmen jährlich</t>
  </si>
  <si>
    <t>51-00-11
Personal-kosten 2013</t>
  </si>
  <si>
    <t>51-00-14
Sachkosten 2013</t>
  </si>
  <si>
    <t>51-00-11
Personal-kosten 2014</t>
  </si>
  <si>
    <t>51-00-14
Sachkosten 2014</t>
  </si>
  <si>
    <t>Investitionskosten 2013</t>
  </si>
  <si>
    <t>Investitionskosten 2014</t>
  </si>
  <si>
    <t>zu er-wartende Bundes-zuschüsse Invest. Krippen</t>
  </si>
  <si>
    <t>51-00-14
Einnahmen 2013</t>
  </si>
  <si>
    <t>51-00-14
Einnahmen 2014</t>
  </si>
  <si>
    <t>Nord</t>
  </si>
  <si>
    <t>Weilimdorf</t>
  </si>
  <si>
    <t>Süd</t>
  </si>
  <si>
    <t>1 Gr. VÖ (6 Std) 2-6 Jahre nach 1 Gr. VÖ (7 Std) 2-6 Jahre</t>
  </si>
  <si>
    <t>zusätzlich 1 Gr. VÖ (7 Std) 2-6 Jahre</t>
  </si>
  <si>
    <t>3 - 8 in 3 - 6</t>
  </si>
  <si>
    <t>0 - 6 in 0 - 3</t>
  </si>
  <si>
    <t>Neu 0,5 x 0 - 3</t>
  </si>
  <si>
    <t>Ost</t>
  </si>
  <si>
    <r>
      <t>neue</t>
    </r>
    <r>
      <rPr>
        <sz val="9"/>
        <rFont val="Arial"/>
        <family val="2"/>
      </rPr>
      <t xml:space="preserve"> Gruppe zusätzlich  1 VÖ Waldkindergarten</t>
    </r>
  </si>
  <si>
    <t>Möhringen,
Fasanenhof</t>
  </si>
  <si>
    <t>Mühlhausen</t>
  </si>
  <si>
    <r>
      <t xml:space="preserve">1 </t>
    </r>
    <r>
      <rPr>
        <b/>
        <sz val="9"/>
        <rFont val="Arial"/>
        <family val="2"/>
      </rPr>
      <t>neue</t>
    </r>
    <r>
      <rPr>
        <sz val="9"/>
        <rFont val="Arial"/>
        <family val="2"/>
      </rPr>
      <t xml:space="preserve"> halbe Gruppe 0-3 GT</t>
    </r>
  </si>
  <si>
    <t>Möhringen</t>
  </si>
  <si>
    <t>Einrichtung / Ausstattung</t>
  </si>
  <si>
    <t>Prio 1 JHP</t>
  </si>
  <si>
    <t>Mühlhausen / Neugereut</t>
  </si>
  <si>
    <t>Liste 1</t>
  </si>
  <si>
    <t>Angebotsveränderungen in bestehenden städtischen Tageseinrichtungen</t>
  </si>
  <si>
    <t>a) Angebotsveränderungen mit geringem Investitionsaufwand</t>
  </si>
  <si>
    <t>Übersicht über neue Anträge des städtischen Trägers zum Sachstandsbericht 2013</t>
  </si>
  <si>
    <t>1.Gr.VÖ (6 Std.) 2-6 nach 1. Gr. GT 0-6</t>
  </si>
  <si>
    <t>b) Angebotsveränderungen in Verbindung mit Umwandlung von Hortplätzen</t>
  </si>
  <si>
    <t>ge-samt</t>
  </si>
  <si>
    <t>GT</t>
  </si>
  <si>
    <t>Summe Angebotsveränderungen</t>
  </si>
  <si>
    <t>Bilanz Plätze Angebotsumstellungen/-erweiterungen</t>
  </si>
  <si>
    <t>Summe Angebotsveränderungen in Verbindung mit Umwandlung von Hortplätzen</t>
  </si>
  <si>
    <t>Bilanz Plätze Angebotsumstellungen/-erweiterungen in Verbindung mit Umwandlung von Hortplätzen</t>
  </si>
  <si>
    <t>Bereiche 
1 bis 10 Jugend-amt</t>
  </si>
  <si>
    <t>Summe
Personal/ Sachkosten 2013</t>
  </si>
  <si>
    <t>Summe
Personal/ Sachkosten 2014</t>
  </si>
  <si>
    <t>Stadt-
bezirk</t>
  </si>
  <si>
    <t>Bereich 7</t>
  </si>
  <si>
    <t>Bereich 2</t>
  </si>
  <si>
    <t>Bereich 5</t>
  </si>
  <si>
    <t>Bereich 8</t>
  </si>
  <si>
    <t>Bereich 1</t>
  </si>
  <si>
    <t>Bereich 10</t>
  </si>
  <si>
    <t>Stellen-bedarf</t>
  </si>
  <si>
    <t>Einrichtung mit Anschrift und Gruppen-
angeboten
IST</t>
  </si>
  <si>
    <t>Bereich 9</t>
  </si>
  <si>
    <t>Villa Elisa
Bismarckstr 31
zusätzlich 1x 0-3 GT</t>
  </si>
  <si>
    <t>Angebotsumstellung 
1xVÖ 2-6 in 1x GT 0-6</t>
  </si>
  <si>
    <r>
      <rPr>
        <b/>
        <sz val="9"/>
        <rFont val="Arial"/>
        <family val="2"/>
      </rPr>
      <t>TE Eckartstraße 18:</t>
    </r>
    <r>
      <rPr>
        <sz val="9"/>
        <rFont val="Arial"/>
        <family val="2"/>
      </rPr>
      <t xml:space="preserve"> 
1x15 GT 0-6 1x15 GT/VÖ 0-6 2x18 GT 1,5-6</t>
    </r>
  </si>
  <si>
    <t>Angebotsumstellung 
1x GT/VÖ 0-6 in 1xGT 0-3</t>
  </si>
  <si>
    <r>
      <rPr>
        <b/>
        <sz val="9"/>
        <rFont val="Arial"/>
        <family val="2"/>
      </rPr>
      <t>TE Winterlinger Weg 22:</t>
    </r>
    <r>
      <rPr>
        <sz val="9"/>
        <rFont val="Arial"/>
        <family val="2"/>
      </rPr>
      <t xml:space="preserve">
1xGT 0-6 und 
1xVÖ 2-6 </t>
    </r>
  </si>
  <si>
    <r>
      <rPr>
        <b/>
        <sz val="9"/>
        <rFont val="Arial"/>
        <family val="2"/>
      </rPr>
      <t>Bismarckstr. 6:</t>
    </r>
    <r>
      <rPr>
        <sz val="9"/>
        <rFont val="Arial"/>
        <family val="2"/>
      </rPr>
      <t xml:space="preserve">
3 x 0-6 GT</t>
    </r>
  </si>
  <si>
    <r>
      <t xml:space="preserve">TE MemelerStr.3/
</t>
    </r>
    <r>
      <rPr>
        <b/>
        <u val="single"/>
        <sz val="9"/>
        <rFont val="Arial"/>
        <family val="2"/>
      </rPr>
      <t xml:space="preserve">Arnoldstr.10:
</t>
    </r>
    <r>
      <rPr>
        <sz val="9"/>
        <rFont val="Arial"/>
        <family val="2"/>
      </rPr>
      <t>3 Gruppen:
1 x GT/VÖ 3-6
1 x VÖ 2-6
1 x GT 0-3</t>
    </r>
  </si>
  <si>
    <r>
      <rPr>
        <b/>
        <sz val="9"/>
        <rFont val="Arial"/>
        <family val="2"/>
      </rPr>
      <t>TE Zellerstraße 35</t>
    </r>
    <r>
      <rPr>
        <sz val="9"/>
        <rFont val="Arial"/>
        <family val="2"/>
      </rPr>
      <t xml:space="preserve">  (Gr.1) VÖ 6 Std 2-6 Jahre und </t>
    </r>
    <r>
      <rPr>
        <b/>
        <sz val="9"/>
        <rFont val="Arial"/>
        <family val="2"/>
      </rPr>
      <t>Immenhoferstr. 56</t>
    </r>
    <r>
      <rPr>
        <sz val="9"/>
        <rFont val="Arial"/>
        <family val="2"/>
      </rPr>
      <t xml:space="preserve"> (Gr. 2) VÖ 7 Std. 2-6. Jahre</t>
    </r>
  </si>
  <si>
    <r>
      <rPr>
        <b/>
        <sz val="9"/>
        <rFont val="Arial"/>
        <family val="2"/>
      </rPr>
      <t>TE Nachtigallenweg:</t>
    </r>
    <r>
      <rPr>
        <sz val="9"/>
        <rFont val="Arial"/>
        <family val="2"/>
      </rPr>
      <t xml:space="preserve"> 
2 Gr. VÖ (6 Std.) 2-6 </t>
    </r>
  </si>
  <si>
    <t>2.Gr.VÖ (6 Std.) 2-6 nach 2. Gr. GT 0-6</t>
  </si>
  <si>
    <r>
      <rPr>
        <b/>
        <sz val="9"/>
        <rFont val="Arial"/>
        <family val="2"/>
      </rPr>
      <t xml:space="preserve">Fasanenhofstraße 101:
</t>
    </r>
    <r>
      <rPr>
        <sz val="9"/>
        <rFont val="Arial"/>
        <family val="2"/>
      </rPr>
      <t>1xHort, 1x 3-8, 1x 3-6, 1x0-6</t>
    </r>
  </si>
  <si>
    <r>
      <rPr>
        <b/>
        <sz val="9"/>
        <rFont val="Arial"/>
        <family val="2"/>
      </rPr>
      <t xml:space="preserve">TE-Marabustr. 35: </t>
    </r>
    <r>
      <rPr>
        <sz val="9"/>
        <rFont val="Arial"/>
        <family val="2"/>
      </rPr>
      <t xml:space="preserve">
4 Gruppen: 2x0-6; 1x3-12; 
1x 0-3</t>
    </r>
  </si>
  <si>
    <t>von 1x 3-12  GT in 3-6 GT</t>
  </si>
  <si>
    <r>
      <rPr>
        <b/>
        <sz val="9"/>
        <rFont val="Arial"/>
        <family val="2"/>
      </rPr>
      <t xml:space="preserve">TE Hubertusweg 26 / Gemsenweg 9: 
</t>
    </r>
    <r>
      <rPr>
        <sz val="9"/>
        <rFont val="Arial"/>
        <family val="2"/>
      </rPr>
      <t>4xGT0-6, 1XGT3-12, 1XHort</t>
    </r>
  </si>
  <si>
    <r>
      <rPr>
        <b/>
        <sz val="9"/>
        <rFont val="Arial"/>
        <family val="2"/>
      </rPr>
      <t xml:space="preserve">TE Wilhelm-Camerer-Str. 23: </t>
    </r>
    <r>
      <rPr>
        <sz val="9"/>
        <rFont val="Arial"/>
        <family val="2"/>
      </rPr>
      <t xml:space="preserve">
2xGT 0-6, 2xGT 0-3, 
1xGT 3-6, 2xGT 3-12, 
2xGT/VÖ 3-12</t>
    </r>
  </si>
  <si>
    <t xml:space="preserve">Angebotsumstellung 
1x GT 0-6 in 1x GT 3-6 </t>
  </si>
  <si>
    <t>Angebotsumstellung
1x GT/VÖ 3-12 in 
1x GT/VÖ 2-6</t>
  </si>
  <si>
    <t>Zuffenhausen</t>
  </si>
  <si>
    <r>
      <rPr>
        <b/>
        <sz val="9"/>
        <rFont val="Arial"/>
        <family val="2"/>
      </rPr>
      <t xml:space="preserve">TE Langenburger Straße 26: </t>
    </r>
    <r>
      <rPr>
        <sz val="9"/>
        <rFont val="Arial"/>
        <family val="2"/>
      </rPr>
      <t xml:space="preserve">
5 Gruppen: 2 x GT 0-3, 2 x GT 3-6, 1 x GT 6-14</t>
    </r>
  </si>
  <si>
    <t>Angebotsumstellung 
1 x GT 3-6 in GT 1,5-6</t>
  </si>
  <si>
    <t>Angebotsumstellung
1 x GT 6-14 in GT 3-10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</si>
</sst>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"/>
    <numFmt numFmtId="173" formatCode="#,##0_ ;\-#,##0\ "/>
    <numFmt numFmtId="174" formatCode="[$-407]dddd\,\ d\.\ mmmm\ yyyy"/>
    <numFmt numFmtId="175" formatCode="dd/mm/yy;@"/>
    <numFmt numFmtId="176" formatCode="d/m/yy;@"/>
    <numFmt numFmtId="177" formatCode="#,##0.00_ ;[Red]\-#,##0.00\ "/>
    <numFmt numFmtId="178" formatCode="#,##0_ ;[Red]\-#,##0\ "/>
    <numFmt numFmtId="179" formatCode="mmm\ yyyy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[$-407]mmmm\ yy;@"/>
    <numFmt numFmtId="183" formatCode="[$-407]mmm/\ yy;@"/>
    <numFmt numFmtId="184" formatCode="_-* #,##0.000\ &quot;€&quot;_-;\-* #,##0.000\ &quot;€&quot;_-;_-* &quot;-&quot;??\ &quot;€&quot;_-;_-@_-"/>
    <numFmt numFmtId="185" formatCode="0.0"/>
    <numFmt numFmtId="186" formatCode="0.000"/>
    <numFmt numFmtId="187" formatCode="0.0000"/>
    <numFmt numFmtId="188" formatCode="_-* #,##0.0000\ &quot;€&quot;_-;\-* #,##0.0000\ &quot;€&quot;_-;_-* &quot;-&quot;??\ &quot;€&quot;_-;_-@_-"/>
    <numFmt numFmtId="189" formatCode="_-* #,##0.0\ _€_-;\-* #,##0.0\ _€_-;_-* &quot;-&quot;??\ _€_-;_-@_-"/>
    <numFmt numFmtId="190" formatCode="_-* #,##0\ _€_-;\-* #,##0\ _€_-;_-* &quot;-&quot;??\ _€_-;_-@_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"/>
    <numFmt numFmtId="196" formatCode="0.00_ ;[Red]\-0.00\ "/>
    <numFmt numFmtId="197" formatCode="0.0_ ;[Red]\-0.0\ "/>
    <numFmt numFmtId="198" formatCode="0_ ;[Red]\-0\ "/>
    <numFmt numFmtId="199" formatCode="#,##0\ _€"/>
    <numFmt numFmtId="200" formatCode="#,##0.00\ &quot;€&quot;"/>
    <numFmt numFmtId="201" formatCode="#,##0.00_ ;\-#,##0.00\ "/>
    <numFmt numFmtId="202" formatCode="dd/mm/yy"/>
    <numFmt numFmtId="203" formatCode="#,##0\ [$€-1]"/>
    <numFmt numFmtId="204" formatCode="yyyy"/>
    <numFmt numFmtId="205" formatCode="#,##0.000_ ;\-#,##0.000\ "/>
    <numFmt numFmtId="206" formatCode="#,##0.0_ ;\-#,##0.0\ "/>
    <numFmt numFmtId="207" formatCode="_-* #,##0.000\ _€_-;\-* #,##0.000\ _€_-;_-* &quot;-&quot;??\ _€_-;_-@_-"/>
    <numFmt numFmtId="208" formatCode="_-* #,##0.0000\ _€_-;\-* #,##0.0000\ _€_-;_-* &quot;-&quot;??\ _€_-;_-@_-"/>
    <numFmt numFmtId="209" formatCode="#,##0.0000"/>
    <numFmt numFmtId="210" formatCode="#,##0.000"/>
    <numFmt numFmtId="211" formatCode="_-* #,##0.00\ &quot;DM&quot;_-;\-* #,##0.00\ &quot;DM&quot;_-;_-* &quot;-&quot;??\ &quot;DM&quot;_-;_-@_-"/>
  </numFmts>
  <fonts count="55"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53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7" fontId="0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9" fillId="0" borderId="0" xfId="54" applyFont="1">
      <alignment/>
      <protection/>
    </xf>
    <xf numFmtId="0" fontId="0" fillId="0" borderId="0" xfId="54">
      <alignment/>
      <protection/>
    </xf>
    <xf numFmtId="0" fontId="16" fillId="0" borderId="0" xfId="54" applyFont="1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16" fillId="0" borderId="0" xfId="54" applyFont="1" applyAlignment="1">
      <alignment horizontal="left" vertical="center"/>
      <protection/>
    </xf>
    <xf numFmtId="0" fontId="12" fillId="34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3" fontId="3" fillId="35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4" fontId="3" fillId="35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" fontId="6" fillId="34" borderId="13" xfId="0" applyNumberFormat="1" applyFont="1" applyFill="1" applyBorder="1" applyAlignment="1">
      <alignment wrapText="1"/>
    </xf>
    <xf numFmtId="1" fontId="1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7" fillId="0" borderId="11" xfId="0" applyNumberFormat="1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187" fontId="0" fillId="36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3" fontId="17" fillId="37" borderId="1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17" fontId="3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11" fillId="37" borderId="10" xfId="0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17" fontId="3" fillId="0" borderId="11" xfId="0" applyNumberFormat="1" applyFont="1" applyFill="1" applyBorder="1" applyAlignment="1">
      <alignment/>
    </xf>
    <xf numFmtId="0" fontId="14" fillId="37" borderId="10" xfId="0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17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87" fontId="3" fillId="0" borderId="18" xfId="0" applyNumberFormat="1" applyFont="1" applyFill="1" applyBorder="1" applyAlignment="1">
      <alignment/>
    </xf>
    <xf numFmtId="0" fontId="16" fillId="0" borderId="0" xfId="54" applyFont="1" applyAlignment="1">
      <alignment horizontal="left" vertical="center"/>
      <protection/>
    </xf>
    <xf numFmtId="0" fontId="16" fillId="0" borderId="0" xfId="54" applyFont="1" applyAlignment="1">
      <alignment horizontal="left" vertical="center" wrapText="1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1" fontId="1" fillId="33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4" fontId="1" fillId="39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center" wrapText="1"/>
    </xf>
    <xf numFmtId="4" fontId="3" fillId="39" borderId="2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3" fontId="1" fillId="38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 vertical="center"/>
    </xf>
    <xf numFmtId="17" fontId="3" fillId="0" borderId="19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4" fillId="37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14</xdr:col>
      <xdr:colOff>257175</xdr:colOff>
      <xdr:row>3</xdr:row>
      <xdr:rowOff>66675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42875" y="104775"/>
          <a:ext cx="8582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1a) Angebotsveränderungen mit geringem Investitionsaufwand in bestehenden städtischen Tageseinrichtungen (nach Reihenfolge der Priorität)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15</xdr:col>
      <xdr:colOff>0</xdr:colOff>
      <xdr:row>2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3350" y="114300"/>
          <a:ext cx="9182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1b) Angebotsveränderungen in Verbindung mit Umwandlung von Hortplätzen in bestehenden städtischen Tageseinrichtungen (nach Reihenfolge der Priorität)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6" width="11.57421875" style="32" customWidth="1"/>
    <col min="7" max="7" width="15.8515625" style="32" customWidth="1"/>
    <col min="8" max="16384" width="11.57421875" style="32" customWidth="1"/>
  </cols>
  <sheetData>
    <row r="1" ht="13.5">
      <c r="A1" s="33"/>
    </row>
    <row r="2" ht="12.75">
      <c r="D2" s="31"/>
    </row>
    <row r="3" ht="19.5" customHeight="1">
      <c r="A3" s="34" t="s">
        <v>49</v>
      </c>
    </row>
    <row r="4" ht="12.75" customHeight="1">
      <c r="A4" s="34"/>
    </row>
    <row r="5" ht="17.25" customHeight="1">
      <c r="A5" s="35"/>
    </row>
    <row r="6" spans="1:7" ht="30" customHeight="1">
      <c r="A6" s="36" t="s">
        <v>46</v>
      </c>
      <c r="B6" s="114" t="s">
        <v>47</v>
      </c>
      <c r="C6" s="114"/>
      <c r="D6" s="114"/>
      <c r="E6" s="114"/>
      <c r="F6" s="114"/>
      <c r="G6" s="114"/>
    </row>
    <row r="7" spans="1:7" ht="24" customHeight="1">
      <c r="A7" s="36"/>
      <c r="B7" s="114" t="s">
        <v>48</v>
      </c>
      <c r="C7" s="114"/>
      <c r="D7" s="114"/>
      <c r="E7" s="114"/>
      <c r="F7" s="114"/>
      <c r="G7" s="114"/>
    </row>
    <row r="8" spans="1:7" ht="24" customHeight="1">
      <c r="A8" s="36"/>
      <c r="B8" s="114" t="s">
        <v>51</v>
      </c>
      <c r="C8" s="114"/>
      <c r="D8" s="114"/>
      <c r="E8" s="114"/>
      <c r="F8" s="114"/>
      <c r="G8" s="114"/>
    </row>
    <row r="9" spans="1:7" ht="24" customHeight="1">
      <c r="A9" s="36"/>
      <c r="B9" s="114"/>
      <c r="C9" s="114"/>
      <c r="D9" s="114"/>
      <c r="E9" s="114"/>
      <c r="F9" s="114"/>
      <c r="G9" s="114"/>
    </row>
    <row r="10" spans="1:8" ht="33" customHeight="1">
      <c r="A10" s="36"/>
      <c r="B10" s="115"/>
      <c r="C10" s="114"/>
      <c r="D10" s="114"/>
      <c r="E10" s="114"/>
      <c r="F10" s="114"/>
      <c r="G10" s="114"/>
      <c r="H10" s="31"/>
    </row>
    <row r="11" spans="1:7" ht="30" customHeight="1">
      <c r="A11" s="36"/>
      <c r="B11" s="115"/>
      <c r="C11" s="114"/>
      <c r="D11" s="114"/>
      <c r="E11" s="114"/>
      <c r="F11" s="114"/>
      <c r="G11" s="114"/>
    </row>
    <row r="12" spans="1:7" ht="24" customHeight="1">
      <c r="A12" s="36"/>
      <c r="B12" s="114"/>
      <c r="C12" s="114"/>
      <c r="D12" s="114"/>
      <c r="E12" s="114"/>
      <c r="F12" s="114"/>
      <c r="G12" s="114"/>
    </row>
    <row r="13" spans="1:7" ht="24" customHeight="1">
      <c r="A13" s="36"/>
      <c r="B13" s="114"/>
      <c r="C13" s="114"/>
      <c r="D13" s="114"/>
      <c r="E13" s="114"/>
      <c r="F13" s="114"/>
      <c r="G13" s="114"/>
    </row>
    <row r="14" spans="1:7" ht="30" customHeight="1">
      <c r="A14" s="36"/>
      <c r="B14" s="114"/>
      <c r="C14" s="114"/>
      <c r="D14" s="114"/>
      <c r="E14" s="114"/>
      <c r="F14" s="114"/>
      <c r="G14" s="114"/>
    </row>
    <row r="16" spans="1:6" ht="14.25" customHeight="1">
      <c r="A16" s="33"/>
      <c r="B16" s="33"/>
      <c r="C16" s="33"/>
      <c r="D16" s="33"/>
      <c r="E16" s="33"/>
      <c r="F16" s="33"/>
    </row>
  </sheetData>
  <sheetProtection password="DA9F" sheet="1"/>
  <mergeCells count="9">
    <mergeCell ref="B13:G13"/>
    <mergeCell ref="B14:G14"/>
    <mergeCell ref="B6:G6"/>
    <mergeCell ref="B7:G7"/>
    <mergeCell ref="B9:G9"/>
    <mergeCell ref="B10:G10"/>
    <mergeCell ref="B11:G11"/>
    <mergeCell ref="B12:G12"/>
    <mergeCell ref="B8:G8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&amp;C&amp;A&amp;RAnlage 6 GRDrs 177/2013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zoomScale="60" zoomScaleNormal="60" workbookViewId="0" topLeftCell="A1">
      <pane ySplit="8" topLeftCell="A9" activePane="bottomLeft" state="frozen"/>
      <selection pane="topLeft" activeCell="A1" sqref="A1"/>
      <selection pane="bottomLeft" activeCell="A5" sqref="A5:A8"/>
    </sheetView>
  </sheetViews>
  <sheetFormatPr defaultColWidth="19.140625" defaultRowHeight="12.75" outlineLevelRow="1" outlineLevelCol="1"/>
  <cols>
    <col min="1" max="1" width="10.8515625" style="6" customWidth="1"/>
    <col min="2" max="2" width="14.00390625" style="6" customWidth="1"/>
    <col min="3" max="3" width="20.28125" style="9" customWidth="1"/>
    <col min="4" max="4" width="24.7109375" style="9" customWidth="1"/>
    <col min="5" max="14" width="5.7109375" style="6" customWidth="1"/>
    <col min="15" max="15" width="8.7109375" style="6" customWidth="1"/>
    <col min="16" max="16" width="11.8515625" style="6" hidden="1" customWidth="1" outlineLevel="1"/>
    <col min="17" max="17" width="10.8515625" style="6" hidden="1" customWidth="1" outlineLevel="1"/>
    <col min="18" max="18" width="12.8515625" style="1" customWidth="1" collapsed="1"/>
    <col min="19" max="19" width="13.57421875" style="6" hidden="1" customWidth="1" outlineLevel="1"/>
    <col min="20" max="20" width="13.57421875" style="0" hidden="1" customWidth="1" outlineLevel="1"/>
    <col min="21" max="21" width="16.7109375" style="6" hidden="1" customWidth="1" outlineLevel="1"/>
    <col min="22" max="22" width="12.7109375" style="6" hidden="1" customWidth="1" outlineLevel="1"/>
    <col min="23" max="23" width="10.7109375" style="6" hidden="1" customWidth="1" outlineLevel="1"/>
    <col min="24" max="24" width="13.57421875" style="6" customWidth="1" collapsed="1"/>
    <col min="25" max="25" width="10.7109375" style="6" customWidth="1"/>
    <col min="26" max="26" width="10.7109375" style="6" hidden="1" customWidth="1" outlineLevel="1"/>
    <col min="27" max="28" width="19.140625" style="6" hidden="1" customWidth="1" outlineLevel="1"/>
    <col min="29" max="29" width="12.421875" style="6" customWidth="1" collapsed="1"/>
    <col min="30" max="32" width="19.140625" style="6" hidden="1" customWidth="1" outlineLevel="1"/>
    <col min="33" max="33" width="12.421875" style="6" customWidth="1" collapsed="1"/>
    <col min="34" max="34" width="19.140625" style="6" hidden="1" customWidth="1" outlineLevel="1"/>
    <col min="35" max="35" width="19.140625" style="0" customWidth="1" collapsed="1"/>
  </cols>
  <sheetData>
    <row r="1" spans="1:15" ht="12.75">
      <c r="A1" s="1"/>
      <c r="B1" s="4"/>
      <c r="C1" s="4"/>
      <c r="D1" s="4"/>
      <c r="E1" s="4"/>
      <c r="J1" s="9"/>
      <c r="K1" s="9"/>
      <c r="O1" s="4"/>
    </row>
    <row r="2" spans="1:36" ht="19.5" customHeight="1">
      <c r="A2" s="4"/>
      <c r="B2" s="4"/>
      <c r="C2" s="4"/>
      <c r="D2" s="4"/>
      <c r="E2" s="4"/>
      <c r="J2" s="9"/>
      <c r="K2" s="9"/>
      <c r="P2" s="52"/>
      <c r="AJ2" s="53"/>
    </row>
    <row r="3" spans="1:5" ht="15" customHeight="1">
      <c r="A3" s="1"/>
      <c r="E3" s="10"/>
    </row>
    <row r="4" spans="5:22" ht="15" customHeight="1">
      <c r="E4" s="10"/>
      <c r="H4" s="10"/>
      <c r="I4" s="10"/>
      <c r="J4" s="10"/>
      <c r="K4" s="10"/>
      <c r="L4" s="10"/>
      <c r="M4" s="10"/>
      <c r="N4" s="10"/>
      <c r="O4" s="10"/>
      <c r="V4" s="2"/>
    </row>
    <row r="5" spans="1:34" ht="21.75" customHeight="1">
      <c r="A5" s="151" t="s">
        <v>58</v>
      </c>
      <c r="B5" s="151" t="s">
        <v>61</v>
      </c>
      <c r="C5" s="151" t="s">
        <v>69</v>
      </c>
      <c r="D5" s="151" t="s">
        <v>10</v>
      </c>
      <c r="E5" s="133" t="s">
        <v>3</v>
      </c>
      <c r="F5" s="133"/>
      <c r="G5" s="133"/>
      <c r="H5" s="133"/>
      <c r="I5" s="133"/>
      <c r="J5" s="133"/>
      <c r="K5" s="133"/>
      <c r="L5" s="133"/>
      <c r="M5" s="133"/>
      <c r="N5" s="133"/>
      <c r="O5" s="151" t="s">
        <v>15</v>
      </c>
      <c r="P5" s="144" t="s">
        <v>11</v>
      </c>
      <c r="Q5" s="144"/>
      <c r="R5" s="145" t="s">
        <v>14</v>
      </c>
      <c r="S5" s="134" t="s">
        <v>24</v>
      </c>
      <c r="T5" s="146" t="s">
        <v>25</v>
      </c>
      <c r="U5" s="145" t="s">
        <v>26</v>
      </c>
      <c r="V5" s="137" t="s">
        <v>17</v>
      </c>
      <c r="W5" s="137" t="s">
        <v>18</v>
      </c>
      <c r="X5" s="139" t="s">
        <v>13</v>
      </c>
      <c r="Y5" s="139" t="s">
        <v>68</v>
      </c>
      <c r="Z5" s="140" t="s">
        <v>19</v>
      </c>
      <c r="AA5" s="137" t="s">
        <v>20</v>
      </c>
      <c r="AB5" s="137" t="s">
        <v>21</v>
      </c>
      <c r="AC5" s="139" t="s">
        <v>59</v>
      </c>
      <c r="AD5" s="142" t="s">
        <v>27</v>
      </c>
      <c r="AE5" s="137" t="s">
        <v>22</v>
      </c>
      <c r="AF5" s="137" t="s">
        <v>23</v>
      </c>
      <c r="AG5" s="139" t="s">
        <v>60</v>
      </c>
      <c r="AH5" s="143" t="s">
        <v>28</v>
      </c>
    </row>
    <row r="6" spans="1:34" ht="15.75" customHeight="1">
      <c r="A6" s="152"/>
      <c r="B6" s="151"/>
      <c r="C6" s="151"/>
      <c r="D6" s="151"/>
      <c r="E6" s="133" t="s">
        <v>0</v>
      </c>
      <c r="F6" s="133"/>
      <c r="G6" s="133"/>
      <c r="H6" s="133"/>
      <c r="I6" s="133" t="s">
        <v>1</v>
      </c>
      <c r="J6" s="133"/>
      <c r="K6" s="133"/>
      <c r="L6" s="133"/>
      <c r="M6" s="133" t="s">
        <v>2</v>
      </c>
      <c r="N6" s="133"/>
      <c r="O6" s="151"/>
      <c r="P6" s="134" t="s">
        <v>43</v>
      </c>
      <c r="Q6" s="134" t="s">
        <v>16</v>
      </c>
      <c r="R6" s="145"/>
      <c r="S6" s="134"/>
      <c r="T6" s="146"/>
      <c r="U6" s="145"/>
      <c r="V6" s="138"/>
      <c r="W6" s="138"/>
      <c r="X6" s="138"/>
      <c r="Y6" s="138"/>
      <c r="Z6" s="140"/>
      <c r="AA6" s="138"/>
      <c r="AB6" s="138"/>
      <c r="AC6" s="141"/>
      <c r="AD6" s="142"/>
      <c r="AE6" s="138"/>
      <c r="AF6" s="138"/>
      <c r="AG6" s="141"/>
      <c r="AH6" s="143"/>
    </row>
    <row r="7" spans="1:34" ht="22.5" customHeight="1">
      <c r="A7" s="152"/>
      <c r="B7" s="151"/>
      <c r="C7" s="151"/>
      <c r="D7" s="151"/>
      <c r="E7" s="136" t="s">
        <v>4</v>
      </c>
      <c r="F7" s="136"/>
      <c r="G7" s="133" t="s">
        <v>5</v>
      </c>
      <c r="H7" s="133"/>
      <c r="I7" s="136" t="s">
        <v>4</v>
      </c>
      <c r="J7" s="136"/>
      <c r="K7" s="133" t="s">
        <v>5</v>
      </c>
      <c r="L7" s="133"/>
      <c r="M7" s="17" t="s">
        <v>4</v>
      </c>
      <c r="N7" s="16" t="s">
        <v>5</v>
      </c>
      <c r="O7" s="151"/>
      <c r="P7" s="135"/>
      <c r="Q7" s="135"/>
      <c r="R7" s="145"/>
      <c r="S7" s="134"/>
      <c r="T7" s="146"/>
      <c r="U7" s="145"/>
      <c r="V7" s="138"/>
      <c r="W7" s="138"/>
      <c r="X7" s="138"/>
      <c r="Y7" s="138"/>
      <c r="Z7" s="140"/>
      <c r="AA7" s="138"/>
      <c r="AB7" s="138"/>
      <c r="AC7" s="141"/>
      <c r="AD7" s="142"/>
      <c r="AE7" s="138"/>
      <c r="AF7" s="138"/>
      <c r="AG7" s="141"/>
      <c r="AH7" s="143"/>
    </row>
    <row r="8" spans="1:34" ht="24" customHeight="1">
      <c r="A8" s="152"/>
      <c r="B8" s="151"/>
      <c r="C8" s="151"/>
      <c r="D8" s="151"/>
      <c r="E8" s="18" t="s">
        <v>6</v>
      </c>
      <c r="F8" s="18" t="s">
        <v>7</v>
      </c>
      <c r="G8" s="19" t="s">
        <v>8</v>
      </c>
      <c r="H8" s="19" t="s">
        <v>7</v>
      </c>
      <c r="I8" s="18" t="s">
        <v>8</v>
      </c>
      <c r="J8" s="18" t="s">
        <v>9</v>
      </c>
      <c r="K8" s="19" t="s">
        <v>8</v>
      </c>
      <c r="L8" s="19" t="s">
        <v>7</v>
      </c>
      <c r="M8" s="18" t="s">
        <v>7</v>
      </c>
      <c r="N8" s="19" t="s">
        <v>7</v>
      </c>
      <c r="O8" s="151"/>
      <c r="P8" s="135"/>
      <c r="Q8" s="135"/>
      <c r="R8" s="145"/>
      <c r="S8" s="134"/>
      <c r="T8" s="146"/>
      <c r="U8" s="145"/>
      <c r="V8" s="138"/>
      <c r="W8" s="138"/>
      <c r="X8" s="138"/>
      <c r="Y8" s="138"/>
      <c r="Z8" s="140"/>
      <c r="AA8" s="138"/>
      <c r="AB8" s="138"/>
      <c r="AC8" s="141"/>
      <c r="AD8" s="142"/>
      <c r="AE8" s="138"/>
      <c r="AF8" s="138"/>
      <c r="AG8" s="141"/>
      <c r="AH8" s="143"/>
    </row>
    <row r="9" spans="1:34" ht="29.25" customHeight="1" hidden="1" outlineLevel="1">
      <c r="A9" s="38"/>
      <c r="B9" s="39"/>
      <c r="C9" s="39"/>
      <c r="D9" s="39" t="s">
        <v>44</v>
      </c>
      <c r="E9" s="40"/>
      <c r="F9" s="40"/>
      <c r="G9" s="41"/>
      <c r="H9" s="41"/>
      <c r="I9" s="40"/>
      <c r="J9" s="40"/>
      <c r="K9" s="41"/>
      <c r="L9" s="41"/>
      <c r="M9" s="40"/>
      <c r="N9" s="41"/>
      <c r="O9" s="39"/>
      <c r="P9" s="42"/>
      <c r="Q9" s="42"/>
      <c r="R9" s="43"/>
      <c r="S9" s="44"/>
      <c r="T9" s="45"/>
      <c r="U9" s="46"/>
      <c r="V9" s="47"/>
      <c r="W9" s="47"/>
      <c r="X9" s="47"/>
      <c r="Y9" s="47"/>
      <c r="Z9" s="48"/>
      <c r="AA9" s="47"/>
      <c r="AB9" s="47"/>
      <c r="AC9" s="49"/>
      <c r="AD9" s="50"/>
      <c r="AE9" s="47"/>
      <c r="AF9" s="47"/>
      <c r="AG9" s="49"/>
      <c r="AH9" s="51"/>
    </row>
    <row r="10" spans="1:34" ht="40.5" customHeight="1" collapsed="1">
      <c r="A10" s="58" t="s">
        <v>62</v>
      </c>
      <c r="B10" s="61" t="s">
        <v>12</v>
      </c>
      <c r="C10" s="65" t="s">
        <v>76</v>
      </c>
      <c r="D10" s="5" t="s">
        <v>71</v>
      </c>
      <c r="E10" s="71"/>
      <c r="F10" s="72">
        <v>10</v>
      </c>
      <c r="G10" s="71"/>
      <c r="H10" s="71"/>
      <c r="I10" s="71"/>
      <c r="J10" s="73"/>
      <c r="K10" s="71"/>
      <c r="L10" s="71"/>
      <c r="M10" s="71"/>
      <c r="N10" s="71"/>
      <c r="O10" s="11">
        <v>41518</v>
      </c>
      <c r="P10" s="7">
        <v>25000</v>
      </c>
      <c r="Q10" s="7"/>
      <c r="R10" s="28">
        <v>25000</v>
      </c>
      <c r="S10" s="7">
        <v>25000</v>
      </c>
      <c r="T10" s="74"/>
      <c r="U10" s="7">
        <v>0</v>
      </c>
      <c r="V10" s="24">
        <v>182012</v>
      </c>
      <c r="W10" s="75">
        <f>F10*2750</f>
        <v>27500</v>
      </c>
      <c r="X10" s="28">
        <f>SUM(V10:W10)</f>
        <v>209512</v>
      </c>
      <c r="Y10" s="22">
        <v>3.54</v>
      </c>
      <c r="Z10" s="75">
        <v>17550</v>
      </c>
      <c r="AA10" s="7">
        <v>60671</v>
      </c>
      <c r="AB10" s="75">
        <v>9166.666666666666</v>
      </c>
      <c r="AC10" s="28">
        <f>SUM(AA10:AB10)</f>
        <v>69837.66666666667</v>
      </c>
      <c r="AD10" s="76">
        <v>6382</v>
      </c>
      <c r="AE10" s="28">
        <v>182012</v>
      </c>
      <c r="AF10" s="76">
        <v>27500</v>
      </c>
      <c r="AG10" s="28">
        <f aca="true" t="shared" si="0" ref="AG10:AG17">SUM(AE10:AF10)</f>
        <v>209512</v>
      </c>
      <c r="AH10" s="7">
        <v>17550</v>
      </c>
    </row>
    <row r="11" spans="1:34" s="12" customFormat="1" ht="75" customHeight="1">
      <c r="A11" s="59" t="s">
        <v>63</v>
      </c>
      <c r="B11" s="63" t="s">
        <v>40</v>
      </c>
      <c r="C11" s="66" t="s">
        <v>77</v>
      </c>
      <c r="D11" s="8" t="s">
        <v>41</v>
      </c>
      <c r="E11" s="71"/>
      <c r="F11" s="73">
        <v>5</v>
      </c>
      <c r="G11" s="71"/>
      <c r="H11" s="71"/>
      <c r="I11" s="71"/>
      <c r="J11" s="71"/>
      <c r="K11" s="71"/>
      <c r="L11" s="71"/>
      <c r="M11" s="71"/>
      <c r="N11" s="71"/>
      <c r="O11" s="11">
        <v>41518</v>
      </c>
      <c r="P11" s="7">
        <v>30000</v>
      </c>
      <c r="Q11" s="7">
        <v>70000</v>
      </c>
      <c r="R11" s="28">
        <v>100000</v>
      </c>
      <c r="S11" s="7">
        <v>100000</v>
      </c>
      <c r="T11" s="24"/>
      <c r="U11" s="7">
        <v>10000</v>
      </c>
      <c r="V11" s="24">
        <v>111965</v>
      </c>
      <c r="W11" s="24">
        <v>13750</v>
      </c>
      <c r="X11" s="68">
        <f>SUM(V11:W11)</f>
        <v>125715</v>
      </c>
      <c r="Y11" s="22">
        <v>2.199</v>
      </c>
      <c r="Z11" s="24">
        <v>8775</v>
      </c>
      <c r="AA11" s="24">
        <v>37322</v>
      </c>
      <c r="AB11" s="24">
        <v>4583.333333333333</v>
      </c>
      <c r="AC11" s="68">
        <f>SUM(AA11:AB11)</f>
        <v>41905.333333333336</v>
      </c>
      <c r="AD11" s="68">
        <v>3190.909090909091</v>
      </c>
      <c r="AE11" s="68">
        <v>111965</v>
      </c>
      <c r="AF11" s="68">
        <v>13750</v>
      </c>
      <c r="AG11" s="68">
        <f t="shared" si="0"/>
        <v>125715</v>
      </c>
      <c r="AH11" s="24">
        <v>8775</v>
      </c>
    </row>
    <row r="12" spans="1:34" ht="54" customHeight="1">
      <c r="A12" s="59" t="s">
        <v>64</v>
      </c>
      <c r="B12" s="63" t="s">
        <v>42</v>
      </c>
      <c r="C12" s="66" t="s">
        <v>75</v>
      </c>
      <c r="D12" s="8" t="s">
        <v>72</v>
      </c>
      <c r="E12" s="71"/>
      <c r="F12" s="15">
        <v>5</v>
      </c>
      <c r="G12" s="71">
        <v>4</v>
      </c>
      <c r="H12" s="71"/>
      <c r="I12" s="71"/>
      <c r="J12" s="15">
        <v>10</v>
      </c>
      <c r="K12" s="71">
        <v>15</v>
      </c>
      <c r="L12" s="71"/>
      <c r="M12" s="71"/>
      <c r="N12" s="71"/>
      <c r="O12" s="11">
        <v>41518</v>
      </c>
      <c r="P12" s="7">
        <v>15000</v>
      </c>
      <c r="Q12" s="7">
        <v>0</v>
      </c>
      <c r="R12" s="28">
        <v>15000</v>
      </c>
      <c r="S12" s="7">
        <v>15000</v>
      </c>
      <c r="T12" s="24"/>
      <c r="U12" s="7">
        <v>10000</v>
      </c>
      <c r="V12" s="24">
        <v>94968</v>
      </c>
      <c r="W12" s="24">
        <v>6125</v>
      </c>
      <c r="X12" s="68">
        <f aca="true" t="shared" si="1" ref="X12:X17">SUM(V12:W12)</f>
        <v>101093</v>
      </c>
      <c r="Y12" s="22">
        <v>1.8355</v>
      </c>
      <c r="Z12" s="24">
        <v>12847</v>
      </c>
      <c r="AA12" s="24">
        <v>31656</v>
      </c>
      <c r="AB12" s="24">
        <v>2041.6666666666667</v>
      </c>
      <c r="AC12" s="68">
        <f aca="true" t="shared" si="2" ref="AC12:AC17">SUM(AA12:AB12)</f>
        <v>33697.666666666664</v>
      </c>
      <c r="AD12" s="68">
        <v>4671.636363636364</v>
      </c>
      <c r="AE12" s="68">
        <v>94968</v>
      </c>
      <c r="AF12" s="68">
        <v>6125</v>
      </c>
      <c r="AG12" s="68">
        <f t="shared" si="0"/>
        <v>101093</v>
      </c>
      <c r="AH12" s="24">
        <v>12847</v>
      </c>
    </row>
    <row r="13" spans="1:34" s="3" customFormat="1" ht="36.75" customHeight="1">
      <c r="A13" s="119" t="s">
        <v>65</v>
      </c>
      <c r="B13" s="121" t="s">
        <v>29</v>
      </c>
      <c r="C13" s="123" t="s">
        <v>73</v>
      </c>
      <c r="D13" s="8" t="s">
        <v>74</v>
      </c>
      <c r="E13" s="73"/>
      <c r="F13" s="73">
        <v>10</v>
      </c>
      <c r="G13" s="71"/>
      <c r="H13" s="71">
        <v>5</v>
      </c>
      <c r="I13" s="73"/>
      <c r="J13" s="73"/>
      <c r="K13" s="71">
        <v>4</v>
      </c>
      <c r="L13" s="71">
        <v>6</v>
      </c>
      <c r="M13" s="71"/>
      <c r="N13" s="71"/>
      <c r="O13" s="11">
        <v>41518</v>
      </c>
      <c r="P13" s="7">
        <v>2500</v>
      </c>
      <c r="Q13" s="7">
        <v>0</v>
      </c>
      <c r="R13" s="28">
        <v>2500</v>
      </c>
      <c r="S13" s="7">
        <v>2500</v>
      </c>
      <c r="T13" s="77"/>
      <c r="U13" s="7">
        <v>0</v>
      </c>
      <c r="V13" s="24">
        <v>46336</v>
      </c>
      <c r="W13" s="24">
        <v>1000</v>
      </c>
      <c r="X13" s="68">
        <f t="shared" si="1"/>
        <v>47336</v>
      </c>
      <c r="Y13" s="22">
        <v>0.8972</v>
      </c>
      <c r="Z13" s="24">
        <v>-167</v>
      </c>
      <c r="AA13" s="24">
        <v>15446</v>
      </c>
      <c r="AB13" s="24">
        <v>333.3333333333333</v>
      </c>
      <c r="AC13" s="68">
        <f t="shared" si="2"/>
        <v>15779.333333333334</v>
      </c>
      <c r="AD13" s="68">
        <v>-60.72727272727273</v>
      </c>
      <c r="AE13" s="68">
        <v>46336</v>
      </c>
      <c r="AF13" s="68">
        <v>1000</v>
      </c>
      <c r="AG13" s="68">
        <f t="shared" si="0"/>
        <v>47336</v>
      </c>
      <c r="AH13" s="24">
        <v>-167</v>
      </c>
    </row>
    <row r="14" spans="1:34" s="3" customFormat="1" ht="45" customHeight="1">
      <c r="A14" s="120"/>
      <c r="B14" s="122"/>
      <c r="C14" s="124"/>
      <c r="D14" s="8" t="s">
        <v>86</v>
      </c>
      <c r="E14" s="71"/>
      <c r="F14" s="73"/>
      <c r="G14" s="71"/>
      <c r="H14" s="71">
        <v>5</v>
      </c>
      <c r="I14" s="71"/>
      <c r="J14" s="73">
        <v>20</v>
      </c>
      <c r="K14" s="71"/>
      <c r="L14" s="71">
        <v>10</v>
      </c>
      <c r="M14" s="71"/>
      <c r="N14" s="71"/>
      <c r="O14" s="11">
        <v>41518</v>
      </c>
      <c r="P14" s="7">
        <v>2500</v>
      </c>
      <c r="Q14" s="7">
        <v>0</v>
      </c>
      <c r="R14" s="28">
        <v>2500</v>
      </c>
      <c r="S14" s="7">
        <v>2500</v>
      </c>
      <c r="T14" s="77"/>
      <c r="U14" s="7">
        <v>0</v>
      </c>
      <c r="V14" s="24"/>
      <c r="W14" s="24">
        <v>0</v>
      </c>
      <c r="X14" s="68">
        <f t="shared" si="1"/>
        <v>0</v>
      </c>
      <c r="Y14" s="22"/>
      <c r="Z14" s="24">
        <v>3315</v>
      </c>
      <c r="AA14" s="24"/>
      <c r="AB14" s="24">
        <v>0</v>
      </c>
      <c r="AC14" s="68">
        <f t="shared" si="2"/>
        <v>0</v>
      </c>
      <c r="AD14" s="68">
        <v>1205.4545454545455</v>
      </c>
      <c r="AE14" s="68"/>
      <c r="AF14" s="68">
        <v>0</v>
      </c>
      <c r="AG14" s="68">
        <f t="shared" si="0"/>
        <v>0</v>
      </c>
      <c r="AH14" s="24">
        <v>3315</v>
      </c>
    </row>
    <row r="15" spans="1:34" s="3" customFormat="1" ht="59.25" customHeight="1">
      <c r="A15" s="60" t="s">
        <v>66</v>
      </c>
      <c r="B15" s="64" t="s">
        <v>30</v>
      </c>
      <c r="C15" s="65" t="s">
        <v>84</v>
      </c>
      <c r="D15" s="30" t="s">
        <v>38</v>
      </c>
      <c r="E15" s="25"/>
      <c r="F15" s="25"/>
      <c r="G15" s="25"/>
      <c r="H15" s="25"/>
      <c r="I15" s="72">
        <v>20</v>
      </c>
      <c r="J15" s="25"/>
      <c r="K15" s="25"/>
      <c r="L15" s="25"/>
      <c r="M15" s="25"/>
      <c r="N15" s="25"/>
      <c r="O15" s="20">
        <v>41518</v>
      </c>
      <c r="P15" s="7">
        <v>25000</v>
      </c>
      <c r="Q15" s="7">
        <v>30000</v>
      </c>
      <c r="R15" s="28">
        <f>SUM(P15:Q15)</f>
        <v>55000</v>
      </c>
      <c r="S15" s="7">
        <v>55000</v>
      </c>
      <c r="T15" s="74"/>
      <c r="U15" s="7">
        <v>0</v>
      </c>
      <c r="V15" s="7">
        <v>159673</v>
      </c>
      <c r="W15" s="7">
        <v>22500</v>
      </c>
      <c r="X15" s="28">
        <f t="shared" si="1"/>
        <v>182173</v>
      </c>
      <c r="Y15" s="70">
        <v>3.1022</v>
      </c>
      <c r="Z15" s="7">
        <v>8440</v>
      </c>
      <c r="AA15" s="7">
        <v>53225</v>
      </c>
      <c r="AB15" s="7">
        <v>7500</v>
      </c>
      <c r="AC15" s="68">
        <f t="shared" si="2"/>
        <v>60725</v>
      </c>
      <c r="AD15" s="28">
        <v>3069.090909090909</v>
      </c>
      <c r="AE15" s="28">
        <v>159673</v>
      </c>
      <c r="AF15" s="28">
        <v>22500</v>
      </c>
      <c r="AG15" s="68">
        <f t="shared" si="0"/>
        <v>182173</v>
      </c>
      <c r="AH15" s="7">
        <v>8440</v>
      </c>
    </row>
    <row r="16" spans="1:34" ht="58.5" customHeight="1">
      <c r="A16" s="125" t="s">
        <v>67</v>
      </c>
      <c r="B16" s="121" t="s">
        <v>31</v>
      </c>
      <c r="C16" s="127" t="s">
        <v>78</v>
      </c>
      <c r="D16" s="8" t="s">
        <v>32</v>
      </c>
      <c r="E16" s="71"/>
      <c r="F16" s="73"/>
      <c r="G16" s="71"/>
      <c r="H16" s="71"/>
      <c r="I16" s="71"/>
      <c r="J16" s="73"/>
      <c r="K16" s="71"/>
      <c r="L16" s="71"/>
      <c r="M16" s="71"/>
      <c r="N16" s="71"/>
      <c r="O16" s="11">
        <v>41518</v>
      </c>
      <c r="P16" s="7">
        <v>2500</v>
      </c>
      <c r="Q16" s="7"/>
      <c r="R16" s="28"/>
      <c r="S16" s="7"/>
      <c r="T16" s="77"/>
      <c r="U16" s="7"/>
      <c r="V16" s="24">
        <v>19277</v>
      </c>
      <c r="W16" s="24">
        <v>0</v>
      </c>
      <c r="X16" s="68">
        <f t="shared" si="1"/>
        <v>19277</v>
      </c>
      <c r="Y16" s="22">
        <v>0.3622</v>
      </c>
      <c r="Z16" s="24">
        <v>0</v>
      </c>
      <c r="AA16" s="24">
        <v>6426</v>
      </c>
      <c r="AB16" s="24">
        <v>0</v>
      </c>
      <c r="AC16" s="68">
        <f t="shared" si="2"/>
        <v>6426</v>
      </c>
      <c r="AD16" s="68">
        <v>0</v>
      </c>
      <c r="AE16" s="68">
        <v>19277</v>
      </c>
      <c r="AF16" s="68">
        <v>0</v>
      </c>
      <c r="AG16" s="68">
        <f t="shared" si="0"/>
        <v>19277</v>
      </c>
      <c r="AH16" s="24">
        <v>0</v>
      </c>
    </row>
    <row r="17" spans="1:34" ht="42" customHeight="1">
      <c r="A17" s="126"/>
      <c r="B17" s="122"/>
      <c r="C17" s="128"/>
      <c r="D17" s="14" t="s">
        <v>33</v>
      </c>
      <c r="E17" s="78">
        <v>4</v>
      </c>
      <c r="F17" s="79"/>
      <c r="G17" s="80"/>
      <c r="H17" s="80"/>
      <c r="I17" s="79">
        <v>15</v>
      </c>
      <c r="J17" s="79"/>
      <c r="K17" s="80"/>
      <c r="L17" s="80"/>
      <c r="M17" s="80"/>
      <c r="N17" s="80"/>
      <c r="O17" s="11">
        <v>41518</v>
      </c>
      <c r="P17" s="81">
        <v>2500</v>
      </c>
      <c r="Q17" s="81"/>
      <c r="R17" s="82"/>
      <c r="S17" s="81"/>
      <c r="T17" s="83"/>
      <c r="U17" s="81"/>
      <c r="V17" s="84"/>
      <c r="W17" s="26">
        <v>21375</v>
      </c>
      <c r="X17" s="68">
        <f t="shared" si="1"/>
        <v>21375</v>
      </c>
      <c r="Y17" s="85"/>
      <c r="Z17" s="26">
        <v>8018</v>
      </c>
      <c r="AA17" s="26"/>
      <c r="AB17" s="26">
        <v>1781.25</v>
      </c>
      <c r="AC17" s="68">
        <f t="shared" si="2"/>
        <v>1781.25</v>
      </c>
      <c r="AD17" s="69">
        <v>728.9090909090909</v>
      </c>
      <c r="AE17" s="69"/>
      <c r="AF17" s="69">
        <v>21375</v>
      </c>
      <c r="AG17" s="68">
        <f t="shared" si="0"/>
        <v>21375</v>
      </c>
      <c r="AH17" s="26">
        <v>8018</v>
      </c>
    </row>
    <row r="18" spans="1:34" ht="23.25" customHeight="1">
      <c r="A18" s="129" t="s">
        <v>67</v>
      </c>
      <c r="B18" s="131" t="s">
        <v>31</v>
      </c>
      <c r="C18" s="147" t="s">
        <v>79</v>
      </c>
      <c r="D18" s="5"/>
      <c r="E18" s="25"/>
      <c r="F18" s="72"/>
      <c r="G18" s="25"/>
      <c r="H18" s="25"/>
      <c r="I18" s="25"/>
      <c r="J18" s="72"/>
      <c r="K18" s="25"/>
      <c r="L18" s="25"/>
      <c r="M18" s="25"/>
      <c r="N18" s="25"/>
      <c r="O18" s="149">
        <v>41518</v>
      </c>
      <c r="P18" s="7"/>
      <c r="Q18" s="7"/>
      <c r="R18" s="28"/>
      <c r="S18" s="7"/>
      <c r="T18" s="74"/>
      <c r="U18" s="7"/>
      <c r="V18" s="7">
        <v>227598</v>
      </c>
      <c r="W18" s="75">
        <v>0</v>
      </c>
      <c r="X18" s="76">
        <v>227598</v>
      </c>
      <c r="Y18" s="71">
        <v>4.4452</v>
      </c>
      <c r="Z18" s="75">
        <v>0</v>
      </c>
      <c r="AA18" s="6">
        <v>75866</v>
      </c>
      <c r="AB18" s="75">
        <v>0</v>
      </c>
      <c r="AC18" s="76">
        <v>75866</v>
      </c>
      <c r="AD18" s="76">
        <v>0</v>
      </c>
      <c r="AE18" s="6">
        <v>227598</v>
      </c>
      <c r="AF18" s="76">
        <v>0</v>
      </c>
      <c r="AG18" s="76">
        <v>227598</v>
      </c>
      <c r="AH18" s="75">
        <v>0</v>
      </c>
    </row>
    <row r="19" spans="1:34" ht="29.25" customHeight="1">
      <c r="A19" s="130"/>
      <c r="B19" s="132"/>
      <c r="C19" s="148"/>
      <c r="D19" s="5" t="s">
        <v>50</v>
      </c>
      <c r="E19" s="25"/>
      <c r="F19" s="72">
        <v>5</v>
      </c>
      <c r="G19" s="25">
        <v>4</v>
      </c>
      <c r="H19" s="25"/>
      <c r="I19" s="25"/>
      <c r="J19" s="72">
        <v>10</v>
      </c>
      <c r="K19" s="25">
        <v>15</v>
      </c>
      <c r="L19" s="25"/>
      <c r="M19" s="25"/>
      <c r="N19" s="25"/>
      <c r="O19" s="150"/>
      <c r="P19" s="7">
        <v>5000</v>
      </c>
      <c r="Q19" s="7">
        <v>25000</v>
      </c>
      <c r="R19" s="28">
        <v>30000</v>
      </c>
      <c r="S19" s="7">
        <v>30000</v>
      </c>
      <c r="T19" s="74"/>
      <c r="U19" s="7">
        <v>10000</v>
      </c>
      <c r="V19" s="7"/>
      <c r="W19" s="75">
        <v>750</v>
      </c>
      <c r="X19" s="28">
        <v>750</v>
      </c>
      <c r="Y19" s="70"/>
      <c r="Z19" s="75">
        <v>-12847</v>
      </c>
      <c r="AA19" s="7"/>
      <c r="AB19" s="75">
        <v>250</v>
      </c>
      <c r="AC19" s="28">
        <v>250</v>
      </c>
      <c r="AD19" s="76">
        <v>-4671.636363636364</v>
      </c>
      <c r="AE19" s="76"/>
      <c r="AF19" s="76">
        <v>750</v>
      </c>
      <c r="AG19" s="28">
        <v>750</v>
      </c>
      <c r="AH19" s="75">
        <v>-12847</v>
      </c>
    </row>
    <row r="20" spans="1:34" ht="30.75" customHeight="1" thickBot="1">
      <c r="A20" s="130"/>
      <c r="B20" s="132"/>
      <c r="C20" s="148"/>
      <c r="D20" s="90" t="s">
        <v>80</v>
      </c>
      <c r="E20" s="29"/>
      <c r="F20" s="91">
        <v>5</v>
      </c>
      <c r="G20" s="29">
        <v>4</v>
      </c>
      <c r="H20" s="29"/>
      <c r="I20" s="29"/>
      <c r="J20" s="91">
        <v>10</v>
      </c>
      <c r="K20" s="29">
        <v>15</v>
      </c>
      <c r="L20" s="29"/>
      <c r="M20" s="29"/>
      <c r="N20" s="29"/>
      <c r="O20" s="150"/>
      <c r="P20" s="81">
        <v>5000</v>
      </c>
      <c r="Q20" s="81">
        <v>25000</v>
      </c>
      <c r="R20" s="82">
        <v>30000</v>
      </c>
      <c r="S20" s="81">
        <v>30000</v>
      </c>
      <c r="T20" s="92"/>
      <c r="U20" s="81">
        <v>10000</v>
      </c>
      <c r="V20" s="81"/>
      <c r="W20" s="84">
        <v>750</v>
      </c>
      <c r="X20" s="82">
        <v>750</v>
      </c>
      <c r="Y20" s="93"/>
      <c r="Z20" s="84">
        <v>-12847</v>
      </c>
      <c r="AA20" s="81"/>
      <c r="AB20" s="84">
        <v>250</v>
      </c>
      <c r="AC20" s="82">
        <v>250</v>
      </c>
      <c r="AD20" s="94">
        <v>-4671.636363636364</v>
      </c>
      <c r="AE20" s="82"/>
      <c r="AF20" s="94">
        <v>750</v>
      </c>
      <c r="AG20" s="82">
        <v>750</v>
      </c>
      <c r="AH20" s="75">
        <v>-12847</v>
      </c>
    </row>
    <row r="21" spans="1:34" s="13" customFormat="1" ht="36.75" customHeight="1" thickBot="1">
      <c r="A21" s="118" t="s">
        <v>54</v>
      </c>
      <c r="B21" s="118"/>
      <c r="C21" s="118"/>
      <c r="D21" s="118"/>
      <c r="E21" s="56">
        <f aca="true" t="shared" si="3" ref="E21:N21">SUM(E10:E20)</f>
        <v>4</v>
      </c>
      <c r="F21" s="56">
        <f t="shared" si="3"/>
        <v>40</v>
      </c>
      <c r="G21" s="37">
        <f t="shared" si="3"/>
        <v>12</v>
      </c>
      <c r="H21" s="37">
        <f t="shared" si="3"/>
        <v>10</v>
      </c>
      <c r="I21" s="56">
        <f t="shared" si="3"/>
        <v>35</v>
      </c>
      <c r="J21" s="56">
        <f t="shared" si="3"/>
        <v>50</v>
      </c>
      <c r="K21" s="37">
        <f t="shared" si="3"/>
        <v>49</v>
      </c>
      <c r="L21" s="37">
        <f t="shared" si="3"/>
        <v>16</v>
      </c>
      <c r="M21" s="56">
        <f t="shared" si="3"/>
        <v>0</v>
      </c>
      <c r="N21" s="37">
        <f t="shared" si="3"/>
        <v>0</v>
      </c>
      <c r="O21" s="101"/>
      <c r="P21" s="102">
        <f aca="true" t="shared" si="4" ref="P21:AH21">SUM(P10:P20)</f>
        <v>115000</v>
      </c>
      <c r="Q21" s="102">
        <f t="shared" si="4"/>
        <v>150000</v>
      </c>
      <c r="R21" s="102">
        <f t="shared" si="4"/>
        <v>260000</v>
      </c>
      <c r="S21" s="102">
        <f t="shared" si="4"/>
        <v>260000</v>
      </c>
      <c r="T21" s="102">
        <f t="shared" si="4"/>
        <v>0</v>
      </c>
      <c r="U21" s="102">
        <f t="shared" si="4"/>
        <v>40000</v>
      </c>
      <c r="V21" s="102">
        <f t="shared" si="4"/>
        <v>841829</v>
      </c>
      <c r="W21" s="102">
        <f t="shared" si="4"/>
        <v>93750</v>
      </c>
      <c r="X21" s="102">
        <f t="shared" si="4"/>
        <v>935579</v>
      </c>
      <c r="Y21" s="103">
        <f t="shared" si="4"/>
        <v>16.3813</v>
      </c>
      <c r="Z21" s="102">
        <f t="shared" si="4"/>
        <v>33084</v>
      </c>
      <c r="AA21" s="102">
        <f t="shared" si="4"/>
        <v>280612</v>
      </c>
      <c r="AB21" s="102">
        <f t="shared" si="4"/>
        <v>25906.25</v>
      </c>
      <c r="AC21" s="102">
        <f t="shared" si="4"/>
        <v>306518.25</v>
      </c>
      <c r="AD21" s="102">
        <f t="shared" si="4"/>
        <v>9844.000000000004</v>
      </c>
      <c r="AE21" s="102">
        <f t="shared" si="4"/>
        <v>841829</v>
      </c>
      <c r="AF21" s="102">
        <f t="shared" si="4"/>
        <v>93750</v>
      </c>
      <c r="AG21" s="102">
        <f t="shared" si="4"/>
        <v>935579</v>
      </c>
      <c r="AH21" s="89">
        <f t="shared" si="4"/>
        <v>33084</v>
      </c>
    </row>
    <row r="22" spans="1:34" s="21" customFormat="1" ht="24.75" customHeight="1">
      <c r="A22" s="116" t="s">
        <v>55</v>
      </c>
      <c r="B22" s="116"/>
      <c r="C22" s="116"/>
      <c r="D22" s="116"/>
      <c r="E22" s="54" t="s">
        <v>52</v>
      </c>
      <c r="F22" s="54" t="s">
        <v>53</v>
      </c>
      <c r="G22" s="54"/>
      <c r="H22" s="54"/>
      <c r="I22" s="54" t="s">
        <v>52</v>
      </c>
      <c r="J22" s="54" t="s">
        <v>53</v>
      </c>
      <c r="K22" s="54"/>
      <c r="L22" s="54"/>
      <c r="M22" s="54" t="s">
        <v>52</v>
      </c>
      <c r="N22" s="54"/>
      <c r="O22" s="95"/>
      <c r="P22" s="96"/>
      <c r="Q22" s="96"/>
      <c r="R22" s="97"/>
      <c r="S22" s="98"/>
      <c r="T22" s="99"/>
      <c r="U22" s="98"/>
      <c r="V22" s="96"/>
      <c r="W22" s="96"/>
      <c r="X22" s="96"/>
      <c r="Y22" s="100"/>
      <c r="Z22" s="96"/>
      <c r="AA22" s="96"/>
      <c r="AB22" s="96"/>
      <c r="AC22" s="96"/>
      <c r="AD22" s="96"/>
      <c r="AE22" s="96"/>
      <c r="AF22" s="96"/>
      <c r="AG22" s="96"/>
      <c r="AH22" s="86"/>
    </row>
    <row r="23" spans="1:14" ht="24" customHeight="1">
      <c r="A23" s="117"/>
      <c r="B23" s="117"/>
      <c r="C23" s="117"/>
      <c r="D23" s="117"/>
      <c r="E23" s="55">
        <f>E21+F21-G21-H21</f>
        <v>22</v>
      </c>
      <c r="F23" s="55">
        <f>F21-H21</f>
        <v>30</v>
      </c>
      <c r="G23" s="37"/>
      <c r="H23" s="37"/>
      <c r="I23" s="55">
        <f>I21+J21-K21-L21</f>
        <v>20</v>
      </c>
      <c r="J23" s="55">
        <f>J21-L21</f>
        <v>34</v>
      </c>
      <c r="K23" s="37"/>
      <c r="L23" s="37"/>
      <c r="M23" s="55">
        <f>M21-N21</f>
        <v>0</v>
      </c>
      <c r="N23" s="37"/>
    </row>
  </sheetData>
  <sheetProtection password="DA9F" sheet="1"/>
  <mergeCells count="45">
    <mergeCell ref="C18:C20"/>
    <mergeCell ref="O18:O20"/>
    <mergeCell ref="A5:A8"/>
    <mergeCell ref="B5:B8"/>
    <mergeCell ref="C5:C8"/>
    <mergeCell ref="D5:D8"/>
    <mergeCell ref="E5:N5"/>
    <mergeCell ref="O5:O8"/>
    <mergeCell ref="K7:L7"/>
    <mergeCell ref="E6:H6"/>
    <mergeCell ref="P5:Q5"/>
    <mergeCell ref="R5:R8"/>
    <mergeCell ref="S5:S8"/>
    <mergeCell ref="T5:T8"/>
    <mergeCell ref="U5:U8"/>
    <mergeCell ref="V5:V8"/>
    <mergeCell ref="AC5:AC8"/>
    <mergeCell ref="AD5:AD8"/>
    <mergeCell ref="AE5:AE8"/>
    <mergeCell ref="AF5:AF8"/>
    <mergeCell ref="AG5:AG8"/>
    <mergeCell ref="AH5:AH8"/>
    <mergeCell ref="W5:W8"/>
    <mergeCell ref="X5:X8"/>
    <mergeCell ref="Y5:Y8"/>
    <mergeCell ref="Z5:Z8"/>
    <mergeCell ref="AA5:AA8"/>
    <mergeCell ref="AB5:AB8"/>
    <mergeCell ref="I6:L6"/>
    <mergeCell ref="M6:N6"/>
    <mergeCell ref="P6:P8"/>
    <mergeCell ref="Q6:Q8"/>
    <mergeCell ref="E7:F7"/>
    <mergeCell ref="G7:H7"/>
    <mergeCell ref="I7:J7"/>
    <mergeCell ref="A22:D23"/>
    <mergeCell ref="A21:D21"/>
    <mergeCell ref="A13:A14"/>
    <mergeCell ref="B13:B14"/>
    <mergeCell ref="C13:C14"/>
    <mergeCell ref="A16:A17"/>
    <mergeCell ref="B16:B17"/>
    <mergeCell ref="C16:C17"/>
    <mergeCell ref="A18:A20"/>
    <mergeCell ref="B18:B20"/>
  </mergeCells>
  <printOptions/>
  <pageMargins left="0.1968503937007874" right="0.1968503937007874" top="0.5511811023622047" bottom="0.4330708661417323" header="0.31496062992125984" footer="0.1968503937007874"/>
  <pageSetup fitToHeight="3" horizontalDpi="300" verticalDpi="300" orientation="landscape" paperSize="9" scale="70" r:id="rId4"/>
  <headerFooter alignWithMargins="0">
    <oddHeader>&amp;C&amp;A&amp;RAnlage 6 GRDrs 177/2013</oddHeader>
    <oddFooter>&amp;RSeite 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="70" zoomScaleNormal="70" workbookViewId="0" topLeftCell="A1">
      <pane ySplit="8" topLeftCell="A9" activePane="bottomLeft" state="frozen"/>
      <selection pane="topLeft" activeCell="A1" sqref="A1"/>
      <selection pane="bottomLeft" activeCell="B5" sqref="B5:B8"/>
    </sheetView>
  </sheetViews>
  <sheetFormatPr defaultColWidth="19.140625" defaultRowHeight="12.75" outlineLevelRow="1" outlineLevelCol="1"/>
  <cols>
    <col min="1" max="1" width="10.8515625" style="6" customWidth="1"/>
    <col min="2" max="2" width="14.7109375" style="6" customWidth="1"/>
    <col min="3" max="3" width="23.57421875" style="9" customWidth="1"/>
    <col min="4" max="4" width="24.7109375" style="9" customWidth="1"/>
    <col min="5" max="14" width="5.7109375" style="6" customWidth="1"/>
    <col min="15" max="15" width="8.7109375" style="6" customWidth="1"/>
    <col min="16" max="16" width="10.8515625" style="6" hidden="1" customWidth="1" outlineLevel="1"/>
    <col min="17" max="17" width="8.7109375" style="6" hidden="1" customWidth="1" outlineLevel="1"/>
    <col min="18" max="18" width="12.8515625" style="1" customWidth="1" collapsed="1"/>
    <col min="19" max="19" width="13.57421875" style="6" hidden="1" customWidth="1" outlineLevel="1"/>
    <col min="20" max="20" width="13.57421875" style="0" hidden="1" customWidth="1" outlineLevel="1"/>
    <col min="21" max="21" width="16.7109375" style="6" hidden="1" customWidth="1" outlineLevel="1"/>
    <col min="22" max="22" width="12.7109375" style="6" hidden="1" customWidth="1" outlineLevel="1"/>
    <col min="23" max="23" width="10.7109375" style="6" hidden="1" customWidth="1" outlineLevel="1"/>
    <col min="24" max="24" width="13.57421875" style="6" customWidth="1" collapsed="1"/>
    <col min="25" max="25" width="10.7109375" style="6" customWidth="1"/>
    <col min="26" max="26" width="10.7109375" style="6" hidden="1" customWidth="1" outlineLevel="1"/>
    <col min="27" max="28" width="19.140625" style="6" hidden="1" customWidth="1" outlineLevel="1"/>
    <col min="29" max="29" width="12.421875" style="6" customWidth="1" collapsed="1"/>
    <col min="30" max="32" width="19.140625" style="6" hidden="1" customWidth="1" outlineLevel="1"/>
    <col min="33" max="33" width="12.421875" style="6" customWidth="1" collapsed="1"/>
  </cols>
  <sheetData>
    <row r="1" spans="1:15" ht="12.75">
      <c r="A1" s="1"/>
      <c r="B1" s="4"/>
      <c r="C1" s="4"/>
      <c r="D1" s="4"/>
      <c r="E1" s="4"/>
      <c r="J1" s="9"/>
      <c r="K1" s="9"/>
      <c r="O1" s="4"/>
    </row>
    <row r="2" spans="1:16" ht="17.25" customHeight="1">
      <c r="A2" s="4"/>
      <c r="B2" s="4"/>
      <c r="C2" s="4"/>
      <c r="D2" s="4"/>
      <c r="E2" s="4"/>
      <c r="J2" s="9"/>
      <c r="K2" s="9"/>
      <c r="P2" s="52"/>
    </row>
    <row r="3" spans="1:5" ht="18.75" customHeight="1">
      <c r="A3" s="1"/>
      <c r="E3" s="10"/>
    </row>
    <row r="4" spans="5:22" ht="18.75" customHeight="1">
      <c r="E4" s="10"/>
      <c r="H4" s="10"/>
      <c r="I4" s="10"/>
      <c r="J4" s="10"/>
      <c r="K4" s="10"/>
      <c r="L4" s="10"/>
      <c r="M4" s="10"/>
      <c r="N4" s="10"/>
      <c r="O4" s="10"/>
      <c r="V4" s="2"/>
    </row>
    <row r="5" spans="1:33" ht="21.75" customHeight="1">
      <c r="A5" s="151" t="s">
        <v>58</v>
      </c>
      <c r="B5" s="151" t="s">
        <v>61</v>
      </c>
      <c r="C5" s="151" t="s">
        <v>69</v>
      </c>
      <c r="D5" s="151" t="s">
        <v>10</v>
      </c>
      <c r="E5" s="133" t="s">
        <v>3</v>
      </c>
      <c r="F5" s="133"/>
      <c r="G5" s="133"/>
      <c r="H5" s="133"/>
      <c r="I5" s="133"/>
      <c r="J5" s="133"/>
      <c r="K5" s="133"/>
      <c r="L5" s="133"/>
      <c r="M5" s="133"/>
      <c r="N5" s="133"/>
      <c r="O5" s="151" t="s">
        <v>15</v>
      </c>
      <c r="P5" s="144" t="s">
        <v>11</v>
      </c>
      <c r="Q5" s="144"/>
      <c r="R5" s="145" t="s">
        <v>14</v>
      </c>
      <c r="S5" s="134" t="s">
        <v>24</v>
      </c>
      <c r="T5" s="146" t="s">
        <v>25</v>
      </c>
      <c r="U5" s="145" t="s">
        <v>26</v>
      </c>
      <c r="V5" s="137" t="s">
        <v>17</v>
      </c>
      <c r="W5" s="137" t="s">
        <v>18</v>
      </c>
      <c r="X5" s="139" t="s">
        <v>13</v>
      </c>
      <c r="Y5" s="139" t="s">
        <v>68</v>
      </c>
      <c r="Z5" s="140" t="s">
        <v>19</v>
      </c>
      <c r="AA5" s="137" t="s">
        <v>20</v>
      </c>
      <c r="AB5" s="137" t="s">
        <v>21</v>
      </c>
      <c r="AC5" s="139" t="s">
        <v>59</v>
      </c>
      <c r="AD5" s="142" t="s">
        <v>27</v>
      </c>
      <c r="AE5" s="137" t="s">
        <v>22</v>
      </c>
      <c r="AF5" s="137" t="s">
        <v>23</v>
      </c>
      <c r="AG5" s="139" t="s">
        <v>60</v>
      </c>
    </row>
    <row r="6" spans="1:33" ht="15.75" customHeight="1">
      <c r="A6" s="152"/>
      <c r="B6" s="151"/>
      <c r="C6" s="151"/>
      <c r="D6" s="151"/>
      <c r="E6" s="133" t="s">
        <v>0</v>
      </c>
      <c r="F6" s="133"/>
      <c r="G6" s="133"/>
      <c r="H6" s="133"/>
      <c r="I6" s="133" t="s">
        <v>1</v>
      </c>
      <c r="J6" s="133"/>
      <c r="K6" s="133"/>
      <c r="L6" s="133"/>
      <c r="M6" s="133" t="s">
        <v>2</v>
      </c>
      <c r="N6" s="133"/>
      <c r="O6" s="151"/>
      <c r="P6" s="134" t="s">
        <v>43</v>
      </c>
      <c r="Q6" s="134" t="s">
        <v>16</v>
      </c>
      <c r="R6" s="145"/>
      <c r="S6" s="134"/>
      <c r="T6" s="146"/>
      <c r="U6" s="145"/>
      <c r="V6" s="138"/>
      <c r="W6" s="138"/>
      <c r="X6" s="138"/>
      <c r="Y6" s="138"/>
      <c r="Z6" s="140"/>
      <c r="AA6" s="138"/>
      <c r="AB6" s="138"/>
      <c r="AC6" s="141"/>
      <c r="AD6" s="142"/>
      <c r="AE6" s="138"/>
      <c r="AF6" s="138"/>
      <c r="AG6" s="141"/>
    </row>
    <row r="7" spans="1:33" ht="22.5" customHeight="1">
      <c r="A7" s="152"/>
      <c r="B7" s="151"/>
      <c r="C7" s="151"/>
      <c r="D7" s="151"/>
      <c r="E7" s="136" t="s">
        <v>4</v>
      </c>
      <c r="F7" s="136"/>
      <c r="G7" s="133" t="s">
        <v>5</v>
      </c>
      <c r="H7" s="133"/>
      <c r="I7" s="136" t="s">
        <v>4</v>
      </c>
      <c r="J7" s="136"/>
      <c r="K7" s="133" t="s">
        <v>5</v>
      </c>
      <c r="L7" s="133"/>
      <c r="M7" s="17" t="s">
        <v>4</v>
      </c>
      <c r="N7" s="16" t="s">
        <v>5</v>
      </c>
      <c r="O7" s="151"/>
      <c r="P7" s="135"/>
      <c r="Q7" s="135"/>
      <c r="R7" s="145"/>
      <c r="S7" s="134"/>
      <c r="T7" s="146"/>
      <c r="U7" s="145"/>
      <c r="V7" s="138"/>
      <c r="W7" s="138"/>
      <c r="X7" s="138"/>
      <c r="Y7" s="138"/>
      <c r="Z7" s="140"/>
      <c r="AA7" s="138"/>
      <c r="AB7" s="138"/>
      <c r="AC7" s="141"/>
      <c r="AD7" s="142"/>
      <c r="AE7" s="138"/>
      <c r="AF7" s="138"/>
      <c r="AG7" s="141"/>
    </row>
    <row r="8" spans="1:33" ht="24" customHeight="1">
      <c r="A8" s="152"/>
      <c r="B8" s="151"/>
      <c r="C8" s="151"/>
      <c r="D8" s="151"/>
      <c r="E8" s="18" t="s">
        <v>6</v>
      </c>
      <c r="F8" s="18" t="s">
        <v>7</v>
      </c>
      <c r="G8" s="19" t="s">
        <v>8</v>
      </c>
      <c r="H8" s="19" t="s">
        <v>7</v>
      </c>
      <c r="I8" s="18" t="s">
        <v>8</v>
      </c>
      <c r="J8" s="18" t="s">
        <v>9</v>
      </c>
      <c r="K8" s="19" t="s">
        <v>8</v>
      </c>
      <c r="L8" s="19" t="s">
        <v>7</v>
      </c>
      <c r="M8" s="18" t="s">
        <v>7</v>
      </c>
      <c r="N8" s="19" t="s">
        <v>7</v>
      </c>
      <c r="O8" s="151"/>
      <c r="P8" s="135"/>
      <c r="Q8" s="135"/>
      <c r="R8" s="145"/>
      <c r="S8" s="134"/>
      <c r="T8" s="146"/>
      <c r="U8" s="145"/>
      <c r="V8" s="138"/>
      <c r="W8" s="138"/>
      <c r="X8" s="138"/>
      <c r="Y8" s="138"/>
      <c r="Z8" s="140"/>
      <c r="AA8" s="138"/>
      <c r="AB8" s="138"/>
      <c r="AC8" s="141"/>
      <c r="AD8" s="142"/>
      <c r="AE8" s="138"/>
      <c r="AF8" s="138"/>
      <c r="AG8" s="141"/>
    </row>
    <row r="9" spans="1:33" ht="29.25" customHeight="1" hidden="1" outlineLevel="1">
      <c r="A9" s="38"/>
      <c r="B9" s="39"/>
      <c r="C9" s="39"/>
      <c r="D9" s="39" t="s">
        <v>44</v>
      </c>
      <c r="E9" s="40"/>
      <c r="F9" s="40"/>
      <c r="G9" s="41"/>
      <c r="H9" s="41"/>
      <c r="I9" s="40"/>
      <c r="J9" s="40"/>
      <c r="K9" s="41"/>
      <c r="L9" s="41"/>
      <c r="M9" s="40"/>
      <c r="N9" s="41"/>
      <c r="O9" s="39"/>
      <c r="P9" s="42"/>
      <c r="Q9" s="42"/>
      <c r="R9" s="43"/>
      <c r="S9" s="44"/>
      <c r="T9" s="45"/>
      <c r="U9" s="46"/>
      <c r="V9" s="47"/>
      <c r="W9" s="47"/>
      <c r="X9" s="47"/>
      <c r="Y9" s="47"/>
      <c r="Z9" s="48"/>
      <c r="AA9" s="47"/>
      <c r="AB9" s="47"/>
      <c r="AC9" s="49"/>
      <c r="AD9" s="50"/>
      <c r="AE9" s="47"/>
      <c r="AF9" s="47"/>
      <c r="AG9" s="49"/>
    </row>
    <row r="10" spans="1:33" s="3" customFormat="1" ht="21.75" customHeight="1" collapsed="1">
      <c r="A10" s="119" t="s">
        <v>64</v>
      </c>
      <c r="B10" s="162" t="s">
        <v>39</v>
      </c>
      <c r="C10" s="127" t="s">
        <v>81</v>
      </c>
      <c r="D10" s="8" t="s">
        <v>34</v>
      </c>
      <c r="E10" s="73"/>
      <c r="F10" s="73"/>
      <c r="G10" s="71"/>
      <c r="H10" s="71"/>
      <c r="I10" s="73"/>
      <c r="J10" s="73">
        <v>20</v>
      </c>
      <c r="K10" s="71"/>
      <c r="L10" s="71">
        <v>10</v>
      </c>
      <c r="M10" s="71"/>
      <c r="N10" s="71">
        <v>10</v>
      </c>
      <c r="O10" s="11">
        <v>41518</v>
      </c>
      <c r="P10" s="23">
        <v>0</v>
      </c>
      <c r="Q10" s="23">
        <v>0</v>
      </c>
      <c r="R10" s="28">
        <v>0</v>
      </c>
      <c r="S10" s="7">
        <v>0</v>
      </c>
      <c r="T10" s="77"/>
      <c r="U10" s="7">
        <v>0</v>
      </c>
      <c r="V10" s="24">
        <v>97235</v>
      </c>
      <c r="W10" s="24">
        <v>4670</v>
      </c>
      <c r="X10" s="68">
        <f aca="true" t="shared" si="0" ref="X10:X16">SUM(V10:W10)</f>
        <v>101905</v>
      </c>
      <c r="Y10" s="22">
        <v>1.8358</v>
      </c>
      <c r="Z10" s="24">
        <v>700</v>
      </c>
      <c r="AA10" s="24">
        <v>32412</v>
      </c>
      <c r="AB10" s="24">
        <v>1556.6666666666667</v>
      </c>
      <c r="AC10" s="68">
        <f aca="true" t="shared" si="1" ref="AC10:AC16">SUM(AA10:AB10)</f>
        <v>33968.666666666664</v>
      </c>
      <c r="AD10" s="24">
        <v>254.54545454545453</v>
      </c>
      <c r="AE10" s="24">
        <v>97235</v>
      </c>
      <c r="AF10" s="24">
        <v>4670</v>
      </c>
      <c r="AG10" s="68">
        <f aca="true" t="shared" si="2" ref="AG10:AG16">SUM(AE10:AF10)</f>
        <v>101905</v>
      </c>
    </row>
    <row r="11" spans="1:33" s="3" customFormat="1" ht="25.5" customHeight="1">
      <c r="A11" s="161"/>
      <c r="B11" s="163"/>
      <c r="C11" s="165"/>
      <c r="D11" s="8" t="s">
        <v>35</v>
      </c>
      <c r="E11" s="73"/>
      <c r="F11" s="73">
        <v>10</v>
      </c>
      <c r="G11" s="71"/>
      <c r="H11" s="71">
        <v>5</v>
      </c>
      <c r="I11" s="73"/>
      <c r="J11" s="73"/>
      <c r="K11" s="71"/>
      <c r="L11" s="71">
        <v>10</v>
      </c>
      <c r="M11" s="71"/>
      <c r="N11" s="71"/>
      <c r="O11" s="11"/>
      <c r="P11" s="23">
        <v>10000</v>
      </c>
      <c r="Q11" s="23">
        <v>0</v>
      </c>
      <c r="R11" s="28">
        <v>10000</v>
      </c>
      <c r="S11" s="7">
        <v>10000</v>
      </c>
      <c r="T11" s="77"/>
      <c r="U11" s="7">
        <v>20000</v>
      </c>
      <c r="V11" s="24"/>
      <c r="W11" s="24">
        <v>0</v>
      </c>
      <c r="X11" s="68">
        <f t="shared" si="0"/>
        <v>0</v>
      </c>
      <c r="Y11" s="22"/>
      <c r="Z11" s="24">
        <v>-3315</v>
      </c>
      <c r="AA11" s="24"/>
      <c r="AB11" s="24">
        <v>0</v>
      </c>
      <c r="AC11" s="68">
        <f t="shared" si="1"/>
        <v>0</v>
      </c>
      <c r="AD11" s="24">
        <v>-1205.4545454545455</v>
      </c>
      <c r="AE11" s="24"/>
      <c r="AF11" s="24">
        <v>0</v>
      </c>
      <c r="AG11" s="68">
        <f t="shared" si="2"/>
        <v>0</v>
      </c>
    </row>
    <row r="12" spans="1:33" s="3" customFormat="1" ht="27" customHeight="1">
      <c r="A12" s="120"/>
      <c r="B12" s="164"/>
      <c r="C12" s="128"/>
      <c r="D12" s="8" t="s">
        <v>36</v>
      </c>
      <c r="E12" s="73"/>
      <c r="F12" s="73">
        <v>5</v>
      </c>
      <c r="G12" s="71"/>
      <c r="H12" s="71"/>
      <c r="I12" s="73"/>
      <c r="J12" s="73"/>
      <c r="K12" s="71"/>
      <c r="L12" s="71"/>
      <c r="M12" s="71"/>
      <c r="N12" s="71"/>
      <c r="O12" s="11"/>
      <c r="P12" s="23">
        <v>15000</v>
      </c>
      <c r="Q12" s="23">
        <v>0</v>
      </c>
      <c r="R12" s="28">
        <v>15000</v>
      </c>
      <c r="S12" s="7">
        <v>15000</v>
      </c>
      <c r="T12" s="77"/>
      <c r="U12" s="7">
        <v>10000</v>
      </c>
      <c r="V12" s="24"/>
      <c r="W12" s="24">
        <v>13750</v>
      </c>
      <c r="X12" s="68">
        <f t="shared" si="0"/>
        <v>13750</v>
      </c>
      <c r="Y12" s="22"/>
      <c r="Z12" s="24">
        <v>8775</v>
      </c>
      <c r="AA12" s="24"/>
      <c r="AB12" s="24">
        <v>4583.333333333333</v>
      </c>
      <c r="AC12" s="68">
        <f t="shared" si="1"/>
        <v>4583.333333333333</v>
      </c>
      <c r="AD12" s="24">
        <v>3190.909090909091</v>
      </c>
      <c r="AE12" s="24"/>
      <c r="AF12" s="24">
        <v>13750</v>
      </c>
      <c r="AG12" s="68">
        <f t="shared" si="2"/>
        <v>13750</v>
      </c>
    </row>
    <row r="13" spans="1:33" s="3" customFormat="1" ht="61.5" customHeight="1">
      <c r="A13" s="67" t="s">
        <v>63</v>
      </c>
      <c r="B13" s="62" t="s">
        <v>45</v>
      </c>
      <c r="C13" s="8" t="s">
        <v>82</v>
      </c>
      <c r="D13" s="8" t="s">
        <v>83</v>
      </c>
      <c r="E13" s="71"/>
      <c r="F13" s="73"/>
      <c r="G13" s="71"/>
      <c r="H13" s="71"/>
      <c r="I13" s="71"/>
      <c r="J13" s="73">
        <v>20</v>
      </c>
      <c r="K13" s="71"/>
      <c r="L13" s="71">
        <v>13</v>
      </c>
      <c r="M13" s="71"/>
      <c r="N13" s="71">
        <v>7</v>
      </c>
      <c r="O13" s="11">
        <v>41518</v>
      </c>
      <c r="P13" s="23">
        <v>5000</v>
      </c>
      <c r="Q13" s="23">
        <v>0</v>
      </c>
      <c r="R13" s="28">
        <v>5000</v>
      </c>
      <c r="S13" s="7">
        <v>5000</v>
      </c>
      <c r="T13" s="77"/>
      <c r="U13" s="7">
        <v>0</v>
      </c>
      <c r="V13" s="24">
        <v>38660</v>
      </c>
      <c r="W13" s="24">
        <v>3269</v>
      </c>
      <c r="X13" s="68">
        <f t="shared" si="0"/>
        <v>41929</v>
      </c>
      <c r="Y13" s="22">
        <v>0.7246</v>
      </c>
      <c r="Z13" s="24">
        <v>490</v>
      </c>
      <c r="AA13" s="24">
        <v>12887</v>
      </c>
      <c r="AB13" s="24">
        <v>1089.6666666666667</v>
      </c>
      <c r="AC13" s="68">
        <f t="shared" si="1"/>
        <v>13976.666666666666</v>
      </c>
      <c r="AD13" s="24">
        <v>178.1818181818182</v>
      </c>
      <c r="AE13" s="24">
        <v>38660</v>
      </c>
      <c r="AF13" s="24">
        <v>3269</v>
      </c>
      <c r="AG13" s="68">
        <f t="shared" si="2"/>
        <v>41929</v>
      </c>
    </row>
    <row r="14" spans="1:33" s="3" customFormat="1" ht="76.5" customHeight="1">
      <c r="A14" s="57" t="s">
        <v>70</v>
      </c>
      <c r="B14" s="63" t="s">
        <v>37</v>
      </c>
      <c r="C14" s="8" t="s">
        <v>85</v>
      </c>
      <c r="D14" s="8" t="s">
        <v>87</v>
      </c>
      <c r="E14" s="73">
        <v>2</v>
      </c>
      <c r="F14" s="73"/>
      <c r="G14" s="71"/>
      <c r="H14" s="71"/>
      <c r="I14" s="71"/>
      <c r="J14" s="73">
        <v>16</v>
      </c>
      <c r="K14" s="71">
        <v>9</v>
      </c>
      <c r="L14" s="71">
        <v>6</v>
      </c>
      <c r="M14" s="71"/>
      <c r="N14" s="71">
        <v>7</v>
      </c>
      <c r="O14" s="11">
        <v>41518</v>
      </c>
      <c r="P14" s="23">
        <v>15000</v>
      </c>
      <c r="Q14" s="23">
        <v>50000</v>
      </c>
      <c r="R14" s="28">
        <v>65000</v>
      </c>
      <c r="S14" s="7">
        <v>65000</v>
      </c>
      <c r="T14" s="88"/>
      <c r="U14" s="7">
        <v>0</v>
      </c>
      <c r="V14" s="24">
        <v>20878</v>
      </c>
      <c r="W14" s="24">
        <v>-481</v>
      </c>
      <c r="X14" s="68">
        <f t="shared" si="0"/>
        <v>20397</v>
      </c>
      <c r="Y14" s="22">
        <v>0.4007</v>
      </c>
      <c r="Z14" s="24">
        <v>1163</v>
      </c>
      <c r="AA14" s="24">
        <v>6960</v>
      </c>
      <c r="AB14" s="24">
        <v>-160.33333333333334</v>
      </c>
      <c r="AC14" s="68">
        <f t="shared" si="1"/>
        <v>6799.666666666667</v>
      </c>
      <c r="AD14" s="24">
        <v>422.90909090909093</v>
      </c>
      <c r="AE14" s="24">
        <v>20878</v>
      </c>
      <c r="AF14" s="24">
        <v>-481</v>
      </c>
      <c r="AG14" s="68">
        <f t="shared" si="2"/>
        <v>20397</v>
      </c>
    </row>
    <row r="15" spans="1:33" s="3" customFormat="1" ht="39" customHeight="1">
      <c r="A15" s="156" t="s">
        <v>63</v>
      </c>
      <c r="B15" s="158" t="s">
        <v>88</v>
      </c>
      <c r="C15" s="147" t="s">
        <v>89</v>
      </c>
      <c r="D15" s="5" t="s">
        <v>90</v>
      </c>
      <c r="E15" s="25"/>
      <c r="F15" s="87">
        <v>6</v>
      </c>
      <c r="G15" s="25"/>
      <c r="H15" s="25"/>
      <c r="I15" s="72"/>
      <c r="J15" s="87">
        <v>12</v>
      </c>
      <c r="K15" s="25"/>
      <c r="L15" s="25">
        <v>20</v>
      </c>
      <c r="M15" s="87"/>
      <c r="N15" s="25"/>
      <c r="O15" s="20">
        <v>41518</v>
      </c>
      <c r="P15" s="23">
        <v>25000</v>
      </c>
      <c r="Q15" s="23">
        <v>0</v>
      </c>
      <c r="R15" s="28">
        <v>25000</v>
      </c>
      <c r="S15" s="7">
        <v>25000</v>
      </c>
      <c r="T15" s="74"/>
      <c r="U15" s="7">
        <v>12000</v>
      </c>
      <c r="V15" s="7">
        <v>77319</v>
      </c>
      <c r="W15" s="7">
        <v>5500</v>
      </c>
      <c r="X15" s="28">
        <f t="shared" si="0"/>
        <v>82819</v>
      </c>
      <c r="Y15" s="70">
        <v>1.4543</v>
      </c>
      <c r="Z15" s="7">
        <v>858</v>
      </c>
      <c r="AA15" s="7">
        <v>25773</v>
      </c>
      <c r="AB15" s="7">
        <f>W15/12*4</f>
        <v>1833.3333333333333</v>
      </c>
      <c r="AC15" s="28">
        <f t="shared" si="1"/>
        <v>27606.333333333332</v>
      </c>
      <c r="AD15" s="7">
        <f>Z15/11*4</f>
        <v>312</v>
      </c>
      <c r="AE15" s="7">
        <v>77319</v>
      </c>
      <c r="AF15" s="7">
        <f>W15</f>
        <v>5500</v>
      </c>
      <c r="AG15" s="28">
        <f t="shared" si="2"/>
        <v>82819</v>
      </c>
    </row>
    <row r="16" spans="1:33" s="3" customFormat="1" ht="43.5" customHeight="1">
      <c r="A16" s="157"/>
      <c r="B16" s="159"/>
      <c r="C16" s="160"/>
      <c r="D16" s="5" t="s">
        <v>91</v>
      </c>
      <c r="E16" s="25"/>
      <c r="F16" s="87"/>
      <c r="G16" s="25"/>
      <c r="H16" s="25"/>
      <c r="I16" s="72"/>
      <c r="J16" s="87">
        <v>11</v>
      </c>
      <c r="K16" s="25"/>
      <c r="L16" s="25"/>
      <c r="M16" s="87">
        <v>11</v>
      </c>
      <c r="N16" s="25">
        <v>20</v>
      </c>
      <c r="O16" s="105">
        <v>41518</v>
      </c>
      <c r="P16" s="27">
        <v>25000</v>
      </c>
      <c r="Q16" s="27">
        <v>0</v>
      </c>
      <c r="R16" s="82">
        <v>25000</v>
      </c>
      <c r="S16" s="81">
        <v>25000</v>
      </c>
      <c r="T16" s="92"/>
      <c r="U16" s="81">
        <v>0</v>
      </c>
      <c r="V16" s="81"/>
      <c r="W16" s="81">
        <v>6953</v>
      </c>
      <c r="X16" s="82">
        <f t="shared" si="0"/>
        <v>6953</v>
      </c>
      <c r="Y16" s="93"/>
      <c r="Z16" s="81">
        <v>3048</v>
      </c>
      <c r="AA16" s="81"/>
      <c r="AB16" s="81">
        <f>W16/12*4</f>
        <v>2317.6666666666665</v>
      </c>
      <c r="AC16" s="82">
        <f t="shared" si="1"/>
        <v>2317.6666666666665</v>
      </c>
      <c r="AD16" s="81">
        <f>Z16/11*4</f>
        <v>1108.3636363636363</v>
      </c>
      <c r="AE16" s="81"/>
      <c r="AF16" s="81">
        <f>W16</f>
        <v>6953</v>
      </c>
      <c r="AG16" s="82">
        <f t="shared" si="2"/>
        <v>6953</v>
      </c>
    </row>
    <row r="17" spans="1:33" s="13" customFormat="1" ht="42.75" customHeight="1">
      <c r="A17" s="153" t="s">
        <v>56</v>
      </c>
      <c r="B17" s="154"/>
      <c r="C17" s="154"/>
      <c r="D17" s="155"/>
      <c r="E17" s="56">
        <f aca="true" t="shared" si="3" ref="E17:N17">SUM(E10:E16)</f>
        <v>2</v>
      </c>
      <c r="F17" s="56">
        <f t="shared" si="3"/>
        <v>21</v>
      </c>
      <c r="G17" s="37">
        <f t="shared" si="3"/>
        <v>0</v>
      </c>
      <c r="H17" s="37">
        <f t="shared" si="3"/>
        <v>5</v>
      </c>
      <c r="I17" s="56">
        <f t="shared" si="3"/>
        <v>0</v>
      </c>
      <c r="J17" s="56">
        <f t="shared" si="3"/>
        <v>79</v>
      </c>
      <c r="K17" s="37">
        <f t="shared" si="3"/>
        <v>9</v>
      </c>
      <c r="L17" s="37">
        <f t="shared" si="3"/>
        <v>59</v>
      </c>
      <c r="M17" s="56">
        <f t="shared" si="3"/>
        <v>11</v>
      </c>
      <c r="N17" s="104">
        <f t="shared" si="3"/>
        <v>44</v>
      </c>
      <c r="O17" s="106"/>
      <c r="P17" s="107">
        <f aca="true" t="shared" si="4" ref="P17:AG17">SUM(P10:P16)</f>
        <v>95000</v>
      </c>
      <c r="Q17" s="107">
        <f t="shared" si="4"/>
        <v>50000</v>
      </c>
      <c r="R17" s="102">
        <f t="shared" si="4"/>
        <v>145000</v>
      </c>
      <c r="S17" s="102">
        <f t="shared" si="4"/>
        <v>145000</v>
      </c>
      <c r="T17" s="102">
        <f t="shared" si="4"/>
        <v>0</v>
      </c>
      <c r="U17" s="102">
        <f t="shared" si="4"/>
        <v>42000</v>
      </c>
      <c r="V17" s="102">
        <f t="shared" si="4"/>
        <v>234092</v>
      </c>
      <c r="W17" s="102">
        <f t="shared" si="4"/>
        <v>33661</v>
      </c>
      <c r="X17" s="102">
        <f t="shared" si="4"/>
        <v>267753</v>
      </c>
      <c r="Y17" s="103">
        <f t="shared" si="4"/>
        <v>4.4154</v>
      </c>
      <c r="Z17" s="102">
        <f t="shared" si="4"/>
        <v>11719</v>
      </c>
      <c r="AA17" s="102">
        <f t="shared" si="4"/>
        <v>78032</v>
      </c>
      <c r="AB17" s="102">
        <f t="shared" si="4"/>
        <v>11220.333333333334</v>
      </c>
      <c r="AC17" s="102">
        <f t="shared" si="4"/>
        <v>89252.33333333333</v>
      </c>
      <c r="AD17" s="102">
        <f t="shared" si="4"/>
        <v>4261.454545454545</v>
      </c>
      <c r="AE17" s="102">
        <f t="shared" si="4"/>
        <v>234092</v>
      </c>
      <c r="AF17" s="102">
        <f t="shared" si="4"/>
        <v>33661</v>
      </c>
      <c r="AG17" s="102">
        <f t="shared" si="4"/>
        <v>267753</v>
      </c>
    </row>
    <row r="18" spans="1:33" s="21" customFormat="1" ht="21" customHeight="1">
      <c r="A18" s="116" t="s">
        <v>57</v>
      </c>
      <c r="B18" s="116"/>
      <c r="C18" s="116"/>
      <c r="D18" s="116"/>
      <c r="E18" s="54" t="s">
        <v>52</v>
      </c>
      <c r="F18" s="54" t="s">
        <v>53</v>
      </c>
      <c r="G18" s="54"/>
      <c r="H18" s="54"/>
      <c r="I18" s="54" t="s">
        <v>52</v>
      </c>
      <c r="J18" s="54" t="s">
        <v>53</v>
      </c>
      <c r="K18" s="54"/>
      <c r="L18" s="54"/>
      <c r="M18" s="54" t="s">
        <v>52</v>
      </c>
      <c r="N18" s="54"/>
      <c r="O18" s="108"/>
      <c r="P18" s="109"/>
      <c r="Q18" s="109"/>
      <c r="R18" s="110"/>
      <c r="S18" s="111"/>
      <c r="T18" s="112"/>
      <c r="U18" s="111"/>
      <c r="V18" s="109"/>
      <c r="W18" s="109"/>
      <c r="X18" s="109"/>
      <c r="Y18" s="113"/>
      <c r="Z18" s="109"/>
      <c r="AA18" s="109"/>
      <c r="AB18" s="109"/>
      <c r="AC18" s="109"/>
      <c r="AD18" s="109"/>
      <c r="AE18" s="109"/>
      <c r="AF18" s="109"/>
      <c r="AG18" s="109"/>
    </row>
    <row r="19" spans="1:14" ht="25.5" customHeight="1">
      <c r="A19" s="117"/>
      <c r="B19" s="117"/>
      <c r="C19" s="117"/>
      <c r="D19" s="117"/>
      <c r="E19" s="55">
        <f>E17+F17-G17-H17</f>
        <v>18</v>
      </c>
      <c r="F19" s="55">
        <f>F17-H17</f>
        <v>16</v>
      </c>
      <c r="G19" s="37"/>
      <c r="H19" s="37"/>
      <c r="I19" s="55">
        <f>I17+J17-K17-L17</f>
        <v>11</v>
      </c>
      <c r="J19" s="55">
        <f>J17-L17</f>
        <v>20</v>
      </c>
      <c r="K19" s="37"/>
      <c r="L19" s="37"/>
      <c r="M19" s="55">
        <f>M17-N17</f>
        <v>-33</v>
      </c>
      <c r="N19" s="37"/>
    </row>
  </sheetData>
  <sheetProtection password="DA9F" sheet="1"/>
  <mergeCells count="40">
    <mergeCell ref="A15:A16"/>
    <mergeCell ref="B15:B16"/>
    <mergeCell ref="C15:C16"/>
    <mergeCell ref="Q6:Q8"/>
    <mergeCell ref="U5:U8"/>
    <mergeCell ref="G7:H7"/>
    <mergeCell ref="K7:L7"/>
    <mergeCell ref="A10:A12"/>
    <mergeCell ref="B10:B12"/>
    <mergeCell ref="C10:C12"/>
    <mergeCell ref="E6:H6"/>
    <mergeCell ref="I6:L6"/>
    <mergeCell ref="V5:V8"/>
    <mergeCell ref="Z5:Z8"/>
    <mergeCell ref="C5:C8"/>
    <mergeCell ref="P5:Q5"/>
    <mergeCell ref="R5:R8"/>
    <mergeCell ref="S5:S8"/>
    <mergeCell ref="D5:D8"/>
    <mergeCell ref="E5:N5"/>
    <mergeCell ref="AA5:AA8"/>
    <mergeCell ref="W5:W8"/>
    <mergeCell ref="A17:D17"/>
    <mergeCell ref="P6:P8"/>
    <mergeCell ref="M6:N6"/>
    <mergeCell ref="A5:A8"/>
    <mergeCell ref="B5:B8"/>
    <mergeCell ref="I7:J7"/>
    <mergeCell ref="E7:F7"/>
    <mergeCell ref="O5:O8"/>
    <mergeCell ref="AF5:AF8"/>
    <mergeCell ref="AB5:AB8"/>
    <mergeCell ref="AG5:AG8"/>
    <mergeCell ref="A18:D19"/>
    <mergeCell ref="T5:T8"/>
    <mergeCell ref="AE5:AE8"/>
    <mergeCell ref="AD5:AD8"/>
    <mergeCell ref="AC5:AC8"/>
    <mergeCell ref="X5:X8"/>
    <mergeCell ref="Y5:Y8"/>
  </mergeCells>
  <printOptions/>
  <pageMargins left="0.1968503937007874" right="0.1968503937007874" top="0.5511811023622047" bottom="0.4330708661417323" header="0.31496062992125984" footer="0.1968503937007874"/>
  <pageSetup fitToHeight="3" horizontalDpi="300" verticalDpi="300" orientation="landscape" paperSize="9" scale="70" r:id="rId2"/>
  <headerFooter alignWithMargins="0">
    <oddHeader>&amp;C&amp;A&amp;RAnlage 6 GRDrs 177/2013</oddHeader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Bolland</dc:creator>
  <cp:keywords/>
  <dc:description/>
  <cp:lastModifiedBy>u510071</cp:lastModifiedBy>
  <cp:lastPrinted>2013-03-19T13:00:56Z</cp:lastPrinted>
  <dcterms:created xsi:type="dcterms:W3CDTF">2004-06-09T14:31:45Z</dcterms:created>
  <dcterms:modified xsi:type="dcterms:W3CDTF">2013-05-29T12:36:04Z</dcterms:modified>
  <cp:category/>
  <cp:version/>
  <cp:contentType/>
  <cp:contentStatus/>
</cp:coreProperties>
</file>