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Teil C EB Besch Schlussv. 2015" sheetId="1" r:id="rId1"/>
  </sheets>
  <definedNames>
    <definedName name="_xlnm.Print_Area" localSheetId="0">'Teil C EB Besch Schlussv. 2015'!$A$1:$U$28</definedName>
    <definedName name="_xlnm.Print_Titles" localSheetId="0">'Teil C EB Besch Schlussv. 2015'!$A:$A,'Teil C EB Besch Schlussv. 2015'!$3:$5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<sst xmlns="http://schemas.openxmlformats.org/spreadsheetml/2006/main" count="41" uniqueCount="34">
  <si>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 </t>
  </si>
  <si>
    <t>Beschäftigte</t>
  </si>
  <si>
    <t>SONV</t>
  </si>
  <si>
    <t>EG
15</t>
  </si>
  <si>
    <t>EG
14</t>
  </si>
  <si>
    <t>EG
13</t>
  </si>
  <si>
    <t>EG
10</t>
  </si>
  <si>
    <t>EG
9</t>
  </si>
  <si>
    <t>EG
8</t>
  </si>
  <si>
    <t>EG
6</t>
  </si>
  <si>
    <t>EG
5</t>
  </si>
  <si>
    <t>EG
3</t>
  </si>
  <si>
    <t xml:space="preserve"> 850 Leben
 und Wohnen</t>
  </si>
  <si>
    <t>854
Klinikum Stuttgart</t>
  </si>
  <si>
    <t>870
Abfallwirtschaft
Stuttgart</t>
  </si>
  <si>
    <t>EG
12</t>
  </si>
  <si>
    <t>EG
11</t>
  </si>
  <si>
    <t>EG
7</t>
  </si>
  <si>
    <t>EG
4</t>
  </si>
  <si>
    <t>EG
1</t>
  </si>
  <si>
    <t>874 
Bäderbetriebe
Stuttgart</t>
  </si>
  <si>
    <t>EG
2(Ü)</t>
  </si>
  <si>
    <t>TV-Ärzte
VKA</t>
  </si>
  <si>
    <t>EG I -
EG IV</t>
  </si>
  <si>
    <t>Teil C: Aufteilung der Stellen nach der Gliederung der Stadtverwaltung (Teilhaushalte)</t>
  </si>
  <si>
    <t>Beschäftigte der Eigenbetriebe</t>
  </si>
  <si>
    <t>Eigenbetriebe</t>
  </si>
  <si>
    <t>Summe</t>
  </si>
  <si>
    <t>SuE</t>
  </si>
  <si>
    <t>Beamtinnen/
Beamte
Beschäftigte</t>
  </si>
  <si>
    <t>ES</t>
  </si>
  <si>
    <t>866 Stadtentwässerung</t>
  </si>
  <si>
    <t>Summen
Eigenbetriebe 2015</t>
  </si>
  <si>
    <t>nachrichtlich:
Summen Stellenplan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</si>
</sst>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6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4" fillId="33" borderId="1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left" vertical="center" wrapText="1"/>
    </xf>
    <xf numFmtId="1" fontId="7" fillId="34" borderId="29" xfId="0" applyNumberFormat="1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/>
    </xf>
    <xf numFmtId="0" fontId="7" fillId="34" borderId="35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172" fontId="4" fillId="0" borderId="0" xfId="0" applyNumberFormat="1" applyFont="1" applyAlignment="1">
      <alignment/>
    </xf>
    <xf numFmtId="0" fontId="7" fillId="34" borderId="38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9" fillId="0" borderId="15" xfId="0" applyFont="1" applyBorder="1" applyAlignment="1">
      <alignment horizontal="centerContinuous" vertical="center"/>
    </xf>
    <xf numFmtId="0" fontId="7" fillId="0" borderId="4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justify"/>
    </xf>
    <xf numFmtId="172" fontId="4" fillId="33" borderId="24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4" fillId="34" borderId="14" xfId="0" applyFont="1" applyFill="1" applyBorder="1" applyAlignment="1">
      <alignment horizontal="center" vertical="center"/>
    </xf>
    <xf numFmtId="1" fontId="7" fillId="34" borderId="40" xfId="0" applyNumberFormat="1" applyFont="1" applyFill="1" applyBorder="1" applyAlignment="1">
      <alignment horizontal="center" vertical="center"/>
    </xf>
    <xf numFmtId="2" fontId="7" fillId="34" borderId="32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7" fillId="34" borderId="32" xfId="0" applyNumberFormat="1" applyFont="1" applyFill="1" applyBorder="1" applyAlignment="1">
      <alignment horizontal="center" vertical="center"/>
    </xf>
    <xf numFmtId="0" fontId="7" fillId="34" borderId="40" xfId="0" applyNumberFormat="1" applyFont="1" applyFill="1" applyBorder="1" applyAlignment="1">
      <alignment horizontal="center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7" fillId="34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Y14" sqref="Y14"/>
    </sheetView>
  </sheetViews>
  <sheetFormatPr defaultColWidth="11.421875" defaultRowHeight="12.75"/>
  <cols>
    <col min="1" max="1" width="18.00390625" style="0" customWidth="1"/>
    <col min="2" max="5" width="3.57421875" style="0" customWidth="1"/>
    <col min="6" max="8" width="4.00390625" style="0" customWidth="1"/>
    <col min="9" max="9" width="6.8515625" style="0" customWidth="1"/>
    <col min="10" max="14" width="6.140625" style="0" customWidth="1"/>
    <col min="15" max="15" width="9.00390625" style="0" customWidth="1"/>
    <col min="16" max="18" width="6.140625" style="0" customWidth="1"/>
    <col min="19" max="19" width="7.28125" style="0" customWidth="1"/>
    <col min="20" max="21" width="10.8515625" style="0" customWidth="1"/>
    <col min="22" max="22" width="9.00390625" style="10" customWidth="1"/>
    <col min="23" max="23" width="11.421875" style="0" hidden="1" customWidth="1"/>
  </cols>
  <sheetData>
    <row r="1" spans="1:21" s="31" customFormat="1" ht="29.25" customHeight="1">
      <c r="A1" s="98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s="32" customFormat="1" ht="22.5" customHeight="1" thickBot="1">
      <c r="A2" s="101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1:22" ht="19.5" customHeight="1" thickBot="1">
      <c r="A3" s="66"/>
      <c r="B3" s="6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69"/>
      <c r="U3" s="70"/>
      <c r="V3" s="27"/>
    </row>
    <row r="4" spans="1:21" ht="33" customHeight="1" thickBot="1">
      <c r="A4" s="6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83" t="s">
        <v>28</v>
      </c>
      <c r="S4" s="84" t="s">
        <v>22</v>
      </c>
      <c r="T4" s="85" t="s">
        <v>1</v>
      </c>
      <c r="U4" s="86" t="s">
        <v>29</v>
      </c>
    </row>
    <row r="5" spans="1:21" ht="28.5" customHeight="1" thickBot="1">
      <c r="A5" s="33" t="s">
        <v>26</v>
      </c>
      <c r="B5" s="72" t="s">
        <v>2</v>
      </c>
      <c r="C5" s="73" t="s">
        <v>3</v>
      </c>
      <c r="D5" s="73" t="s">
        <v>4</v>
      </c>
      <c r="E5" s="74" t="s">
        <v>5</v>
      </c>
      <c r="F5" s="75" t="s">
        <v>15</v>
      </c>
      <c r="G5" s="73" t="s">
        <v>16</v>
      </c>
      <c r="H5" s="73" t="s">
        <v>6</v>
      </c>
      <c r="I5" s="73" t="s">
        <v>7</v>
      </c>
      <c r="J5" s="76" t="s">
        <v>8</v>
      </c>
      <c r="K5" s="77" t="s">
        <v>17</v>
      </c>
      <c r="L5" s="73" t="s">
        <v>9</v>
      </c>
      <c r="M5" s="73" t="s">
        <v>10</v>
      </c>
      <c r="N5" s="73" t="s">
        <v>18</v>
      </c>
      <c r="O5" s="73" t="s">
        <v>11</v>
      </c>
      <c r="P5" s="76" t="s">
        <v>21</v>
      </c>
      <c r="Q5" s="74" t="s">
        <v>19</v>
      </c>
      <c r="R5" s="80" t="s">
        <v>30</v>
      </c>
      <c r="S5" s="80" t="s">
        <v>23</v>
      </c>
      <c r="T5" s="81" t="s">
        <v>27</v>
      </c>
      <c r="U5" s="82" t="s">
        <v>27</v>
      </c>
    </row>
    <row r="6" spans="1:22" s="2" customFormat="1" ht="19.5" customHeight="1" thickBot="1">
      <c r="A6" s="34"/>
      <c r="B6" s="12"/>
      <c r="C6" s="13"/>
      <c r="D6" s="13"/>
      <c r="E6" s="14"/>
      <c r="F6" s="15"/>
      <c r="G6" s="13"/>
      <c r="H6" s="13"/>
      <c r="I6" s="13"/>
      <c r="J6" s="14"/>
      <c r="K6" s="15"/>
      <c r="L6" s="13"/>
      <c r="M6" s="13"/>
      <c r="N6" s="13"/>
      <c r="O6" s="14"/>
      <c r="P6" s="11"/>
      <c r="Q6" s="15"/>
      <c r="R6" s="11"/>
      <c r="S6" s="16"/>
      <c r="T6" s="35"/>
      <c r="U6" s="36"/>
      <c r="V6" s="17"/>
    </row>
    <row r="7" spans="1:22" s="88" customFormat="1" ht="45" customHeight="1">
      <c r="A7" s="37" t="s">
        <v>12</v>
      </c>
      <c r="B7" s="26">
        <v>2</v>
      </c>
      <c r="C7" s="38"/>
      <c r="D7" s="38">
        <v>3</v>
      </c>
      <c r="E7" s="39">
        <v>2</v>
      </c>
      <c r="F7" s="40">
        <v>4</v>
      </c>
      <c r="G7" s="38">
        <v>6</v>
      </c>
      <c r="H7" s="38">
        <v>5</v>
      </c>
      <c r="I7" s="38">
        <v>65</v>
      </c>
      <c r="J7" s="41">
        <v>24</v>
      </c>
      <c r="K7" s="26">
        <v>241</v>
      </c>
      <c r="L7" s="38">
        <v>18</v>
      </c>
      <c r="M7" s="38">
        <v>10</v>
      </c>
      <c r="N7" s="38">
        <v>35</v>
      </c>
      <c r="O7" s="41">
        <v>144</v>
      </c>
      <c r="P7" s="41">
        <v>9</v>
      </c>
      <c r="Q7" s="104">
        <v>26</v>
      </c>
      <c r="R7" s="42">
        <v>18</v>
      </c>
      <c r="S7" s="43"/>
      <c r="T7" s="93">
        <f>SUM(B7:S7)</f>
        <v>612</v>
      </c>
      <c r="U7" s="95">
        <f>T7+3.5</f>
        <v>615.5</v>
      </c>
      <c r="V7" s="87"/>
    </row>
    <row r="8" spans="1:24" s="1" customFormat="1" ht="30" customHeight="1" thickBot="1">
      <c r="A8" s="3" t="s">
        <v>33</v>
      </c>
      <c r="B8" s="7">
        <v>2</v>
      </c>
      <c r="C8" s="5"/>
      <c r="D8" s="5">
        <v>3</v>
      </c>
      <c r="E8" s="21">
        <v>2</v>
      </c>
      <c r="F8" s="22">
        <v>4</v>
      </c>
      <c r="G8" s="5">
        <v>6</v>
      </c>
      <c r="H8" s="5">
        <v>5</v>
      </c>
      <c r="I8" s="5">
        <v>64</v>
      </c>
      <c r="J8" s="6">
        <v>24</v>
      </c>
      <c r="K8" s="7">
        <v>229</v>
      </c>
      <c r="L8" s="5">
        <v>18</v>
      </c>
      <c r="M8" s="5">
        <v>10</v>
      </c>
      <c r="N8" s="5">
        <v>35</v>
      </c>
      <c r="O8" s="6">
        <v>139</v>
      </c>
      <c r="P8" s="6">
        <v>9</v>
      </c>
      <c r="Q8" s="21">
        <v>25</v>
      </c>
      <c r="R8" s="23">
        <v>18</v>
      </c>
      <c r="S8" s="23"/>
      <c r="T8" s="97">
        <f>SUM(B8:S8)</f>
        <v>593</v>
      </c>
      <c r="U8" s="45">
        <v>596.5</v>
      </c>
      <c r="V8" s="28"/>
      <c r="W8" s="19"/>
      <c r="X8" s="96"/>
    </row>
    <row r="9" spans="1:22" s="2" customFormat="1" ht="19.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46"/>
      <c r="Q9" s="18"/>
      <c r="R9" s="18"/>
      <c r="S9" s="18"/>
      <c r="T9" s="18"/>
      <c r="U9" s="34"/>
      <c r="V9" s="18"/>
    </row>
    <row r="10" spans="1:22" s="88" customFormat="1" ht="45" customHeight="1">
      <c r="A10" s="47" t="s">
        <v>13</v>
      </c>
      <c r="B10" s="48">
        <v>74</v>
      </c>
      <c r="C10" s="49">
        <v>20</v>
      </c>
      <c r="D10" s="49">
        <v>51</v>
      </c>
      <c r="E10" s="50">
        <v>58</v>
      </c>
      <c r="F10" s="51">
        <v>18</v>
      </c>
      <c r="G10" s="49">
        <v>47</v>
      </c>
      <c r="H10" s="49">
        <v>57.5</v>
      </c>
      <c r="I10" s="49">
        <v>1018</v>
      </c>
      <c r="J10" s="52">
        <v>620</v>
      </c>
      <c r="K10" s="48">
        <v>1057</v>
      </c>
      <c r="L10" s="49">
        <v>138</v>
      </c>
      <c r="M10" s="49">
        <v>175</v>
      </c>
      <c r="N10" s="49">
        <v>92</v>
      </c>
      <c r="O10" s="52">
        <v>250</v>
      </c>
      <c r="P10" s="52">
        <v>181</v>
      </c>
      <c r="Q10" s="63">
        <v>80</v>
      </c>
      <c r="R10" s="53">
        <v>105</v>
      </c>
      <c r="S10" s="54">
        <v>707</v>
      </c>
      <c r="T10" s="53">
        <f>SUM(B10:S10)</f>
        <v>4748.5</v>
      </c>
      <c r="U10" s="44">
        <f>T10+57.95</f>
        <v>4806.45</v>
      </c>
      <c r="V10" s="87"/>
    </row>
    <row r="11" spans="1:22" s="1" customFormat="1" ht="30" customHeight="1" thickBot="1">
      <c r="A11" s="3" t="s">
        <v>33</v>
      </c>
      <c r="B11" s="4">
        <v>74</v>
      </c>
      <c r="C11" s="5">
        <v>20</v>
      </c>
      <c r="D11" s="20">
        <v>51</v>
      </c>
      <c r="E11" s="21">
        <v>58</v>
      </c>
      <c r="F11" s="22">
        <v>18</v>
      </c>
      <c r="G11" s="5">
        <v>47</v>
      </c>
      <c r="H11" s="5">
        <v>57.5</v>
      </c>
      <c r="I11" s="5">
        <v>1018</v>
      </c>
      <c r="J11" s="6">
        <v>620</v>
      </c>
      <c r="K11" s="23">
        <v>1057</v>
      </c>
      <c r="L11" s="5">
        <v>138</v>
      </c>
      <c r="M11" s="5">
        <v>175</v>
      </c>
      <c r="N11" s="5">
        <v>92</v>
      </c>
      <c r="O11" s="6">
        <v>250</v>
      </c>
      <c r="P11" s="5">
        <v>181</v>
      </c>
      <c r="Q11" s="64">
        <v>80</v>
      </c>
      <c r="R11" s="25">
        <v>105</v>
      </c>
      <c r="S11" s="23">
        <v>707</v>
      </c>
      <c r="T11" s="23">
        <f>SUM(B11:S11)</f>
        <v>4748.5</v>
      </c>
      <c r="U11" s="45">
        <v>4806.45</v>
      </c>
      <c r="V11" s="18"/>
    </row>
    <row r="12" spans="1:22" s="2" customFormat="1" ht="19.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46"/>
      <c r="Q12" s="18"/>
      <c r="R12" s="18"/>
      <c r="S12" s="18"/>
      <c r="T12" s="18"/>
      <c r="U12" s="34"/>
      <c r="V12" s="18"/>
    </row>
    <row r="13" spans="1:22" s="88" customFormat="1" ht="45" customHeight="1">
      <c r="A13" s="47" t="s">
        <v>31</v>
      </c>
      <c r="B13" s="48">
        <v>1</v>
      </c>
      <c r="C13" s="49">
        <v>1</v>
      </c>
      <c r="D13" s="49">
        <v>9</v>
      </c>
      <c r="E13" s="50">
        <v>12</v>
      </c>
      <c r="F13" s="51">
        <v>17.5</v>
      </c>
      <c r="G13" s="49">
        <v>10.5</v>
      </c>
      <c r="H13" s="49">
        <v>7</v>
      </c>
      <c r="I13" s="49">
        <v>49.5</v>
      </c>
      <c r="J13" s="52">
        <v>37.24</v>
      </c>
      <c r="K13" s="48">
        <v>53</v>
      </c>
      <c r="L13" s="49">
        <v>56</v>
      </c>
      <c r="M13" s="49">
        <v>43</v>
      </c>
      <c r="N13" s="49">
        <v>30</v>
      </c>
      <c r="O13" s="52">
        <v>5</v>
      </c>
      <c r="P13" s="49"/>
      <c r="Q13" s="65"/>
      <c r="R13" s="54"/>
      <c r="S13" s="54"/>
      <c r="T13" s="43">
        <f>SUM(B13:S13)</f>
        <v>331.74</v>
      </c>
      <c r="U13" s="44">
        <f>T13+12.5</f>
        <v>344.24</v>
      </c>
      <c r="V13" s="87"/>
    </row>
    <row r="14" spans="1:23" s="1" customFormat="1" ht="30" customHeight="1" thickBot="1">
      <c r="A14" s="3" t="s">
        <v>33</v>
      </c>
      <c r="B14" s="4">
        <v>1</v>
      </c>
      <c r="C14" s="5">
        <v>1</v>
      </c>
      <c r="D14" s="5">
        <v>9</v>
      </c>
      <c r="E14" s="21">
        <v>12</v>
      </c>
      <c r="F14" s="22">
        <v>17.5</v>
      </c>
      <c r="G14" s="5">
        <v>10.5</v>
      </c>
      <c r="H14" s="5">
        <v>7</v>
      </c>
      <c r="I14" s="5">
        <v>49.5</v>
      </c>
      <c r="J14" s="6">
        <v>37.24</v>
      </c>
      <c r="K14" s="7">
        <v>53</v>
      </c>
      <c r="L14" s="5">
        <v>56</v>
      </c>
      <c r="M14" s="5">
        <v>43</v>
      </c>
      <c r="N14" s="5">
        <v>30</v>
      </c>
      <c r="O14" s="6">
        <v>6</v>
      </c>
      <c r="P14" s="5"/>
      <c r="Q14" s="4"/>
      <c r="R14" s="23"/>
      <c r="S14" s="23"/>
      <c r="T14" s="23">
        <f>SUM(B14:R14)</f>
        <v>332.74</v>
      </c>
      <c r="U14" s="45">
        <v>345.24</v>
      </c>
      <c r="V14" s="18"/>
      <c r="W14" s="19"/>
    </row>
    <row r="15" spans="1:22" s="2" customFormat="1" ht="19.5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6"/>
      <c r="Q15" s="18"/>
      <c r="R15" s="18"/>
      <c r="S15" s="18"/>
      <c r="T15" s="34"/>
      <c r="U15" s="34"/>
      <c r="V15" s="18"/>
    </row>
    <row r="16" spans="1:22" s="88" customFormat="1" ht="45" customHeight="1">
      <c r="A16" s="47" t="s">
        <v>14</v>
      </c>
      <c r="B16" s="48">
        <v>1</v>
      </c>
      <c r="C16" s="49">
        <v>3</v>
      </c>
      <c r="D16" s="49">
        <v>1</v>
      </c>
      <c r="E16" s="50">
        <v>4</v>
      </c>
      <c r="F16" s="51">
        <v>14</v>
      </c>
      <c r="G16" s="49">
        <v>12</v>
      </c>
      <c r="H16" s="49">
        <v>13.5</v>
      </c>
      <c r="I16" s="49">
        <v>15.5</v>
      </c>
      <c r="J16" s="52">
        <v>8.75</v>
      </c>
      <c r="K16" s="48">
        <v>46</v>
      </c>
      <c r="L16" s="49">
        <v>215</v>
      </c>
      <c r="M16" s="49">
        <v>14.75</v>
      </c>
      <c r="N16" s="49">
        <v>51.3</v>
      </c>
      <c r="O16" s="52">
        <v>209.15</v>
      </c>
      <c r="P16" s="52">
        <v>129.67</v>
      </c>
      <c r="Q16" s="50">
        <v>4.5</v>
      </c>
      <c r="R16" s="54"/>
      <c r="S16" s="54"/>
      <c r="T16" s="43">
        <f>SUM(B16:S16)</f>
        <v>743.12</v>
      </c>
      <c r="U16" s="44">
        <f>T16+14.5</f>
        <v>757.62</v>
      </c>
      <c r="V16" s="87"/>
    </row>
    <row r="17" spans="1:23" s="1" customFormat="1" ht="30" customHeight="1" thickBot="1">
      <c r="A17" s="3" t="s">
        <v>33</v>
      </c>
      <c r="B17" s="4">
        <v>1</v>
      </c>
      <c r="C17" s="5">
        <v>3</v>
      </c>
      <c r="D17" s="5">
        <v>1</v>
      </c>
      <c r="E17" s="21">
        <v>4</v>
      </c>
      <c r="F17" s="22">
        <v>13</v>
      </c>
      <c r="G17" s="5">
        <v>12</v>
      </c>
      <c r="H17" s="5">
        <v>8.5</v>
      </c>
      <c r="I17" s="5">
        <v>15.5</v>
      </c>
      <c r="J17" s="6">
        <v>8.75</v>
      </c>
      <c r="K17" s="7">
        <v>46</v>
      </c>
      <c r="L17" s="5">
        <v>212</v>
      </c>
      <c r="M17" s="5">
        <v>14.75</v>
      </c>
      <c r="N17" s="5">
        <v>49.3</v>
      </c>
      <c r="O17" s="6">
        <v>211.15</v>
      </c>
      <c r="P17" s="6">
        <v>127.67</v>
      </c>
      <c r="Q17" s="21">
        <v>4.5</v>
      </c>
      <c r="R17" s="23"/>
      <c r="S17" s="23"/>
      <c r="T17" s="55">
        <f>SUM(B17:S17)</f>
        <v>732.12</v>
      </c>
      <c r="U17" s="45">
        <v>746.62</v>
      </c>
      <c r="V17" s="18"/>
      <c r="W17" s="19"/>
    </row>
    <row r="18" spans="1:22" s="2" customFormat="1" ht="10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6"/>
      <c r="Q18" s="18"/>
      <c r="R18" s="18"/>
      <c r="S18" s="18"/>
      <c r="T18" s="56"/>
      <c r="U18" s="56"/>
      <c r="V18" s="18"/>
    </row>
    <row r="19" spans="1:22" s="2" customFormat="1" ht="19.5" customHeight="1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6"/>
      <c r="Q19" s="18"/>
      <c r="R19" s="18"/>
      <c r="S19" s="18"/>
      <c r="T19" s="57"/>
      <c r="U19" s="57"/>
      <c r="V19" s="18"/>
    </row>
    <row r="20" spans="1:22" s="88" customFormat="1" ht="45" customHeight="1">
      <c r="A20" s="47" t="s">
        <v>20</v>
      </c>
      <c r="B20" s="48"/>
      <c r="C20" s="49">
        <v>1</v>
      </c>
      <c r="D20" s="49">
        <v>1</v>
      </c>
      <c r="E20" s="50"/>
      <c r="F20" s="51">
        <v>1</v>
      </c>
      <c r="G20" s="49">
        <v>2</v>
      </c>
      <c r="H20" s="49">
        <v>4</v>
      </c>
      <c r="I20" s="49">
        <v>19.63</v>
      </c>
      <c r="J20" s="52">
        <v>4.5</v>
      </c>
      <c r="K20" s="48">
        <v>21</v>
      </c>
      <c r="L20" s="49">
        <v>79.65</v>
      </c>
      <c r="M20" s="49">
        <v>41.07</v>
      </c>
      <c r="N20" s="49"/>
      <c r="O20" s="52">
        <v>83</v>
      </c>
      <c r="P20" s="49"/>
      <c r="Q20" s="65"/>
      <c r="R20" s="43"/>
      <c r="S20" s="43"/>
      <c r="T20" s="43">
        <f>SUM(B20:S20)</f>
        <v>257.85</v>
      </c>
      <c r="U20" s="44">
        <f>T20+8</f>
        <v>265.85</v>
      </c>
      <c r="V20" s="87"/>
    </row>
    <row r="21" spans="1:23" s="1" customFormat="1" ht="30" customHeight="1" thickBot="1">
      <c r="A21" s="3" t="s">
        <v>33</v>
      </c>
      <c r="B21" s="4"/>
      <c r="C21" s="5">
        <v>1</v>
      </c>
      <c r="D21" s="5">
        <v>1</v>
      </c>
      <c r="E21" s="21"/>
      <c r="F21" s="22">
        <v>1</v>
      </c>
      <c r="G21" s="5">
        <v>2</v>
      </c>
      <c r="H21" s="5">
        <v>4</v>
      </c>
      <c r="I21" s="5">
        <v>19.63</v>
      </c>
      <c r="J21" s="6">
        <v>4.5</v>
      </c>
      <c r="K21" s="7">
        <v>21</v>
      </c>
      <c r="L21" s="5">
        <v>79.65</v>
      </c>
      <c r="M21" s="5">
        <v>41.07</v>
      </c>
      <c r="N21" s="5"/>
      <c r="O21" s="6">
        <v>83</v>
      </c>
      <c r="P21" s="6"/>
      <c r="Q21" s="21"/>
      <c r="R21" s="23"/>
      <c r="S21" s="23"/>
      <c r="T21" s="23">
        <f>SUM(B21:S21)</f>
        <v>257.85</v>
      </c>
      <c r="U21" s="58">
        <v>265.85</v>
      </c>
      <c r="V21" s="18"/>
      <c r="W21" s="19"/>
    </row>
    <row r="22" spans="1:22" s="2" customFormat="1" ht="15" customHeight="1">
      <c r="A22" s="5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56"/>
      <c r="Q22" s="18"/>
      <c r="R22" s="18"/>
      <c r="S22" s="18"/>
      <c r="T22" s="18"/>
      <c r="U22" s="18"/>
      <c r="V22" s="18"/>
    </row>
    <row r="23" spans="1:22" s="2" customFormat="1" ht="15" customHeight="1">
      <c r="A23" s="5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0"/>
      <c r="Q23" s="18"/>
      <c r="R23" s="18"/>
      <c r="S23" s="18"/>
      <c r="T23" s="18"/>
      <c r="U23" s="18"/>
      <c r="V23" s="18"/>
    </row>
    <row r="24" spans="1:21" s="2" customFormat="1" ht="15" customHeight="1" thickBot="1">
      <c r="A24" s="61"/>
      <c r="B24" s="6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0"/>
      <c r="Q24" s="18"/>
      <c r="R24" s="18"/>
      <c r="S24" s="18"/>
      <c r="T24" s="18"/>
      <c r="U24" s="18"/>
    </row>
    <row r="25" spans="1:22" s="88" customFormat="1" ht="45" customHeight="1">
      <c r="A25" s="37" t="s">
        <v>32</v>
      </c>
      <c r="B25" s="93">
        <f>SUM(B7+B10+B13+B16+B20)</f>
        <v>78</v>
      </c>
      <c r="C25" s="90">
        <f aca="true" t="shared" si="0" ref="C25:T25">SUM(C7+C10+C13+C16+C20)</f>
        <v>25</v>
      </c>
      <c r="D25" s="90">
        <f t="shared" si="0"/>
        <v>65</v>
      </c>
      <c r="E25" s="63">
        <f t="shared" si="0"/>
        <v>76</v>
      </c>
      <c r="F25" s="93">
        <f t="shared" si="0"/>
        <v>54.5</v>
      </c>
      <c r="G25" s="94">
        <f t="shared" si="0"/>
        <v>77.5</v>
      </c>
      <c r="H25" s="94">
        <f t="shared" si="0"/>
        <v>87</v>
      </c>
      <c r="I25" s="94">
        <f t="shared" si="0"/>
        <v>1167.63</v>
      </c>
      <c r="J25" s="63">
        <f t="shared" si="0"/>
        <v>694.49</v>
      </c>
      <c r="K25" s="93">
        <f t="shared" si="0"/>
        <v>1418</v>
      </c>
      <c r="L25" s="94">
        <f t="shared" si="0"/>
        <v>506.65</v>
      </c>
      <c r="M25" s="94">
        <f t="shared" si="0"/>
        <v>283.82</v>
      </c>
      <c r="N25" s="94">
        <f t="shared" si="0"/>
        <v>208.3</v>
      </c>
      <c r="O25" s="94">
        <f t="shared" si="0"/>
        <v>691.15</v>
      </c>
      <c r="P25" s="94">
        <f>SUM(P7+P10+P13+P16+P20)</f>
        <v>319.66999999999996</v>
      </c>
      <c r="Q25" s="63">
        <f>SUM(Q7+Q10+Q13+Q16+Q20)</f>
        <v>110.5</v>
      </c>
      <c r="R25" s="93">
        <f t="shared" si="0"/>
        <v>123</v>
      </c>
      <c r="S25" s="93">
        <f t="shared" si="0"/>
        <v>707</v>
      </c>
      <c r="T25" s="91">
        <f t="shared" si="0"/>
        <v>6693.21</v>
      </c>
      <c r="U25" s="92">
        <f>SUM(U7,U10,U13,U16,U20)</f>
        <v>6789.66</v>
      </c>
      <c r="V25" s="87"/>
    </row>
    <row r="26" spans="1:23" s="30" customFormat="1" ht="30" customHeight="1" thickBot="1">
      <c r="A26" s="3" t="s">
        <v>33</v>
      </c>
      <c r="B26" s="7">
        <f>SUM(B8,B11,B14,B17,B21)</f>
        <v>78</v>
      </c>
      <c r="C26" s="5">
        <f aca="true" t="shared" si="1" ref="C26:S26">SUM(C8,C11,C14,C17,C21)</f>
        <v>25</v>
      </c>
      <c r="D26" s="22">
        <f t="shared" si="1"/>
        <v>65</v>
      </c>
      <c r="E26" s="21">
        <f t="shared" si="1"/>
        <v>76</v>
      </c>
      <c r="F26" s="71">
        <f t="shared" si="1"/>
        <v>53.5</v>
      </c>
      <c r="G26" s="5">
        <f>(G21+G17+G14+G11+G8)</f>
        <v>77.5</v>
      </c>
      <c r="H26" s="22">
        <f t="shared" si="1"/>
        <v>82</v>
      </c>
      <c r="I26" s="6">
        <f t="shared" si="1"/>
        <v>1166.63</v>
      </c>
      <c r="J26" s="21">
        <f t="shared" si="1"/>
        <v>694.49</v>
      </c>
      <c r="K26" s="23">
        <f t="shared" si="1"/>
        <v>1406</v>
      </c>
      <c r="L26" s="5">
        <f t="shared" si="1"/>
        <v>503.65</v>
      </c>
      <c r="M26" s="5">
        <f t="shared" si="1"/>
        <v>283.82</v>
      </c>
      <c r="N26" s="5">
        <f t="shared" si="1"/>
        <v>206.3</v>
      </c>
      <c r="O26" s="22">
        <f t="shared" si="1"/>
        <v>689.15</v>
      </c>
      <c r="P26" s="6">
        <f t="shared" si="1"/>
        <v>317.67</v>
      </c>
      <c r="Q26" s="21">
        <f t="shared" si="1"/>
        <v>109.5</v>
      </c>
      <c r="R26" s="24">
        <f t="shared" si="1"/>
        <v>123</v>
      </c>
      <c r="S26" s="24">
        <f t="shared" si="1"/>
        <v>707</v>
      </c>
      <c r="T26" s="89">
        <f>SUM(B26:S26)</f>
        <v>6664.209999999999</v>
      </c>
      <c r="U26" s="24">
        <f>T26+104.95</f>
        <v>6769.159999999999</v>
      </c>
      <c r="V26" s="28"/>
      <c r="W26" s="29"/>
    </row>
    <row r="27" spans="1:21" ht="12.75">
      <c r="A27" s="10"/>
      <c r="B27" s="10"/>
      <c r="C27" s="10"/>
      <c r="D27" s="10"/>
      <c r="E27" s="10"/>
      <c r="F27" s="10"/>
      <c r="G27" s="10"/>
      <c r="H27" s="10"/>
      <c r="I27" s="10" t="s"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0"/>
      <c r="B28" s="10"/>
      <c r="C28" s="10"/>
      <c r="D28" s="10"/>
      <c r="E28" s="10"/>
      <c r="F28" s="10"/>
      <c r="G28" s="10"/>
      <c r="H28" s="10"/>
      <c r="I28" s="62" t="s">
        <v>0</v>
      </c>
      <c r="J28" s="6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31" ht="12.75">
      <c r="T31">
        <f>SUM(T7,T10,T13,T16,T20)</f>
        <v>6693.21</v>
      </c>
    </row>
  </sheetData>
  <sheetProtection/>
  <mergeCells count="2">
    <mergeCell ref="A1:U1"/>
    <mergeCell ref="A2:U2"/>
  </mergeCells>
  <printOptions/>
  <pageMargins left="0.5905511811023623" right="0.07874015748031496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&amp;L&amp;"Arial,Fett Kursiv"&amp;12 &amp;C&amp;16Wirtschaftspläne 2015&amp;R&amp;16- 13 -&amp;14 &amp;10
</oddHeader>
    <oddFooter>&amp;L&amp;"Arial,Fett"Die Stellen für Beschäftigte der Eigenbetriebe wurden nachrichtlich auf der Grundlage der festgesetzten Wirtschaftspläne aufgenommen.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2013-12-12T10:35:25Z</cp:lastPrinted>
  <dcterms:created xsi:type="dcterms:W3CDTF">2010-04-12T14:06:37Z</dcterms:created>
  <dcterms:modified xsi:type="dcterms:W3CDTF">2013-12-16T14:38:05Z</dcterms:modified>
  <cp:category/>
  <cp:version/>
  <cp:contentType/>
  <cp:contentStatus/>
</cp:coreProperties>
</file>