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R:\66-K\Bieck\Vorlagen\Wirtschaftsplan 2024-2025\"/>
    </mc:Choice>
  </mc:AlternateContent>
  <bookViews>
    <workbookView xWindow="57480" yWindow="90" windowWidth="29040" windowHeight="15840"/>
  </bookViews>
  <sheets>
    <sheet name="LPlan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7" i="1" l="1"/>
  <c r="L37" i="1"/>
  <c r="J37" i="1"/>
  <c r="H37" i="1"/>
  <c r="F37" i="1"/>
  <c r="E37" i="1"/>
  <c r="L35" i="1"/>
  <c r="K35" i="1"/>
  <c r="J35" i="1"/>
  <c r="H35" i="1"/>
  <c r="F35" i="1"/>
  <c r="E35" i="1"/>
  <c r="D35" i="1"/>
  <c r="D37" i="1"/>
  <c r="H31" i="1" l="1"/>
  <c r="H27" i="1"/>
  <c r="F28" i="1"/>
  <c r="F27" i="1"/>
  <c r="H17" i="1"/>
  <c r="E31" i="1"/>
  <c r="D33" i="1"/>
  <c r="L31" i="1"/>
  <c r="K31" i="1"/>
  <c r="J31" i="1"/>
  <c r="F31" i="1"/>
  <c r="F33" i="1"/>
  <c r="K24" i="1"/>
  <c r="L24" i="1"/>
  <c r="J24" i="1"/>
  <c r="H24" i="1"/>
  <c r="F24" i="1"/>
  <c r="L17" i="1" l="1"/>
  <c r="K17" i="1"/>
  <c r="J17" i="1"/>
  <c r="F17" i="1"/>
  <c r="E33" i="1"/>
  <c r="E17" i="1"/>
  <c r="L27" i="1"/>
  <c r="K27" i="1"/>
  <c r="J27" i="1"/>
  <c r="E27" i="1"/>
  <c r="D27" i="1"/>
  <c r="D24" i="1"/>
  <c r="D17" i="1"/>
  <c r="D38" i="1"/>
  <c r="D39" i="1" s="1"/>
  <c r="L33" i="1"/>
  <c r="K33" i="1"/>
  <c r="J33" i="1"/>
  <c r="E24" i="1"/>
  <c r="D22" i="1"/>
  <c r="H33" i="1"/>
  <c r="K38" i="1" l="1"/>
  <c r="J38" i="1"/>
  <c r="D28" i="1"/>
  <c r="D29" i="1" s="1"/>
  <c r="L38" i="1"/>
  <c r="E38" i="1"/>
  <c r="H38" i="1"/>
  <c r="F38" i="1"/>
  <c r="J28" i="1"/>
  <c r="J29" i="1" s="1"/>
  <c r="K28" i="1"/>
  <c r="L28" i="1"/>
  <c r="L29" i="1" s="1"/>
  <c r="J39" i="1" l="1"/>
  <c r="J41" i="1" s="1"/>
  <c r="J42" i="1" s="1"/>
  <c r="L39" i="1"/>
  <c r="L41" i="1" s="1"/>
  <c r="L42" i="1" s="1"/>
  <c r="K29" i="1"/>
  <c r="K39" i="1" s="1"/>
  <c r="K41" i="1" s="1"/>
  <c r="K42" i="1" s="1"/>
  <c r="H28" i="1"/>
  <c r="H29" i="1" s="1"/>
  <c r="H39" i="1" s="1"/>
  <c r="H41" i="1" s="1"/>
  <c r="H42" i="1" s="1"/>
  <c r="E28" i="1" l="1"/>
  <c r="E29" i="1" s="1"/>
  <c r="E39" i="1" l="1"/>
  <c r="E41" i="1" s="1"/>
  <c r="E42" i="1" s="1"/>
  <c r="F29" i="1"/>
  <c r="F39" i="1" l="1"/>
  <c r="F41" i="1" s="1"/>
  <c r="F42" i="1" s="1"/>
  <c r="D41" i="1" l="1"/>
  <c r="D42" i="1" s="1"/>
</calcChain>
</file>

<file path=xl/sharedStrings.xml><?xml version="1.0" encoding="utf-8"?>
<sst xmlns="http://schemas.openxmlformats.org/spreadsheetml/2006/main" count="76" uniqueCount="54">
  <si>
    <t>TEUR</t>
  </si>
  <si>
    <t>Mittelzufluss/ -abfluss aus laufender Geschäftstätigkeit</t>
  </si>
  <si>
    <t>+</t>
  </si>
  <si>
    <t>-</t>
  </si>
  <si>
    <t xml:space="preserve">+/- </t>
  </si>
  <si>
    <t>+/-</t>
  </si>
  <si>
    <t>Sonstige zahlungsunwirksame Aufwendungen / Erträge</t>
  </si>
  <si>
    <t>-/+</t>
  </si>
  <si>
    <t>Zinsaufwendungen/Zinserträge</t>
  </si>
  <si>
    <t>Ertragsteueraufwand/Ertragsteuerertrag</t>
  </si>
  <si>
    <t>Ertragsteuerzahlungen</t>
  </si>
  <si>
    <t>Einzahlungen aus Abgängen von Gegenständen des Sachanlagevermögens</t>
  </si>
  <si>
    <t>Auszahlungen für Investitionen in das Sachanlagevermögen</t>
  </si>
  <si>
    <t>Erhaltene Zinsen</t>
  </si>
  <si>
    <t>Auszahlungen an die Unternehmenseigner</t>
  </si>
  <si>
    <t>Gezahlte Zinsen</t>
  </si>
  <si>
    <t>Plan 2023</t>
  </si>
  <si>
    <t>Ist 2022</t>
  </si>
  <si>
    <t>Plan 2024</t>
  </si>
  <si>
    <t>Plan 2025</t>
  </si>
  <si>
    <t>Plan 2026</t>
  </si>
  <si>
    <t>Plan 2027</t>
  </si>
  <si>
    <t>Plan 2028</t>
  </si>
  <si>
    <t>Liquiditätsplan</t>
  </si>
  <si>
    <t>Finanzplanung</t>
  </si>
  <si>
    <t>Verpflichtungs-ermächtigungen
Plan 2024</t>
  </si>
  <si>
    <t>Verpflichtungs-ermächtigungen
Plan 2025</t>
  </si>
  <si>
    <t>Periodenergebnis (Jahresüberschuss/-fehlbetrag)</t>
  </si>
  <si>
    <t>Abschreibung/Zuschreibungen auf Gegenstände des Anlage-vermögens</t>
  </si>
  <si>
    <t xml:space="preserve">Sonstige zahlungsunwirksame Aufwendungen/Erträge </t>
  </si>
  <si>
    <t>Zunahme/Abnahme der Rückstellungen</t>
  </si>
  <si>
    <t>Gewinn/Verlust aus dem Abgang von Gegenständen des Anlage-vermögens</t>
  </si>
  <si>
    <t>Zunahme/Abnahme der Vorräte, der Forderungen aus Lieferungen und Leistungen sowie anderen Aktiva, die nicht der Investitions- oder Finanzierungstätigkeit zuzuordnen sind</t>
  </si>
  <si>
    <r>
      <t xml:space="preserve">Zahlungsmittelüberschuss/-bedarf aus laufender Geschäftstätigkeit </t>
    </r>
    <r>
      <rPr>
        <sz val="10"/>
        <rFont val="Arial"/>
        <family val="2"/>
      </rPr>
      <t>(Saldo aus Nummern 1 bis 8)</t>
    </r>
  </si>
  <si>
    <t>Einzahlungen aus Abgängen von Gegenständen des immateriellen Anlagevermögens</t>
  </si>
  <si>
    <t>Auszahlungen für Investitionen in das immaterielle Anlagevermögen</t>
  </si>
  <si>
    <r>
      <t xml:space="preserve">Summe der Auszahlungen aus Investitionstätigkeit 
</t>
    </r>
    <r>
      <rPr>
        <sz val="10"/>
        <rFont val="Arial"/>
        <family val="2"/>
      </rPr>
      <t>(Summe 14 bis 15)</t>
    </r>
  </si>
  <si>
    <r>
      <t xml:space="preserve">Summe der Einzahlungen aus Investitionstätigkeit 
</t>
    </r>
    <r>
      <rPr>
        <sz val="10"/>
        <rFont val="Arial"/>
        <family val="2"/>
      </rPr>
      <t>(Summe aus Nummern 10 bis 12)</t>
    </r>
  </si>
  <si>
    <t>Finanzierungsmittelüberschuss/-bedarf
(Summe aus Nummern 9 und 17)</t>
  </si>
  <si>
    <t>Einzahlungen aus Investitionsbeiträgen</t>
  </si>
  <si>
    <r>
      <t xml:space="preserve">Finanzierungsmittelüberschuss-/bedarf aus Investitionstätigkeit
</t>
    </r>
    <r>
      <rPr>
        <sz val="10"/>
        <rFont val="Arial"/>
        <family val="2"/>
      </rPr>
      <t>(Saldo aus Nummern 13 und 16)</t>
    </r>
  </si>
  <si>
    <t>Veränderungen des Bestands an Zahlungsmitteln</t>
  </si>
  <si>
    <t>Anfangsbestand an Zahlungsmittel</t>
  </si>
  <si>
    <t>Summe der Einzahlungen aus Finanzierungstätigkeit
(Summe aus Nummern 19 bis 20)</t>
  </si>
  <si>
    <t>Summe der Auszahlungen aus Finanzierungstätigkeit
(Summe aus Nummern 22 bis 23)</t>
  </si>
  <si>
    <r>
      <t xml:space="preserve">Endbestand an Zahlungsmittel am Ende des Wirtschaftsjahres
</t>
    </r>
    <r>
      <rPr>
        <sz val="10"/>
        <rFont val="Arial"/>
        <family val="2"/>
      </rPr>
      <t>(Saldo aus den Summen Nummern 27 und 28)</t>
    </r>
  </si>
  <si>
    <r>
      <t xml:space="preserve">Zunahme/Abnahme der Verbindlichkeiten aus Lieferungen und Leistungen sowie anderer Passiva, die nicht der Investitions- oder Finanzierungstätigkeit zuzuordnen sind </t>
    </r>
    <r>
      <rPr>
        <b/>
        <sz val="12"/>
        <rFont val="Arial"/>
        <family val="2"/>
      </rPr>
      <t>*</t>
    </r>
  </si>
  <si>
    <r>
      <t xml:space="preserve">Änderung des Finanzierungsmittelbestands zum Ende des Wirtschaftsjahres </t>
    </r>
    <r>
      <rPr>
        <sz val="10"/>
        <rFont val="Arial"/>
        <family val="2"/>
      </rPr>
      <t xml:space="preserve">(Summe aus Nummern 18 und 25) </t>
    </r>
    <r>
      <rPr>
        <b/>
        <sz val="11"/>
        <rFont val="Arial"/>
        <family val="2"/>
      </rPr>
      <t>*</t>
    </r>
  </si>
  <si>
    <r>
      <rPr>
        <b/>
        <sz val="11"/>
        <rFont val="Arial"/>
        <family val="2"/>
      </rPr>
      <t>*</t>
    </r>
    <r>
      <rPr>
        <sz val="10"/>
        <rFont val="Arial"/>
        <family val="2"/>
      </rPr>
      <t xml:space="preserve"> Übergabe der Vorfluterpauschalen an LHS in 2023 (ursprünglich in 2022 vorgesehen). Finanzierung erfolgt über das Betriebsmittelkonto.</t>
    </r>
  </si>
  <si>
    <t>Liquiditätsplan einschließlich Finanzplanung</t>
  </si>
  <si>
    <t xml:space="preserve">Auszahlungen aus der Tilgung von Investitionskrediten und wirtschaftlich vergleichbaren Vorgängen für Investitionen bei der Gemeinde und anderen Eigenbetrieben
</t>
  </si>
  <si>
    <t xml:space="preserve">Auszahlungen aus der Tilgung von Investitionskrediten und wirtschaftlich vergleichbaren Vorgängen für Investitionen gegenüber Dritte
</t>
  </si>
  <si>
    <t>Einzahlungen aus der Aufnahme von Investitionskrediten und wirtschaftlich vergleichbaren Vorgängen für Investitionen bei Dritten</t>
  </si>
  <si>
    <r>
      <t xml:space="preserve">Finanzierungsmittelüberschuss-/bedarf aus Finanzierungstätigkeit
</t>
    </r>
    <r>
      <rPr>
        <sz val="10"/>
        <rFont val="Arial"/>
        <family val="2"/>
      </rPr>
      <t>(Saldo aus Nummern 21 und 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</si>
</sst>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b/>
      <i/>
      <sz val="10"/>
      <color rgb="FF0070C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1" fillId="0" borderId="0" xfId="1" applyAlignment="1">
      <alignment vertical="top"/>
    </xf>
    <xf numFmtId="3" fontId="1" fillId="0" borderId="1" xfId="1" applyNumberFormat="1" applyBorder="1"/>
    <xf numFmtId="0" fontId="4" fillId="0" borderId="0" xfId="1" applyFont="1"/>
    <xf numFmtId="3" fontId="4" fillId="0" borderId="0" xfId="1" applyNumberFormat="1" applyFont="1"/>
    <xf numFmtId="0" fontId="5" fillId="0" borderId="0" xfId="1" applyFont="1" applyAlignment="1">
      <alignment vertical="top"/>
    </xf>
    <xf numFmtId="3" fontId="5" fillId="0" borderId="0" xfId="1" applyNumberFormat="1" applyFont="1"/>
    <xf numFmtId="0" fontId="6" fillId="0" borderId="0" xfId="1" applyFont="1" applyAlignment="1">
      <alignment vertical="top"/>
    </xf>
    <xf numFmtId="0" fontId="5" fillId="0" borderId="0" xfId="1" applyFont="1"/>
    <xf numFmtId="0" fontId="4" fillId="0" borderId="0" xfId="1" applyFont="1" applyBorder="1"/>
    <xf numFmtId="0" fontId="1" fillId="0" borderId="0" xfId="1" applyBorder="1"/>
    <xf numFmtId="0" fontId="1" fillId="0" borderId="2" xfId="1" applyBorder="1" applyAlignment="1">
      <alignment vertical="top"/>
    </xf>
    <xf numFmtId="0" fontId="7" fillId="0" borderId="3" xfId="1" applyFont="1" applyBorder="1" applyAlignment="1">
      <alignment vertical="top"/>
    </xf>
    <xf numFmtId="0" fontId="1" fillId="0" borderId="3" xfId="1" applyBorder="1"/>
    <xf numFmtId="0" fontId="1" fillId="0" borderId="3" xfId="1" applyBorder="1" applyAlignment="1">
      <alignment vertical="top"/>
    </xf>
    <xf numFmtId="0" fontId="1" fillId="0" borderId="0" xfId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3" fillId="0" borderId="0" xfId="1" applyFont="1" applyBorder="1" applyAlignment="1">
      <alignment wrapText="1"/>
    </xf>
    <xf numFmtId="3" fontId="1" fillId="0" borderId="0" xfId="1" applyNumberFormat="1" applyBorder="1"/>
    <xf numFmtId="0" fontId="1" fillId="0" borderId="0" xfId="1" applyBorder="1" applyAlignment="1">
      <alignment wrapText="1"/>
    </xf>
    <xf numFmtId="0" fontId="1" fillId="0" borderId="5" xfId="1" applyBorder="1" applyAlignment="1">
      <alignment vertical="top"/>
    </xf>
    <xf numFmtId="0" fontId="1" fillId="0" borderId="6" xfId="1" applyBorder="1" applyAlignment="1">
      <alignment vertical="top"/>
    </xf>
    <xf numFmtId="0" fontId="1" fillId="0" borderId="6" xfId="1" applyBorder="1"/>
    <xf numFmtId="0" fontId="1" fillId="0" borderId="7" xfId="1" applyBorder="1"/>
    <xf numFmtId="0" fontId="3" fillId="2" borderId="8" xfId="1" applyFont="1" applyFill="1" applyBorder="1" applyAlignment="1">
      <alignment wrapText="1"/>
    </xf>
    <xf numFmtId="0" fontId="3" fillId="2" borderId="9" xfId="1" applyFont="1" applyFill="1" applyBorder="1" applyAlignment="1">
      <alignment wrapText="1"/>
    </xf>
    <xf numFmtId="3" fontId="1" fillId="2" borderId="8" xfId="1" applyNumberFormat="1" applyFill="1" applyBorder="1"/>
    <xf numFmtId="3" fontId="1" fillId="2" borderId="9" xfId="1" applyNumberFormat="1" applyFill="1" applyBorder="1"/>
    <xf numFmtId="3" fontId="1" fillId="2" borderId="10" xfId="1" applyNumberFormat="1" applyFill="1" applyBorder="1"/>
    <xf numFmtId="3" fontId="1" fillId="2" borderId="11" xfId="1" applyNumberFormat="1" applyFill="1" applyBorder="1"/>
    <xf numFmtId="0" fontId="2" fillId="0" borderId="20" xfId="1" applyFont="1" applyBorder="1" applyAlignment="1">
      <alignment horizontal="center"/>
    </xf>
    <xf numFmtId="0" fontId="2" fillId="0" borderId="0" xfId="1" applyFont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0" fontId="2" fillId="2" borderId="9" xfId="1" applyFont="1" applyFill="1" applyBorder="1" applyAlignment="1">
      <alignment horizontal="center" vertical="top" wrapText="1"/>
    </xf>
    <xf numFmtId="0" fontId="3" fillId="2" borderId="24" xfId="1" applyFont="1" applyFill="1" applyBorder="1" applyAlignment="1">
      <alignment wrapText="1"/>
    </xf>
    <xf numFmtId="3" fontId="1" fillId="2" borderId="24" xfId="1" applyNumberFormat="1" applyFill="1" applyBorder="1"/>
    <xf numFmtId="0" fontId="1" fillId="0" borderId="1" xfId="1" applyBorder="1" applyAlignment="1">
      <alignment horizontal="center" wrapText="1"/>
    </xf>
    <xf numFmtId="0" fontId="1" fillId="2" borderId="10" xfId="1" applyFill="1" applyBorder="1" applyAlignment="1">
      <alignment horizontal="center" wrapText="1"/>
    </xf>
    <xf numFmtId="0" fontId="1" fillId="2" borderId="23" xfId="1" applyFill="1" applyBorder="1" applyAlignment="1">
      <alignment horizontal="center" wrapText="1"/>
    </xf>
    <xf numFmtId="0" fontId="1" fillId="2" borderId="11" xfId="1" applyFill="1" applyBorder="1" applyAlignment="1">
      <alignment horizontal="center" wrapText="1"/>
    </xf>
    <xf numFmtId="0" fontId="3" fillId="2" borderId="22" xfId="1" applyFont="1" applyFill="1" applyBorder="1" applyAlignment="1">
      <alignment wrapText="1"/>
    </xf>
    <xf numFmtId="3" fontId="2" fillId="3" borderId="13" xfId="1" applyNumberFormat="1" applyFont="1" applyFill="1" applyBorder="1"/>
    <xf numFmtId="3" fontId="2" fillId="3" borderId="14" xfId="1" applyNumberFormat="1" applyFont="1" applyFill="1" applyBorder="1"/>
    <xf numFmtId="3" fontId="2" fillId="3" borderId="15" xfId="1" applyNumberFormat="1" applyFont="1" applyFill="1" applyBorder="1"/>
    <xf numFmtId="0" fontId="2" fillId="4" borderId="13" xfId="1" applyFont="1" applyFill="1" applyBorder="1" applyAlignment="1">
      <alignment wrapText="1"/>
    </xf>
    <xf numFmtId="3" fontId="2" fillId="4" borderId="13" xfId="1" applyNumberFormat="1" applyFont="1" applyFill="1" applyBorder="1"/>
    <xf numFmtId="3" fontId="2" fillId="4" borderId="14" xfId="1" applyNumberFormat="1" applyFont="1" applyFill="1" applyBorder="1"/>
    <xf numFmtId="3" fontId="1" fillId="4" borderId="24" xfId="1" applyNumberFormat="1" applyFill="1" applyBorder="1"/>
    <xf numFmtId="3" fontId="2" fillId="4" borderId="15" xfId="1" applyNumberFormat="1" applyFont="1" applyFill="1" applyBorder="1"/>
    <xf numFmtId="3" fontId="2" fillId="5" borderId="13" xfId="1" applyNumberFormat="1" applyFont="1" applyFill="1" applyBorder="1"/>
    <xf numFmtId="3" fontId="2" fillId="5" borderId="14" xfId="1" applyNumberFormat="1" applyFont="1" applyFill="1" applyBorder="1"/>
    <xf numFmtId="3" fontId="2" fillId="5" borderId="15" xfId="1" applyNumberFormat="1" applyFont="1" applyFill="1" applyBorder="1"/>
    <xf numFmtId="3" fontId="1" fillId="4" borderId="25" xfId="1" applyNumberFormat="1" applyFill="1" applyBorder="1"/>
    <xf numFmtId="3" fontId="2" fillId="4" borderId="25" xfId="1" applyNumberFormat="1" applyFont="1" applyFill="1" applyBorder="1"/>
    <xf numFmtId="0" fontId="1" fillId="4" borderId="0" xfId="1" applyFill="1" applyBorder="1" applyAlignment="1">
      <alignment vertical="top" wrapText="1"/>
    </xf>
    <xf numFmtId="3" fontId="1" fillId="4" borderId="0" xfId="1" applyNumberFormat="1" applyFill="1" applyBorder="1"/>
    <xf numFmtId="3" fontId="1" fillId="4" borderId="8" xfId="1" applyNumberFormat="1" applyFill="1" applyBorder="1"/>
    <xf numFmtId="3" fontId="1" fillId="4" borderId="9" xfId="1" applyNumberFormat="1" applyFill="1" applyBorder="1"/>
    <xf numFmtId="0" fontId="2" fillId="4" borderId="12" xfId="1" applyFont="1" applyFill="1" applyBorder="1" applyAlignment="1">
      <alignment wrapText="1"/>
    </xf>
    <xf numFmtId="0" fontId="1" fillId="4" borderId="12" xfId="1" applyFill="1" applyBorder="1" applyAlignment="1">
      <alignment vertical="top" wrapText="1"/>
    </xf>
    <xf numFmtId="0" fontId="2" fillId="4" borderId="13" xfId="1" applyFont="1" applyFill="1" applyBorder="1" applyAlignment="1">
      <alignment vertical="top" wrapText="1"/>
    </xf>
    <xf numFmtId="0" fontId="2" fillId="4" borderId="0" xfId="1" applyFont="1" applyFill="1" applyBorder="1" applyAlignment="1">
      <alignment vertical="top" wrapText="1"/>
    </xf>
    <xf numFmtId="0" fontId="4" fillId="0" borderId="0" xfId="1" applyFont="1" applyFill="1"/>
    <xf numFmtId="0" fontId="4" fillId="0" borderId="0" xfId="1" applyFont="1" applyFill="1" applyBorder="1"/>
    <xf numFmtId="0" fontId="1" fillId="0" borderId="0" xfId="1" applyFill="1" applyBorder="1"/>
    <xf numFmtId="0" fontId="1" fillId="0" borderId="0" xfId="1" applyFill="1"/>
    <xf numFmtId="0" fontId="1" fillId="0" borderId="0" xfId="1" applyFont="1" applyFill="1" applyBorder="1" applyAlignment="1">
      <alignment vertical="top" wrapText="1"/>
    </xf>
    <xf numFmtId="3" fontId="1" fillId="0" borderId="0" xfId="1" applyNumberFormat="1" applyFont="1" applyFill="1" applyBorder="1"/>
    <xf numFmtId="3" fontId="1" fillId="2" borderId="8" xfId="1" applyNumberFormat="1" applyFont="1" applyFill="1" applyBorder="1"/>
    <xf numFmtId="3" fontId="1" fillId="2" borderId="24" xfId="1" applyNumberFormat="1" applyFont="1" applyFill="1" applyBorder="1"/>
    <xf numFmtId="3" fontId="1" fillId="2" borderId="9" xfId="1" applyNumberFormat="1" applyFont="1" applyFill="1" applyBorder="1"/>
    <xf numFmtId="0" fontId="2" fillId="4" borderId="12" xfId="1" applyFont="1" applyFill="1" applyBorder="1" applyAlignment="1">
      <alignment vertical="top" wrapText="1"/>
    </xf>
    <xf numFmtId="0" fontId="1" fillId="2" borderId="24" xfId="1" applyFont="1" applyFill="1" applyBorder="1" applyAlignment="1">
      <alignment horizontal="center" vertical="top" wrapText="1"/>
    </xf>
    <xf numFmtId="0" fontId="1" fillId="0" borderId="0" xfId="1" applyFill="1" applyBorder="1" applyAlignment="1">
      <alignment vertical="top" wrapText="1"/>
    </xf>
    <xf numFmtId="0" fontId="2" fillId="3" borderId="13" xfId="1" applyFont="1" applyFill="1" applyBorder="1" applyAlignment="1">
      <alignment vertical="top" wrapText="1"/>
    </xf>
    <xf numFmtId="3" fontId="2" fillId="3" borderId="25" xfId="1" applyNumberFormat="1" applyFont="1" applyFill="1" applyBorder="1"/>
    <xf numFmtId="0" fontId="1" fillId="0" borderId="0" xfId="1" applyAlignment="1">
      <alignment horizontal="right" vertical="center"/>
    </xf>
    <xf numFmtId="0" fontId="2" fillId="3" borderId="12" xfId="1" applyFont="1" applyFill="1" applyBorder="1" applyAlignment="1">
      <alignment horizontal="right" vertical="center" wrapText="1"/>
    </xf>
    <xf numFmtId="3" fontId="2" fillId="3" borderId="13" xfId="1" applyNumberFormat="1" applyFont="1" applyFill="1" applyBorder="1" applyAlignment="1">
      <alignment horizontal="right" vertical="center"/>
    </xf>
    <xf numFmtId="3" fontId="2" fillId="3" borderId="14" xfId="1" applyNumberFormat="1" applyFont="1" applyFill="1" applyBorder="1" applyAlignment="1">
      <alignment horizontal="right" vertical="center"/>
    </xf>
    <xf numFmtId="3" fontId="2" fillId="3" borderId="25" xfId="1" applyNumberFormat="1" applyFont="1" applyFill="1" applyBorder="1" applyAlignment="1">
      <alignment horizontal="right" vertical="center"/>
    </xf>
    <xf numFmtId="3" fontId="2" fillId="3" borderId="15" xfId="1" applyNumberFormat="1" applyFont="1" applyFill="1" applyBorder="1" applyAlignment="1">
      <alignment horizontal="right" vertical="center"/>
    </xf>
    <xf numFmtId="0" fontId="4" fillId="0" borderId="0" xfId="1" applyFont="1" applyAlignment="1">
      <alignment horizontal="right" vertical="center"/>
    </xf>
    <xf numFmtId="3" fontId="4" fillId="0" borderId="0" xfId="1" applyNumberFormat="1" applyFont="1" applyAlignment="1">
      <alignment horizontal="right" vertical="center"/>
    </xf>
    <xf numFmtId="0" fontId="2" fillId="3" borderId="13" xfId="1" applyFont="1" applyFill="1" applyBorder="1" applyAlignment="1">
      <alignment horizontal="left" vertical="center" wrapText="1"/>
    </xf>
    <xf numFmtId="0" fontId="1" fillId="3" borderId="12" xfId="1" applyFill="1" applyBorder="1" applyAlignment="1">
      <alignment vertical="top" wrapText="1"/>
    </xf>
    <xf numFmtId="0" fontId="2" fillId="5" borderId="12" xfId="1" applyFont="1" applyFill="1" applyBorder="1" applyAlignment="1">
      <alignment vertical="top" wrapText="1"/>
    </xf>
    <xf numFmtId="0" fontId="2" fillId="5" borderId="13" xfId="1" applyFont="1" applyFill="1" applyBorder="1" applyAlignment="1">
      <alignment vertical="top" wrapText="1"/>
    </xf>
    <xf numFmtId="3" fontId="2" fillId="5" borderId="25" xfId="1" applyNumberFormat="1" applyFont="1" applyFill="1" applyBorder="1"/>
    <xf numFmtId="0" fontId="1" fillId="0" borderId="0" xfId="1" quotePrefix="1" applyBorder="1" applyAlignment="1">
      <alignment vertical="top" wrapText="1"/>
    </xf>
    <xf numFmtId="0" fontId="1" fillId="0" borderId="4" xfId="1" applyBorder="1" applyAlignment="1">
      <alignment vertical="top"/>
    </xf>
    <xf numFmtId="0" fontId="1" fillId="0" borderId="4" xfId="1" applyFill="1" applyBorder="1" applyAlignment="1">
      <alignment vertical="top"/>
    </xf>
    <xf numFmtId="0" fontId="1" fillId="0" borderId="4" xfId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/>
    <xf numFmtId="0" fontId="1" fillId="0" borderId="0" xfId="1" applyBorder="1" applyAlignment="1">
      <alignment vertical="top"/>
    </xf>
    <xf numFmtId="0" fontId="2" fillId="0" borderId="22" xfId="1" applyFont="1" applyFill="1" applyBorder="1" applyAlignment="1">
      <alignment horizontal="center" vertical="top" wrapText="1"/>
    </xf>
    <xf numFmtId="0" fontId="2" fillId="0" borderId="27" xfId="1" applyFont="1" applyFill="1" applyBorder="1" applyAlignment="1">
      <alignment horizontal="center" vertical="top" wrapText="1"/>
    </xf>
    <xf numFmtId="0" fontId="1" fillId="0" borderId="23" xfId="1" applyFill="1" applyBorder="1" applyAlignment="1">
      <alignment horizontal="center" wrapText="1"/>
    </xf>
    <xf numFmtId="0" fontId="1" fillId="0" borderId="28" xfId="1" applyFill="1" applyBorder="1" applyAlignment="1">
      <alignment horizontal="center" wrapText="1"/>
    </xf>
    <xf numFmtId="0" fontId="3" fillId="0" borderId="24" xfId="1" applyFont="1" applyFill="1" applyBorder="1" applyAlignment="1">
      <alignment wrapText="1"/>
    </xf>
    <xf numFmtId="0" fontId="3" fillId="0" borderId="29" xfId="1" applyFont="1" applyFill="1" applyBorder="1" applyAlignment="1">
      <alignment wrapText="1"/>
    </xf>
    <xf numFmtId="3" fontId="1" fillId="0" borderId="24" xfId="1" applyNumberFormat="1" applyFill="1" applyBorder="1"/>
    <xf numFmtId="3" fontId="1" fillId="0" borderId="29" xfId="1" applyNumberFormat="1" applyFill="1" applyBorder="1"/>
    <xf numFmtId="3" fontId="1" fillId="0" borderId="23" xfId="1" applyNumberFormat="1" applyFill="1" applyBorder="1"/>
    <xf numFmtId="3" fontId="1" fillId="0" borderId="28" xfId="1" applyNumberFormat="1" applyFill="1" applyBorder="1"/>
    <xf numFmtId="3" fontId="2" fillId="4" borderId="30" xfId="1" applyNumberFormat="1" applyFont="1" applyFill="1" applyBorder="1"/>
    <xf numFmtId="3" fontId="1" fillId="0" borderId="24" xfId="1" applyNumberFormat="1" applyFont="1" applyFill="1" applyBorder="1"/>
    <xf numFmtId="3" fontId="1" fillId="0" borderId="29" xfId="1" applyNumberFormat="1" applyFont="1" applyFill="1" applyBorder="1"/>
    <xf numFmtId="3" fontId="1" fillId="4" borderId="29" xfId="1" applyNumberFormat="1" applyFill="1" applyBorder="1"/>
    <xf numFmtId="3" fontId="2" fillId="3" borderId="30" xfId="1" applyNumberFormat="1" applyFont="1" applyFill="1" applyBorder="1"/>
    <xf numFmtId="3" fontId="2" fillId="3" borderId="30" xfId="1" applyNumberFormat="1" applyFont="1" applyFill="1" applyBorder="1" applyAlignment="1">
      <alignment horizontal="right" vertical="center"/>
    </xf>
    <xf numFmtId="3" fontId="2" fillId="5" borderId="30" xfId="1" applyNumberFormat="1" applyFont="1" applyFill="1" applyBorder="1"/>
    <xf numFmtId="3" fontId="2" fillId="2" borderId="8" xfId="1" applyNumberFormat="1" applyFont="1" applyFill="1" applyBorder="1"/>
    <xf numFmtId="3" fontId="2" fillId="2" borderId="24" xfId="1" applyNumberFormat="1" applyFont="1" applyFill="1" applyBorder="1"/>
    <xf numFmtId="3" fontId="2" fillId="2" borderId="9" xfId="1" applyNumberFormat="1" applyFont="1" applyFill="1" applyBorder="1"/>
    <xf numFmtId="3" fontId="2" fillId="2" borderId="16" xfId="1" applyNumberFormat="1" applyFont="1" applyFill="1" applyBorder="1"/>
    <xf numFmtId="3" fontId="2" fillId="2" borderId="26" xfId="1" applyNumberFormat="1" applyFont="1" applyFill="1" applyBorder="1"/>
    <xf numFmtId="3" fontId="2" fillId="2" borderId="17" xfId="1" applyNumberFormat="1" applyFont="1" applyFill="1" applyBorder="1"/>
    <xf numFmtId="0" fontId="2" fillId="0" borderId="0" xfId="1" applyFont="1" applyFill="1" applyBorder="1" applyAlignment="1">
      <alignment vertical="top" wrapText="1"/>
    </xf>
    <xf numFmtId="3" fontId="2" fillId="0" borderId="0" xfId="1" applyNumberFormat="1" applyFont="1" applyFill="1" applyBorder="1"/>
    <xf numFmtId="3" fontId="2" fillId="0" borderId="24" xfId="1" applyNumberFormat="1" applyFont="1" applyFill="1" applyBorder="1"/>
    <xf numFmtId="0" fontId="1" fillId="0" borderId="1" xfId="1" applyBorder="1" applyAlignment="1">
      <alignment wrapText="1"/>
    </xf>
    <xf numFmtId="3" fontId="1" fillId="2" borderId="23" xfId="1" applyNumberFormat="1" applyFill="1" applyBorder="1"/>
    <xf numFmtId="0" fontId="2" fillId="0" borderId="0" xfId="1" applyFont="1" applyFill="1" applyBorder="1" applyAlignment="1">
      <alignment wrapText="1"/>
    </xf>
    <xf numFmtId="3" fontId="2" fillId="0" borderId="29" xfId="1" applyNumberFormat="1" applyFont="1" applyFill="1" applyBorder="1"/>
    <xf numFmtId="0" fontId="1" fillId="0" borderId="1" xfId="1" applyBorder="1" applyAlignment="1">
      <alignment vertical="top" wrapText="1"/>
    </xf>
    <xf numFmtId="3" fontId="10" fillId="2" borderId="23" xfId="1" applyNumberFormat="1" applyFont="1" applyFill="1" applyBorder="1"/>
    <xf numFmtId="0" fontId="2" fillId="0" borderId="3" xfId="1" applyFont="1" applyFill="1" applyBorder="1" applyAlignment="1">
      <alignment vertical="top" wrapText="1"/>
    </xf>
    <xf numFmtId="3" fontId="2" fillId="0" borderId="3" xfId="1" applyNumberFormat="1" applyFont="1" applyFill="1" applyBorder="1"/>
    <xf numFmtId="3" fontId="2" fillId="0" borderId="26" xfId="1" applyNumberFormat="1" applyFont="1" applyFill="1" applyBorder="1"/>
    <xf numFmtId="3" fontId="2" fillId="0" borderId="31" xfId="1" applyNumberFormat="1" applyFont="1" applyFill="1" applyBorder="1"/>
    <xf numFmtId="3" fontId="1" fillId="0" borderId="0" xfId="1" applyNumberFormat="1" applyFont="1" applyFill="1" applyBorder="1" applyAlignment="1"/>
    <xf numFmtId="3" fontId="1" fillId="2" borderId="8" xfId="1" applyNumberFormat="1" applyFont="1" applyFill="1" applyBorder="1" applyAlignment="1"/>
    <xf numFmtId="3" fontId="1" fillId="2" borderId="24" xfId="1" applyNumberFormat="1" applyFont="1" applyFill="1" applyBorder="1" applyAlignment="1"/>
    <xf numFmtId="3" fontId="1" fillId="2" borderId="9" xfId="1" applyNumberFormat="1" applyFont="1" applyFill="1" applyBorder="1" applyAlignment="1"/>
    <xf numFmtId="3" fontId="1" fillId="0" borderId="24" xfId="1" applyNumberFormat="1" applyFont="1" applyFill="1" applyBorder="1" applyAlignment="1"/>
    <xf numFmtId="3" fontId="1" fillId="0" borderId="29" xfId="1" applyNumberFormat="1" applyFont="1" applyFill="1" applyBorder="1" applyAlignment="1"/>
    <xf numFmtId="3" fontId="2" fillId="0" borderId="32" xfId="1" applyNumberFormat="1" applyFont="1" applyFill="1" applyBorder="1"/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1" fillId="0" borderId="0" xfId="1" applyAlignment="1">
      <alignment horizontal="left" vertical="top" wrapText="1"/>
    </xf>
  </cellXfs>
  <cellStyles count="2">
    <cellStyle name="Standard" xfId="0" builtinId="0"/>
    <cellStyle name="Standard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2"/>
  <sheetViews>
    <sheetView tabSelected="1" topLeftCell="A20" zoomScale="80" zoomScaleNormal="80" workbookViewId="0">
      <selection activeCell="C38" sqref="C38"/>
    </sheetView>
  </sheetViews>
  <sheetFormatPr baseColWidth="10" defaultRowHeight="12.75" x14ac:dyDescent="0.2"/>
  <cols>
    <col min="1" max="1" width="3.7109375" style="2" customWidth="1"/>
    <col min="2" max="2" width="4.140625" style="2" customWidth="1"/>
    <col min="3" max="3" width="58.7109375" style="2" customWidth="1"/>
    <col min="4" max="4" width="13.85546875" style="1" customWidth="1"/>
    <col min="5" max="5" width="13.85546875" style="2" customWidth="1"/>
    <col min="6" max="6" width="13.85546875" style="1" customWidth="1"/>
    <col min="7" max="7" width="14.85546875" style="1" customWidth="1"/>
    <col min="8" max="12" width="13.85546875" style="1" customWidth="1"/>
    <col min="13" max="13" width="30.5703125" style="4" bestFit="1" customWidth="1"/>
    <col min="14" max="14" width="11.42578125" style="4"/>
    <col min="15" max="260" width="11.42578125" style="1"/>
    <col min="261" max="261" width="3.42578125" style="1" bestFit="1" customWidth="1"/>
    <col min="262" max="262" width="67.5703125" style="1" customWidth="1"/>
    <col min="263" max="263" width="12.85546875" style="1" customWidth="1"/>
    <col min="264" max="264" width="2.140625" style="1" customWidth="1"/>
    <col min="265" max="265" width="12.85546875" style="1" customWidth="1"/>
    <col min="266" max="266" width="1.5703125" style="1" customWidth="1"/>
    <col min="267" max="267" width="0" style="1" hidden="1" customWidth="1"/>
    <col min="268" max="268" width="1.5703125" style="1" customWidth="1"/>
    <col min="269" max="516" width="11.42578125" style="1"/>
    <col min="517" max="517" width="3.42578125" style="1" bestFit="1" customWidth="1"/>
    <col min="518" max="518" width="67.5703125" style="1" customWidth="1"/>
    <col min="519" max="519" width="12.85546875" style="1" customWidth="1"/>
    <col min="520" max="520" width="2.140625" style="1" customWidth="1"/>
    <col min="521" max="521" width="12.85546875" style="1" customWidth="1"/>
    <col min="522" max="522" width="1.5703125" style="1" customWidth="1"/>
    <col min="523" max="523" width="0" style="1" hidden="1" customWidth="1"/>
    <col min="524" max="524" width="1.5703125" style="1" customWidth="1"/>
    <col min="525" max="772" width="11.42578125" style="1"/>
    <col min="773" max="773" width="3.42578125" style="1" bestFit="1" customWidth="1"/>
    <col min="774" max="774" width="67.5703125" style="1" customWidth="1"/>
    <col min="775" max="775" width="12.85546875" style="1" customWidth="1"/>
    <col min="776" max="776" width="2.140625" style="1" customWidth="1"/>
    <col min="777" max="777" width="12.85546875" style="1" customWidth="1"/>
    <col min="778" max="778" width="1.5703125" style="1" customWidth="1"/>
    <col min="779" max="779" width="0" style="1" hidden="1" customWidth="1"/>
    <col min="780" max="780" width="1.5703125" style="1" customWidth="1"/>
    <col min="781" max="1028" width="11.42578125" style="1"/>
    <col min="1029" max="1029" width="3.42578125" style="1" bestFit="1" customWidth="1"/>
    <col min="1030" max="1030" width="67.5703125" style="1" customWidth="1"/>
    <col min="1031" max="1031" width="12.85546875" style="1" customWidth="1"/>
    <col min="1032" max="1032" width="2.140625" style="1" customWidth="1"/>
    <col min="1033" max="1033" width="12.85546875" style="1" customWidth="1"/>
    <col min="1034" max="1034" width="1.5703125" style="1" customWidth="1"/>
    <col min="1035" max="1035" width="0" style="1" hidden="1" customWidth="1"/>
    <col min="1036" max="1036" width="1.5703125" style="1" customWidth="1"/>
    <col min="1037" max="1284" width="11.42578125" style="1"/>
    <col min="1285" max="1285" width="3.42578125" style="1" bestFit="1" customWidth="1"/>
    <col min="1286" max="1286" width="67.5703125" style="1" customWidth="1"/>
    <col min="1287" max="1287" width="12.85546875" style="1" customWidth="1"/>
    <col min="1288" max="1288" width="2.140625" style="1" customWidth="1"/>
    <col min="1289" max="1289" width="12.85546875" style="1" customWidth="1"/>
    <col min="1290" max="1290" width="1.5703125" style="1" customWidth="1"/>
    <col min="1291" max="1291" width="0" style="1" hidden="1" customWidth="1"/>
    <col min="1292" max="1292" width="1.5703125" style="1" customWidth="1"/>
    <col min="1293" max="1540" width="11.42578125" style="1"/>
    <col min="1541" max="1541" width="3.42578125" style="1" bestFit="1" customWidth="1"/>
    <col min="1542" max="1542" width="67.5703125" style="1" customWidth="1"/>
    <col min="1543" max="1543" width="12.85546875" style="1" customWidth="1"/>
    <col min="1544" max="1544" width="2.140625" style="1" customWidth="1"/>
    <col min="1545" max="1545" width="12.85546875" style="1" customWidth="1"/>
    <col min="1546" max="1546" width="1.5703125" style="1" customWidth="1"/>
    <col min="1547" max="1547" width="0" style="1" hidden="1" customWidth="1"/>
    <col min="1548" max="1548" width="1.5703125" style="1" customWidth="1"/>
    <col min="1549" max="1796" width="11.42578125" style="1"/>
    <col min="1797" max="1797" width="3.42578125" style="1" bestFit="1" customWidth="1"/>
    <col min="1798" max="1798" width="67.5703125" style="1" customWidth="1"/>
    <col min="1799" max="1799" width="12.85546875" style="1" customWidth="1"/>
    <col min="1800" max="1800" width="2.140625" style="1" customWidth="1"/>
    <col min="1801" max="1801" width="12.85546875" style="1" customWidth="1"/>
    <col min="1802" max="1802" width="1.5703125" style="1" customWidth="1"/>
    <col min="1803" max="1803" width="0" style="1" hidden="1" customWidth="1"/>
    <col min="1804" max="1804" width="1.5703125" style="1" customWidth="1"/>
    <col min="1805" max="2052" width="11.42578125" style="1"/>
    <col min="2053" max="2053" width="3.42578125" style="1" bestFit="1" customWidth="1"/>
    <col min="2054" max="2054" width="67.5703125" style="1" customWidth="1"/>
    <col min="2055" max="2055" width="12.85546875" style="1" customWidth="1"/>
    <col min="2056" max="2056" width="2.140625" style="1" customWidth="1"/>
    <col min="2057" max="2057" width="12.85546875" style="1" customWidth="1"/>
    <col min="2058" max="2058" width="1.5703125" style="1" customWidth="1"/>
    <col min="2059" max="2059" width="0" style="1" hidden="1" customWidth="1"/>
    <col min="2060" max="2060" width="1.5703125" style="1" customWidth="1"/>
    <col min="2061" max="2308" width="11.42578125" style="1"/>
    <col min="2309" max="2309" width="3.42578125" style="1" bestFit="1" customWidth="1"/>
    <col min="2310" max="2310" width="67.5703125" style="1" customWidth="1"/>
    <col min="2311" max="2311" width="12.85546875" style="1" customWidth="1"/>
    <col min="2312" max="2312" width="2.140625" style="1" customWidth="1"/>
    <col min="2313" max="2313" width="12.85546875" style="1" customWidth="1"/>
    <col min="2314" max="2314" width="1.5703125" style="1" customWidth="1"/>
    <col min="2315" max="2315" width="0" style="1" hidden="1" customWidth="1"/>
    <col min="2316" max="2316" width="1.5703125" style="1" customWidth="1"/>
    <col min="2317" max="2564" width="11.42578125" style="1"/>
    <col min="2565" max="2565" width="3.42578125" style="1" bestFit="1" customWidth="1"/>
    <col min="2566" max="2566" width="67.5703125" style="1" customWidth="1"/>
    <col min="2567" max="2567" width="12.85546875" style="1" customWidth="1"/>
    <col min="2568" max="2568" width="2.140625" style="1" customWidth="1"/>
    <col min="2569" max="2569" width="12.85546875" style="1" customWidth="1"/>
    <col min="2570" max="2570" width="1.5703125" style="1" customWidth="1"/>
    <col min="2571" max="2571" width="0" style="1" hidden="1" customWidth="1"/>
    <col min="2572" max="2572" width="1.5703125" style="1" customWidth="1"/>
    <col min="2573" max="2820" width="11.42578125" style="1"/>
    <col min="2821" max="2821" width="3.42578125" style="1" bestFit="1" customWidth="1"/>
    <col min="2822" max="2822" width="67.5703125" style="1" customWidth="1"/>
    <col min="2823" max="2823" width="12.85546875" style="1" customWidth="1"/>
    <col min="2824" max="2824" width="2.140625" style="1" customWidth="1"/>
    <col min="2825" max="2825" width="12.85546875" style="1" customWidth="1"/>
    <col min="2826" max="2826" width="1.5703125" style="1" customWidth="1"/>
    <col min="2827" max="2827" width="0" style="1" hidden="1" customWidth="1"/>
    <col min="2828" max="2828" width="1.5703125" style="1" customWidth="1"/>
    <col min="2829" max="3076" width="11.42578125" style="1"/>
    <col min="3077" max="3077" width="3.42578125" style="1" bestFit="1" customWidth="1"/>
    <col min="3078" max="3078" width="67.5703125" style="1" customWidth="1"/>
    <col min="3079" max="3079" width="12.85546875" style="1" customWidth="1"/>
    <col min="3080" max="3080" width="2.140625" style="1" customWidth="1"/>
    <col min="3081" max="3081" width="12.85546875" style="1" customWidth="1"/>
    <col min="3082" max="3082" width="1.5703125" style="1" customWidth="1"/>
    <col min="3083" max="3083" width="0" style="1" hidden="1" customWidth="1"/>
    <col min="3084" max="3084" width="1.5703125" style="1" customWidth="1"/>
    <col min="3085" max="3332" width="11.42578125" style="1"/>
    <col min="3333" max="3333" width="3.42578125" style="1" bestFit="1" customWidth="1"/>
    <col min="3334" max="3334" width="67.5703125" style="1" customWidth="1"/>
    <col min="3335" max="3335" width="12.85546875" style="1" customWidth="1"/>
    <col min="3336" max="3336" width="2.140625" style="1" customWidth="1"/>
    <col min="3337" max="3337" width="12.85546875" style="1" customWidth="1"/>
    <col min="3338" max="3338" width="1.5703125" style="1" customWidth="1"/>
    <col min="3339" max="3339" width="0" style="1" hidden="1" customWidth="1"/>
    <col min="3340" max="3340" width="1.5703125" style="1" customWidth="1"/>
    <col min="3341" max="3588" width="11.42578125" style="1"/>
    <col min="3589" max="3589" width="3.42578125" style="1" bestFit="1" customWidth="1"/>
    <col min="3590" max="3590" width="67.5703125" style="1" customWidth="1"/>
    <col min="3591" max="3591" width="12.85546875" style="1" customWidth="1"/>
    <col min="3592" max="3592" width="2.140625" style="1" customWidth="1"/>
    <col min="3593" max="3593" width="12.85546875" style="1" customWidth="1"/>
    <col min="3594" max="3594" width="1.5703125" style="1" customWidth="1"/>
    <col min="3595" max="3595" width="0" style="1" hidden="1" customWidth="1"/>
    <col min="3596" max="3596" width="1.5703125" style="1" customWidth="1"/>
    <col min="3597" max="3844" width="11.42578125" style="1"/>
    <col min="3845" max="3845" width="3.42578125" style="1" bestFit="1" customWidth="1"/>
    <col min="3846" max="3846" width="67.5703125" style="1" customWidth="1"/>
    <col min="3847" max="3847" width="12.85546875" style="1" customWidth="1"/>
    <col min="3848" max="3848" width="2.140625" style="1" customWidth="1"/>
    <col min="3849" max="3849" width="12.85546875" style="1" customWidth="1"/>
    <col min="3850" max="3850" width="1.5703125" style="1" customWidth="1"/>
    <col min="3851" max="3851" width="0" style="1" hidden="1" customWidth="1"/>
    <col min="3852" max="3852" width="1.5703125" style="1" customWidth="1"/>
    <col min="3853" max="4100" width="11.42578125" style="1"/>
    <col min="4101" max="4101" width="3.42578125" style="1" bestFit="1" customWidth="1"/>
    <col min="4102" max="4102" width="67.5703125" style="1" customWidth="1"/>
    <col min="4103" max="4103" width="12.85546875" style="1" customWidth="1"/>
    <col min="4104" max="4104" width="2.140625" style="1" customWidth="1"/>
    <col min="4105" max="4105" width="12.85546875" style="1" customWidth="1"/>
    <col min="4106" max="4106" width="1.5703125" style="1" customWidth="1"/>
    <col min="4107" max="4107" width="0" style="1" hidden="1" customWidth="1"/>
    <col min="4108" max="4108" width="1.5703125" style="1" customWidth="1"/>
    <col min="4109" max="4356" width="11.42578125" style="1"/>
    <col min="4357" max="4357" width="3.42578125" style="1" bestFit="1" customWidth="1"/>
    <col min="4358" max="4358" width="67.5703125" style="1" customWidth="1"/>
    <col min="4359" max="4359" width="12.85546875" style="1" customWidth="1"/>
    <col min="4360" max="4360" width="2.140625" style="1" customWidth="1"/>
    <col min="4361" max="4361" width="12.85546875" style="1" customWidth="1"/>
    <col min="4362" max="4362" width="1.5703125" style="1" customWidth="1"/>
    <col min="4363" max="4363" width="0" style="1" hidden="1" customWidth="1"/>
    <col min="4364" max="4364" width="1.5703125" style="1" customWidth="1"/>
    <col min="4365" max="4612" width="11.42578125" style="1"/>
    <col min="4613" max="4613" width="3.42578125" style="1" bestFit="1" customWidth="1"/>
    <col min="4614" max="4614" width="67.5703125" style="1" customWidth="1"/>
    <col min="4615" max="4615" width="12.85546875" style="1" customWidth="1"/>
    <col min="4616" max="4616" width="2.140625" style="1" customWidth="1"/>
    <col min="4617" max="4617" width="12.85546875" style="1" customWidth="1"/>
    <col min="4618" max="4618" width="1.5703125" style="1" customWidth="1"/>
    <col min="4619" max="4619" width="0" style="1" hidden="1" customWidth="1"/>
    <col min="4620" max="4620" width="1.5703125" style="1" customWidth="1"/>
    <col min="4621" max="4868" width="11.42578125" style="1"/>
    <col min="4869" max="4869" width="3.42578125" style="1" bestFit="1" customWidth="1"/>
    <col min="4870" max="4870" width="67.5703125" style="1" customWidth="1"/>
    <col min="4871" max="4871" width="12.85546875" style="1" customWidth="1"/>
    <col min="4872" max="4872" width="2.140625" style="1" customWidth="1"/>
    <col min="4873" max="4873" width="12.85546875" style="1" customWidth="1"/>
    <col min="4874" max="4874" width="1.5703125" style="1" customWidth="1"/>
    <col min="4875" max="4875" width="0" style="1" hidden="1" customWidth="1"/>
    <col min="4876" max="4876" width="1.5703125" style="1" customWidth="1"/>
    <col min="4877" max="5124" width="11.42578125" style="1"/>
    <col min="5125" max="5125" width="3.42578125" style="1" bestFit="1" customWidth="1"/>
    <col min="5126" max="5126" width="67.5703125" style="1" customWidth="1"/>
    <col min="5127" max="5127" width="12.85546875" style="1" customWidth="1"/>
    <col min="5128" max="5128" width="2.140625" style="1" customWidth="1"/>
    <col min="5129" max="5129" width="12.85546875" style="1" customWidth="1"/>
    <col min="5130" max="5130" width="1.5703125" style="1" customWidth="1"/>
    <col min="5131" max="5131" width="0" style="1" hidden="1" customWidth="1"/>
    <col min="5132" max="5132" width="1.5703125" style="1" customWidth="1"/>
    <col min="5133" max="5380" width="11.42578125" style="1"/>
    <col min="5381" max="5381" width="3.42578125" style="1" bestFit="1" customWidth="1"/>
    <col min="5382" max="5382" width="67.5703125" style="1" customWidth="1"/>
    <col min="5383" max="5383" width="12.85546875" style="1" customWidth="1"/>
    <col min="5384" max="5384" width="2.140625" style="1" customWidth="1"/>
    <col min="5385" max="5385" width="12.85546875" style="1" customWidth="1"/>
    <col min="5386" max="5386" width="1.5703125" style="1" customWidth="1"/>
    <col min="5387" max="5387" width="0" style="1" hidden="1" customWidth="1"/>
    <col min="5388" max="5388" width="1.5703125" style="1" customWidth="1"/>
    <col min="5389" max="5636" width="11.42578125" style="1"/>
    <col min="5637" max="5637" width="3.42578125" style="1" bestFit="1" customWidth="1"/>
    <col min="5638" max="5638" width="67.5703125" style="1" customWidth="1"/>
    <col min="5639" max="5639" width="12.85546875" style="1" customWidth="1"/>
    <col min="5640" max="5640" width="2.140625" style="1" customWidth="1"/>
    <col min="5641" max="5641" width="12.85546875" style="1" customWidth="1"/>
    <col min="5642" max="5642" width="1.5703125" style="1" customWidth="1"/>
    <col min="5643" max="5643" width="0" style="1" hidden="1" customWidth="1"/>
    <col min="5644" max="5644" width="1.5703125" style="1" customWidth="1"/>
    <col min="5645" max="5892" width="11.42578125" style="1"/>
    <col min="5893" max="5893" width="3.42578125" style="1" bestFit="1" customWidth="1"/>
    <col min="5894" max="5894" width="67.5703125" style="1" customWidth="1"/>
    <col min="5895" max="5895" width="12.85546875" style="1" customWidth="1"/>
    <col min="5896" max="5896" width="2.140625" style="1" customWidth="1"/>
    <col min="5897" max="5897" width="12.85546875" style="1" customWidth="1"/>
    <col min="5898" max="5898" width="1.5703125" style="1" customWidth="1"/>
    <col min="5899" max="5899" width="0" style="1" hidden="1" customWidth="1"/>
    <col min="5900" max="5900" width="1.5703125" style="1" customWidth="1"/>
    <col min="5901" max="6148" width="11.42578125" style="1"/>
    <col min="6149" max="6149" width="3.42578125" style="1" bestFit="1" customWidth="1"/>
    <col min="6150" max="6150" width="67.5703125" style="1" customWidth="1"/>
    <col min="6151" max="6151" width="12.85546875" style="1" customWidth="1"/>
    <col min="6152" max="6152" width="2.140625" style="1" customWidth="1"/>
    <col min="6153" max="6153" width="12.85546875" style="1" customWidth="1"/>
    <col min="6154" max="6154" width="1.5703125" style="1" customWidth="1"/>
    <col min="6155" max="6155" width="0" style="1" hidden="1" customWidth="1"/>
    <col min="6156" max="6156" width="1.5703125" style="1" customWidth="1"/>
    <col min="6157" max="6404" width="11.42578125" style="1"/>
    <col min="6405" max="6405" width="3.42578125" style="1" bestFit="1" customWidth="1"/>
    <col min="6406" max="6406" width="67.5703125" style="1" customWidth="1"/>
    <col min="6407" max="6407" width="12.85546875" style="1" customWidth="1"/>
    <col min="6408" max="6408" width="2.140625" style="1" customWidth="1"/>
    <col min="6409" max="6409" width="12.85546875" style="1" customWidth="1"/>
    <col min="6410" max="6410" width="1.5703125" style="1" customWidth="1"/>
    <col min="6411" max="6411" width="0" style="1" hidden="1" customWidth="1"/>
    <col min="6412" max="6412" width="1.5703125" style="1" customWidth="1"/>
    <col min="6413" max="6660" width="11.42578125" style="1"/>
    <col min="6661" max="6661" width="3.42578125" style="1" bestFit="1" customWidth="1"/>
    <col min="6662" max="6662" width="67.5703125" style="1" customWidth="1"/>
    <col min="6663" max="6663" width="12.85546875" style="1" customWidth="1"/>
    <col min="6664" max="6664" width="2.140625" style="1" customWidth="1"/>
    <col min="6665" max="6665" width="12.85546875" style="1" customWidth="1"/>
    <col min="6666" max="6666" width="1.5703125" style="1" customWidth="1"/>
    <col min="6667" max="6667" width="0" style="1" hidden="1" customWidth="1"/>
    <col min="6668" max="6668" width="1.5703125" style="1" customWidth="1"/>
    <col min="6669" max="6916" width="11.42578125" style="1"/>
    <col min="6917" max="6917" width="3.42578125" style="1" bestFit="1" customWidth="1"/>
    <col min="6918" max="6918" width="67.5703125" style="1" customWidth="1"/>
    <col min="6919" max="6919" width="12.85546875" style="1" customWidth="1"/>
    <col min="6920" max="6920" width="2.140625" style="1" customWidth="1"/>
    <col min="6921" max="6921" width="12.85546875" style="1" customWidth="1"/>
    <col min="6922" max="6922" width="1.5703125" style="1" customWidth="1"/>
    <col min="6923" max="6923" width="0" style="1" hidden="1" customWidth="1"/>
    <col min="6924" max="6924" width="1.5703125" style="1" customWidth="1"/>
    <col min="6925" max="7172" width="11.42578125" style="1"/>
    <col min="7173" max="7173" width="3.42578125" style="1" bestFit="1" customWidth="1"/>
    <col min="7174" max="7174" width="67.5703125" style="1" customWidth="1"/>
    <col min="7175" max="7175" width="12.85546875" style="1" customWidth="1"/>
    <col min="7176" max="7176" width="2.140625" style="1" customWidth="1"/>
    <col min="7177" max="7177" width="12.85546875" style="1" customWidth="1"/>
    <col min="7178" max="7178" width="1.5703125" style="1" customWidth="1"/>
    <col min="7179" max="7179" width="0" style="1" hidden="1" customWidth="1"/>
    <col min="7180" max="7180" width="1.5703125" style="1" customWidth="1"/>
    <col min="7181" max="7428" width="11.42578125" style="1"/>
    <col min="7429" max="7429" width="3.42578125" style="1" bestFit="1" customWidth="1"/>
    <col min="7430" max="7430" width="67.5703125" style="1" customWidth="1"/>
    <col min="7431" max="7431" width="12.85546875" style="1" customWidth="1"/>
    <col min="7432" max="7432" width="2.140625" style="1" customWidth="1"/>
    <col min="7433" max="7433" width="12.85546875" style="1" customWidth="1"/>
    <col min="7434" max="7434" width="1.5703125" style="1" customWidth="1"/>
    <col min="7435" max="7435" width="0" style="1" hidden="1" customWidth="1"/>
    <col min="7436" max="7436" width="1.5703125" style="1" customWidth="1"/>
    <col min="7437" max="7684" width="11.42578125" style="1"/>
    <col min="7685" max="7685" width="3.42578125" style="1" bestFit="1" customWidth="1"/>
    <col min="7686" max="7686" width="67.5703125" style="1" customWidth="1"/>
    <col min="7687" max="7687" width="12.85546875" style="1" customWidth="1"/>
    <col min="7688" max="7688" width="2.140625" style="1" customWidth="1"/>
    <col min="7689" max="7689" width="12.85546875" style="1" customWidth="1"/>
    <col min="7690" max="7690" width="1.5703125" style="1" customWidth="1"/>
    <col min="7691" max="7691" width="0" style="1" hidden="1" customWidth="1"/>
    <col min="7692" max="7692" width="1.5703125" style="1" customWidth="1"/>
    <col min="7693" max="7940" width="11.42578125" style="1"/>
    <col min="7941" max="7941" width="3.42578125" style="1" bestFit="1" customWidth="1"/>
    <col min="7942" max="7942" width="67.5703125" style="1" customWidth="1"/>
    <col min="7943" max="7943" width="12.85546875" style="1" customWidth="1"/>
    <col min="7944" max="7944" width="2.140625" style="1" customWidth="1"/>
    <col min="7945" max="7945" width="12.85546875" style="1" customWidth="1"/>
    <col min="7946" max="7946" width="1.5703125" style="1" customWidth="1"/>
    <col min="7947" max="7947" width="0" style="1" hidden="1" customWidth="1"/>
    <col min="7948" max="7948" width="1.5703125" style="1" customWidth="1"/>
    <col min="7949" max="8196" width="11.42578125" style="1"/>
    <col min="8197" max="8197" width="3.42578125" style="1" bestFit="1" customWidth="1"/>
    <col min="8198" max="8198" width="67.5703125" style="1" customWidth="1"/>
    <col min="8199" max="8199" width="12.85546875" style="1" customWidth="1"/>
    <col min="8200" max="8200" width="2.140625" style="1" customWidth="1"/>
    <col min="8201" max="8201" width="12.85546875" style="1" customWidth="1"/>
    <col min="8202" max="8202" width="1.5703125" style="1" customWidth="1"/>
    <col min="8203" max="8203" width="0" style="1" hidden="1" customWidth="1"/>
    <col min="8204" max="8204" width="1.5703125" style="1" customWidth="1"/>
    <col min="8205" max="8452" width="11.42578125" style="1"/>
    <col min="8453" max="8453" width="3.42578125" style="1" bestFit="1" customWidth="1"/>
    <col min="8454" max="8454" width="67.5703125" style="1" customWidth="1"/>
    <col min="8455" max="8455" width="12.85546875" style="1" customWidth="1"/>
    <col min="8456" max="8456" width="2.140625" style="1" customWidth="1"/>
    <col min="8457" max="8457" width="12.85546875" style="1" customWidth="1"/>
    <col min="8458" max="8458" width="1.5703125" style="1" customWidth="1"/>
    <col min="8459" max="8459" width="0" style="1" hidden="1" customWidth="1"/>
    <col min="8460" max="8460" width="1.5703125" style="1" customWidth="1"/>
    <col min="8461" max="8708" width="11.42578125" style="1"/>
    <col min="8709" max="8709" width="3.42578125" style="1" bestFit="1" customWidth="1"/>
    <col min="8710" max="8710" width="67.5703125" style="1" customWidth="1"/>
    <col min="8711" max="8711" width="12.85546875" style="1" customWidth="1"/>
    <col min="8712" max="8712" width="2.140625" style="1" customWidth="1"/>
    <col min="8713" max="8713" width="12.85546875" style="1" customWidth="1"/>
    <col min="8714" max="8714" width="1.5703125" style="1" customWidth="1"/>
    <col min="8715" max="8715" width="0" style="1" hidden="1" customWidth="1"/>
    <col min="8716" max="8716" width="1.5703125" style="1" customWidth="1"/>
    <col min="8717" max="8964" width="11.42578125" style="1"/>
    <col min="8965" max="8965" width="3.42578125" style="1" bestFit="1" customWidth="1"/>
    <col min="8966" max="8966" width="67.5703125" style="1" customWidth="1"/>
    <col min="8967" max="8967" width="12.85546875" style="1" customWidth="1"/>
    <col min="8968" max="8968" width="2.140625" style="1" customWidth="1"/>
    <col min="8969" max="8969" width="12.85546875" style="1" customWidth="1"/>
    <col min="8970" max="8970" width="1.5703125" style="1" customWidth="1"/>
    <col min="8971" max="8971" width="0" style="1" hidden="1" customWidth="1"/>
    <col min="8972" max="8972" width="1.5703125" style="1" customWidth="1"/>
    <col min="8973" max="9220" width="11.42578125" style="1"/>
    <col min="9221" max="9221" width="3.42578125" style="1" bestFit="1" customWidth="1"/>
    <col min="9222" max="9222" width="67.5703125" style="1" customWidth="1"/>
    <col min="9223" max="9223" width="12.85546875" style="1" customWidth="1"/>
    <col min="9224" max="9224" width="2.140625" style="1" customWidth="1"/>
    <col min="9225" max="9225" width="12.85546875" style="1" customWidth="1"/>
    <col min="9226" max="9226" width="1.5703125" style="1" customWidth="1"/>
    <col min="9227" max="9227" width="0" style="1" hidden="1" customWidth="1"/>
    <col min="9228" max="9228" width="1.5703125" style="1" customWidth="1"/>
    <col min="9229" max="9476" width="11.42578125" style="1"/>
    <col min="9477" max="9477" width="3.42578125" style="1" bestFit="1" customWidth="1"/>
    <col min="9478" max="9478" width="67.5703125" style="1" customWidth="1"/>
    <col min="9479" max="9479" width="12.85546875" style="1" customWidth="1"/>
    <col min="9480" max="9480" width="2.140625" style="1" customWidth="1"/>
    <col min="9481" max="9481" width="12.85546875" style="1" customWidth="1"/>
    <col min="9482" max="9482" width="1.5703125" style="1" customWidth="1"/>
    <col min="9483" max="9483" width="0" style="1" hidden="1" customWidth="1"/>
    <col min="9484" max="9484" width="1.5703125" style="1" customWidth="1"/>
    <col min="9485" max="9732" width="11.42578125" style="1"/>
    <col min="9733" max="9733" width="3.42578125" style="1" bestFit="1" customWidth="1"/>
    <col min="9734" max="9734" width="67.5703125" style="1" customWidth="1"/>
    <col min="9735" max="9735" width="12.85546875" style="1" customWidth="1"/>
    <col min="9736" max="9736" width="2.140625" style="1" customWidth="1"/>
    <col min="9737" max="9737" width="12.85546875" style="1" customWidth="1"/>
    <col min="9738" max="9738" width="1.5703125" style="1" customWidth="1"/>
    <col min="9739" max="9739" width="0" style="1" hidden="1" customWidth="1"/>
    <col min="9740" max="9740" width="1.5703125" style="1" customWidth="1"/>
    <col min="9741" max="9988" width="11.42578125" style="1"/>
    <col min="9989" max="9989" width="3.42578125" style="1" bestFit="1" customWidth="1"/>
    <col min="9990" max="9990" width="67.5703125" style="1" customWidth="1"/>
    <col min="9991" max="9991" width="12.85546875" style="1" customWidth="1"/>
    <col min="9992" max="9992" width="2.140625" style="1" customWidth="1"/>
    <col min="9993" max="9993" width="12.85546875" style="1" customWidth="1"/>
    <col min="9994" max="9994" width="1.5703125" style="1" customWidth="1"/>
    <col min="9995" max="9995" width="0" style="1" hidden="1" customWidth="1"/>
    <col min="9996" max="9996" width="1.5703125" style="1" customWidth="1"/>
    <col min="9997" max="10244" width="11.42578125" style="1"/>
    <col min="10245" max="10245" width="3.42578125" style="1" bestFit="1" customWidth="1"/>
    <col min="10246" max="10246" width="67.5703125" style="1" customWidth="1"/>
    <col min="10247" max="10247" width="12.85546875" style="1" customWidth="1"/>
    <col min="10248" max="10248" width="2.140625" style="1" customWidth="1"/>
    <col min="10249" max="10249" width="12.85546875" style="1" customWidth="1"/>
    <col min="10250" max="10250" width="1.5703125" style="1" customWidth="1"/>
    <col min="10251" max="10251" width="0" style="1" hidden="1" customWidth="1"/>
    <col min="10252" max="10252" width="1.5703125" style="1" customWidth="1"/>
    <col min="10253" max="10500" width="11.42578125" style="1"/>
    <col min="10501" max="10501" width="3.42578125" style="1" bestFit="1" customWidth="1"/>
    <col min="10502" max="10502" width="67.5703125" style="1" customWidth="1"/>
    <col min="10503" max="10503" width="12.85546875" style="1" customWidth="1"/>
    <col min="10504" max="10504" width="2.140625" style="1" customWidth="1"/>
    <col min="10505" max="10505" width="12.85546875" style="1" customWidth="1"/>
    <col min="10506" max="10506" width="1.5703125" style="1" customWidth="1"/>
    <col min="10507" max="10507" width="0" style="1" hidden="1" customWidth="1"/>
    <col min="10508" max="10508" width="1.5703125" style="1" customWidth="1"/>
    <col min="10509" max="10756" width="11.42578125" style="1"/>
    <col min="10757" max="10757" width="3.42578125" style="1" bestFit="1" customWidth="1"/>
    <col min="10758" max="10758" width="67.5703125" style="1" customWidth="1"/>
    <col min="10759" max="10759" width="12.85546875" style="1" customWidth="1"/>
    <col min="10760" max="10760" width="2.140625" style="1" customWidth="1"/>
    <col min="10761" max="10761" width="12.85546875" style="1" customWidth="1"/>
    <col min="10762" max="10762" width="1.5703125" style="1" customWidth="1"/>
    <col min="10763" max="10763" width="0" style="1" hidden="1" customWidth="1"/>
    <col min="10764" max="10764" width="1.5703125" style="1" customWidth="1"/>
    <col min="10765" max="11012" width="11.42578125" style="1"/>
    <col min="11013" max="11013" width="3.42578125" style="1" bestFit="1" customWidth="1"/>
    <col min="11014" max="11014" width="67.5703125" style="1" customWidth="1"/>
    <col min="11015" max="11015" width="12.85546875" style="1" customWidth="1"/>
    <col min="11016" max="11016" width="2.140625" style="1" customWidth="1"/>
    <col min="11017" max="11017" width="12.85546875" style="1" customWidth="1"/>
    <col min="11018" max="11018" width="1.5703125" style="1" customWidth="1"/>
    <col min="11019" max="11019" width="0" style="1" hidden="1" customWidth="1"/>
    <col min="11020" max="11020" width="1.5703125" style="1" customWidth="1"/>
    <col min="11021" max="11268" width="11.42578125" style="1"/>
    <col min="11269" max="11269" width="3.42578125" style="1" bestFit="1" customWidth="1"/>
    <col min="11270" max="11270" width="67.5703125" style="1" customWidth="1"/>
    <col min="11271" max="11271" width="12.85546875" style="1" customWidth="1"/>
    <col min="11272" max="11272" width="2.140625" style="1" customWidth="1"/>
    <col min="11273" max="11273" width="12.85546875" style="1" customWidth="1"/>
    <col min="11274" max="11274" width="1.5703125" style="1" customWidth="1"/>
    <col min="11275" max="11275" width="0" style="1" hidden="1" customWidth="1"/>
    <col min="11276" max="11276" width="1.5703125" style="1" customWidth="1"/>
    <col min="11277" max="11524" width="11.42578125" style="1"/>
    <col min="11525" max="11525" width="3.42578125" style="1" bestFit="1" customWidth="1"/>
    <col min="11526" max="11526" width="67.5703125" style="1" customWidth="1"/>
    <col min="11527" max="11527" width="12.85546875" style="1" customWidth="1"/>
    <col min="11528" max="11528" width="2.140625" style="1" customWidth="1"/>
    <col min="11529" max="11529" width="12.85546875" style="1" customWidth="1"/>
    <col min="11530" max="11530" width="1.5703125" style="1" customWidth="1"/>
    <col min="11531" max="11531" width="0" style="1" hidden="1" customWidth="1"/>
    <col min="11532" max="11532" width="1.5703125" style="1" customWidth="1"/>
    <col min="11533" max="11780" width="11.42578125" style="1"/>
    <col min="11781" max="11781" width="3.42578125" style="1" bestFit="1" customWidth="1"/>
    <col min="11782" max="11782" width="67.5703125" style="1" customWidth="1"/>
    <col min="11783" max="11783" width="12.85546875" style="1" customWidth="1"/>
    <col min="11784" max="11784" width="2.140625" style="1" customWidth="1"/>
    <col min="11785" max="11785" width="12.85546875" style="1" customWidth="1"/>
    <col min="11786" max="11786" width="1.5703125" style="1" customWidth="1"/>
    <col min="11787" max="11787" width="0" style="1" hidden="1" customWidth="1"/>
    <col min="11788" max="11788" width="1.5703125" style="1" customWidth="1"/>
    <col min="11789" max="12036" width="11.42578125" style="1"/>
    <col min="12037" max="12037" width="3.42578125" style="1" bestFit="1" customWidth="1"/>
    <col min="12038" max="12038" width="67.5703125" style="1" customWidth="1"/>
    <col min="12039" max="12039" width="12.85546875" style="1" customWidth="1"/>
    <col min="12040" max="12040" width="2.140625" style="1" customWidth="1"/>
    <col min="12041" max="12041" width="12.85546875" style="1" customWidth="1"/>
    <col min="12042" max="12042" width="1.5703125" style="1" customWidth="1"/>
    <col min="12043" max="12043" width="0" style="1" hidden="1" customWidth="1"/>
    <col min="12044" max="12044" width="1.5703125" style="1" customWidth="1"/>
    <col min="12045" max="12292" width="11.42578125" style="1"/>
    <col min="12293" max="12293" width="3.42578125" style="1" bestFit="1" customWidth="1"/>
    <col min="12294" max="12294" width="67.5703125" style="1" customWidth="1"/>
    <col min="12295" max="12295" width="12.85546875" style="1" customWidth="1"/>
    <col min="12296" max="12296" width="2.140625" style="1" customWidth="1"/>
    <col min="12297" max="12297" width="12.85546875" style="1" customWidth="1"/>
    <col min="12298" max="12298" width="1.5703125" style="1" customWidth="1"/>
    <col min="12299" max="12299" width="0" style="1" hidden="1" customWidth="1"/>
    <col min="12300" max="12300" width="1.5703125" style="1" customWidth="1"/>
    <col min="12301" max="12548" width="11.42578125" style="1"/>
    <col min="12549" max="12549" width="3.42578125" style="1" bestFit="1" customWidth="1"/>
    <col min="12550" max="12550" width="67.5703125" style="1" customWidth="1"/>
    <col min="12551" max="12551" width="12.85546875" style="1" customWidth="1"/>
    <col min="12552" max="12552" width="2.140625" style="1" customWidth="1"/>
    <col min="12553" max="12553" width="12.85546875" style="1" customWidth="1"/>
    <col min="12554" max="12554" width="1.5703125" style="1" customWidth="1"/>
    <col min="12555" max="12555" width="0" style="1" hidden="1" customWidth="1"/>
    <col min="12556" max="12556" width="1.5703125" style="1" customWidth="1"/>
    <col min="12557" max="12804" width="11.42578125" style="1"/>
    <col min="12805" max="12805" width="3.42578125" style="1" bestFit="1" customWidth="1"/>
    <col min="12806" max="12806" width="67.5703125" style="1" customWidth="1"/>
    <col min="12807" max="12807" width="12.85546875" style="1" customWidth="1"/>
    <col min="12808" max="12808" width="2.140625" style="1" customWidth="1"/>
    <col min="12809" max="12809" width="12.85546875" style="1" customWidth="1"/>
    <col min="12810" max="12810" width="1.5703125" style="1" customWidth="1"/>
    <col min="12811" max="12811" width="0" style="1" hidden="1" customWidth="1"/>
    <col min="12812" max="12812" width="1.5703125" style="1" customWidth="1"/>
    <col min="12813" max="13060" width="11.42578125" style="1"/>
    <col min="13061" max="13061" width="3.42578125" style="1" bestFit="1" customWidth="1"/>
    <col min="13062" max="13062" width="67.5703125" style="1" customWidth="1"/>
    <col min="13063" max="13063" width="12.85546875" style="1" customWidth="1"/>
    <col min="13064" max="13064" width="2.140625" style="1" customWidth="1"/>
    <col min="13065" max="13065" width="12.85546875" style="1" customWidth="1"/>
    <col min="13066" max="13066" width="1.5703125" style="1" customWidth="1"/>
    <col min="13067" max="13067" width="0" style="1" hidden="1" customWidth="1"/>
    <col min="13068" max="13068" width="1.5703125" style="1" customWidth="1"/>
    <col min="13069" max="13316" width="11.42578125" style="1"/>
    <col min="13317" max="13317" width="3.42578125" style="1" bestFit="1" customWidth="1"/>
    <col min="13318" max="13318" width="67.5703125" style="1" customWidth="1"/>
    <col min="13319" max="13319" width="12.85546875" style="1" customWidth="1"/>
    <col min="13320" max="13320" width="2.140625" style="1" customWidth="1"/>
    <col min="13321" max="13321" width="12.85546875" style="1" customWidth="1"/>
    <col min="13322" max="13322" width="1.5703125" style="1" customWidth="1"/>
    <col min="13323" max="13323" width="0" style="1" hidden="1" customWidth="1"/>
    <col min="13324" max="13324" width="1.5703125" style="1" customWidth="1"/>
    <col min="13325" max="13572" width="11.42578125" style="1"/>
    <col min="13573" max="13573" width="3.42578125" style="1" bestFit="1" customWidth="1"/>
    <col min="13574" max="13574" width="67.5703125" style="1" customWidth="1"/>
    <col min="13575" max="13575" width="12.85546875" style="1" customWidth="1"/>
    <col min="13576" max="13576" width="2.140625" style="1" customWidth="1"/>
    <col min="13577" max="13577" width="12.85546875" style="1" customWidth="1"/>
    <col min="13578" max="13578" width="1.5703125" style="1" customWidth="1"/>
    <col min="13579" max="13579" width="0" style="1" hidden="1" customWidth="1"/>
    <col min="13580" max="13580" width="1.5703125" style="1" customWidth="1"/>
    <col min="13581" max="13828" width="11.42578125" style="1"/>
    <col min="13829" max="13829" width="3.42578125" style="1" bestFit="1" customWidth="1"/>
    <col min="13830" max="13830" width="67.5703125" style="1" customWidth="1"/>
    <col min="13831" max="13831" width="12.85546875" style="1" customWidth="1"/>
    <col min="13832" max="13832" width="2.140625" style="1" customWidth="1"/>
    <col min="13833" max="13833" width="12.85546875" style="1" customWidth="1"/>
    <col min="13834" max="13834" width="1.5703125" style="1" customWidth="1"/>
    <col min="13835" max="13835" width="0" style="1" hidden="1" customWidth="1"/>
    <col min="13836" max="13836" width="1.5703125" style="1" customWidth="1"/>
    <col min="13837" max="14084" width="11.42578125" style="1"/>
    <col min="14085" max="14085" width="3.42578125" style="1" bestFit="1" customWidth="1"/>
    <col min="14086" max="14086" width="67.5703125" style="1" customWidth="1"/>
    <col min="14087" max="14087" width="12.85546875" style="1" customWidth="1"/>
    <col min="14088" max="14088" width="2.140625" style="1" customWidth="1"/>
    <col min="14089" max="14089" width="12.85546875" style="1" customWidth="1"/>
    <col min="14090" max="14090" width="1.5703125" style="1" customWidth="1"/>
    <col min="14091" max="14091" width="0" style="1" hidden="1" customWidth="1"/>
    <col min="14092" max="14092" width="1.5703125" style="1" customWidth="1"/>
    <col min="14093" max="14340" width="11.42578125" style="1"/>
    <col min="14341" max="14341" width="3.42578125" style="1" bestFit="1" customWidth="1"/>
    <col min="14342" max="14342" width="67.5703125" style="1" customWidth="1"/>
    <col min="14343" max="14343" width="12.85546875" style="1" customWidth="1"/>
    <col min="14344" max="14344" width="2.140625" style="1" customWidth="1"/>
    <col min="14345" max="14345" width="12.85546875" style="1" customWidth="1"/>
    <col min="14346" max="14346" width="1.5703125" style="1" customWidth="1"/>
    <col min="14347" max="14347" width="0" style="1" hidden="1" customWidth="1"/>
    <col min="14348" max="14348" width="1.5703125" style="1" customWidth="1"/>
    <col min="14349" max="14596" width="11.42578125" style="1"/>
    <col min="14597" max="14597" width="3.42578125" style="1" bestFit="1" customWidth="1"/>
    <col min="14598" max="14598" width="67.5703125" style="1" customWidth="1"/>
    <col min="14599" max="14599" width="12.85546875" style="1" customWidth="1"/>
    <col min="14600" max="14600" width="2.140625" style="1" customWidth="1"/>
    <col min="14601" max="14601" width="12.85546875" style="1" customWidth="1"/>
    <col min="14602" max="14602" width="1.5703125" style="1" customWidth="1"/>
    <col min="14603" max="14603" width="0" style="1" hidden="1" customWidth="1"/>
    <col min="14604" max="14604" width="1.5703125" style="1" customWidth="1"/>
    <col min="14605" max="14852" width="11.42578125" style="1"/>
    <col min="14853" max="14853" width="3.42578125" style="1" bestFit="1" customWidth="1"/>
    <col min="14854" max="14854" width="67.5703125" style="1" customWidth="1"/>
    <col min="14855" max="14855" width="12.85546875" style="1" customWidth="1"/>
    <col min="14856" max="14856" width="2.140625" style="1" customWidth="1"/>
    <col min="14857" max="14857" width="12.85546875" style="1" customWidth="1"/>
    <col min="14858" max="14858" width="1.5703125" style="1" customWidth="1"/>
    <col min="14859" max="14859" width="0" style="1" hidden="1" customWidth="1"/>
    <col min="14860" max="14860" width="1.5703125" style="1" customWidth="1"/>
    <col min="14861" max="15108" width="11.42578125" style="1"/>
    <col min="15109" max="15109" width="3.42578125" style="1" bestFit="1" customWidth="1"/>
    <col min="15110" max="15110" width="67.5703125" style="1" customWidth="1"/>
    <col min="15111" max="15111" width="12.85546875" style="1" customWidth="1"/>
    <col min="15112" max="15112" width="2.140625" style="1" customWidth="1"/>
    <col min="15113" max="15113" width="12.85546875" style="1" customWidth="1"/>
    <col min="15114" max="15114" width="1.5703125" style="1" customWidth="1"/>
    <col min="15115" max="15115" width="0" style="1" hidden="1" customWidth="1"/>
    <col min="15116" max="15116" width="1.5703125" style="1" customWidth="1"/>
    <col min="15117" max="15364" width="11.42578125" style="1"/>
    <col min="15365" max="15365" width="3.42578125" style="1" bestFit="1" customWidth="1"/>
    <col min="15366" max="15366" width="67.5703125" style="1" customWidth="1"/>
    <col min="15367" max="15367" width="12.85546875" style="1" customWidth="1"/>
    <col min="15368" max="15368" width="2.140625" style="1" customWidth="1"/>
    <col min="15369" max="15369" width="12.85546875" style="1" customWidth="1"/>
    <col min="15370" max="15370" width="1.5703125" style="1" customWidth="1"/>
    <col min="15371" max="15371" width="0" style="1" hidden="1" customWidth="1"/>
    <col min="15372" max="15372" width="1.5703125" style="1" customWidth="1"/>
    <col min="15373" max="15620" width="11.42578125" style="1"/>
    <col min="15621" max="15621" width="3.42578125" style="1" bestFit="1" customWidth="1"/>
    <col min="15622" max="15622" width="67.5703125" style="1" customWidth="1"/>
    <col min="15623" max="15623" width="12.85546875" style="1" customWidth="1"/>
    <col min="15624" max="15624" width="2.140625" style="1" customWidth="1"/>
    <col min="15625" max="15625" width="12.85546875" style="1" customWidth="1"/>
    <col min="15626" max="15626" width="1.5703125" style="1" customWidth="1"/>
    <col min="15627" max="15627" width="0" style="1" hidden="1" customWidth="1"/>
    <col min="15628" max="15628" width="1.5703125" style="1" customWidth="1"/>
    <col min="15629" max="15876" width="11.42578125" style="1"/>
    <col min="15877" max="15877" width="3.42578125" style="1" bestFit="1" customWidth="1"/>
    <col min="15878" max="15878" width="67.5703125" style="1" customWidth="1"/>
    <col min="15879" max="15879" width="12.85546875" style="1" customWidth="1"/>
    <col min="15880" max="15880" width="2.140625" style="1" customWidth="1"/>
    <col min="15881" max="15881" width="12.85546875" style="1" customWidth="1"/>
    <col min="15882" max="15882" width="1.5703125" style="1" customWidth="1"/>
    <col min="15883" max="15883" width="0" style="1" hidden="1" customWidth="1"/>
    <col min="15884" max="15884" width="1.5703125" style="1" customWidth="1"/>
    <col min="15885" max="16132" width="11.42578125" style="1"/>
    <col min="16133" max="16133" width="3.42578125" style="1" bestFit="1" customWidth="1"/>
    <col min="16134" max="16134" width="67.5703125" style="1" customWidth="1"/>
    <col min="16135" max="16135" width="12.85546875" style="1" customWidth="1"/>
    <col min="16136" max="16136" width="2.140625" style="1" customWidth="1"/>
    <col min="16137" max="16137" width="12.85546875" style="1" customWidth="1"/>
    <col min="16138" max="16138" width="1.5703125" style="1" customWidth="1"/>
    <col min="16139" max="16139" width="0" style="1" hidden="1" customWidth="1"/>
    <col min="16140" max="16140" width="1.5703125" style="1" customWidth="1"/>
    <col min="16141" max="16384" width="11.42578125" style="1"/>
  </cols>
  <sheetData>
    <row r="1" spans="1:17" ht="18" x14ac:dyDescent="0.2">
      <c r="A1" s="12"/>
      <c r="B1" s="15"/>
      <c r="C1" s="13" t="s">
        <v>49</v>
      </c>
      <c r="D1" s="14"/>
      <c r="E1" s="15"/>
      <c r="F1" s="140" t="s">
        <v>23</v>
      </c>
      <c r="G1" s="141"/>
      <c r="H1" s="141"/>
      <c r="I1" s="31"/>
      <c r="J1" s="141" t="s">
        <v>24</v>
      </c>
      <c r="K1" s="141"/>
      <c r="L1" s="142"/>
    </row>
    <row r="2" spans="1:17" ht="42.6" customHeight="1" x14ac:dyDescent="0.2">
      <c r="A2" s="91"/>
      <c r="B2" s="16"/>
      <c r="C2" s="16"/>
      <c r="D2" s="32" t="s">
        <v>17</v>
      </c>
      <c r="E2" s="32" t="s">
        <v>16</v>
      </c>
      <c r="F2" s="33" t="s">
        <v>18</v>
      </c>
      <c r="G2" s="73" t="s">
        <v>25</v>
      </c>
      <c r="H2" s="34" t="s">
        <v>19</v>
      </c>
      <c r="I2" s="73" t="s">
        <v>26</v>
      </c>
      <c r="J2" s="97" t="s">
        <v>20</v>
      </c>
      <c r="K2" s="97" t="s">
        <v>21</v>
      </c>
      <c r="L2" s="98" t="s">
        <v>22</v>
      </c>
    </row>
    <row r="3" spans="1:17" x14ac:dyDescent="0.2">
      <c r="A3" s="91"/>
      <c r="B3" s="16"/>
      <c r="C3" s="16"/>
      <c r="D3" s="37" t="s">
        <v>0</v>
      </c>
      <c r="E3" s="37" t="s">
        <v>0</v>
      </c>
      <c r="F3" s="38" t="s">
        <v>0</v>
      </c>
      <c r="G3" s="39" t="s">
        <v>0</v>
      </c>
      <c r="H3" s="40" t="s">
        <v>0</v>
      </c>
      <c r="I3" s="39" t="s">
        <v>0</v>
      </c>
      <c r="J3" s="99" t="s">
        <v>0</v>
      </c>
      <c r="K3" s="99" t="s">
        <v>0</v>
      </c>
      <c r="L3" s="100" t="s">
        <v>0</v>
      </c>
    </row>
    <row r="4" spans="1:17" x14ac:dyDescent="0.2">
      <c r="A4" s="91"/>
      <c r="B4" s="16"/>
      <c r="C4" s="17" t="s">
        <v>1</v>
      </c>
      <c r="D4" s="18"/>
      <c r="E4" s="18"/>
      <c r="F4" s="25"/>
      <c r="G4" s="41"/>
      <c r="H4" s="26"/>
      <c r="I4" s="35"/>
      <c r="J4" s="101"/>
      <c r="K4" s="101"/>
      <c r="L4" s="102"/>
    </row>
    <row r="5" spans="1:17" x14ac:dyDescent="0.2">
      <c r="A5" s="91">
        <v>1</v>
      </c>
      <c r="B5" s="16"/>
      <c r="C5" s="16" t="s">
        <v>27</v>
      </c>
      <c r="D5" s="19">
        <v>-289</v>
      </c>
      <c r="E5" s="19">
        <v>2000</v>
      </c>
      <c r="F5" s="27">
        <v>2309</v>
      </c>
      <c r="G5" s="36"/>
      <c r="H5" s="28">
        <v>200</v>
      </c>
      <c r="I5" s="36"/>
      <c r="J5" s="103">
        <v>0</v>
      </c>
      <c r="K5" s="103">
        <v>0</v>
      </c>
      <c r="L5" s="104">
        <v>0</v>
      </c>
    </row>
    <row r="6" spans="1:17" ht="25.5" x14ac:dyDescent="0.2">
      <c r="A6" s="91">
        <v>2</v>
      </c>
      <c r="B6" s="90" t="s">
        <v>5</v>
      </c>
      <c r="C6" s="16" t="s">
        <v>28</v>
      </c>
      <c r="D6" s="19">
        <v>36434</v>
      </c>
      <c r="E6" s="19">
        <v>37500</v>
      </c>
      <c r="F6" s="27">
        <v>36500</v>
      </c>
      <c r="G6" s="36"/>
      <c r="H6" s="28">
        <v>36500</v>
      </c>
      <c r="I6" s="36"/>
      <c r="J6" s="103">
        <v>37000</v>
      </c>
      <c r="K6" s="103">
        <v>37500</v>
      </c>
      <c r="L6" s="104">
        <v>38000</v>
      </c>
    </row>
    <row r="7" spans="1:17" x14ac:dyDescent="0.2">
      <c r="A7" s="91">
        <v>3</v>
      </c>
      <c r="B7" s="90" t="s">
        <v>5</v>
      </c>
      <c r="C7" s="16" t="s">
        <v>29</v>
      </c>
      <c r="D7" s="19">
        <v>-10552</v>
      </c>
      <c r="E7" s="19">
        <v>-9700</v>
      </c>
      <c r="F7" s="27">
        <v>-9800</v>
      </c>
      <c r="G7" s="36"/>
      <c r="H7" s="28">
        <v>-9600</v>
      </c>
      <c r="I7" s="36"/>
      <c r="J7" s="103">
        <v>-9400</v>
      </c>
      <c r="K7" s="103">
        <v>-9200</v>
      </c>
      <c r="L7" s="104">
        <v>-9000</v>
      </c>
      <c r="P7" s="5"/>
      <c r="Q7" s="4"/>
    </row>
    <row r="8" spans="1:17" x14ac:dyDescent="0.2">
      <c r="A8" s="91">
        <v>4</v>
      </c>
      <c r="B8" s="16" t="s">
        <v>4</v>
      </c>
      <c r="C8" s="16" t="s">
        <v>30</v>
      </c>
      <c r="D8" s="19">
        <v>171</v>
      </c>
      <c r="E8" s="19">
        <v>-430</v>
      </c>
      <c r="F8" s="27">
        <v>-200</v>
      </c>
      <c r="G8" s="36"/>
      <c r="H8" s="28">
        <v>-200</v>
      </c>
      <c r="I8" s="36"/>
      <c r="J8" s="103">
        <v>-200</v>
      </c>
      <c r="K8" s="103">
        <v>-200</v>
      </c>
      <c r="L8" s="104">
        <v>-200</v>
      </c>
      <c r="P8" s="5"/>
      <c r="Q8" s="4"/>
    </row>
    <row r="9" spans="1:17" hidden="1" x14ac:dyDescent="0.2">
      <c r="A9" s="91"/>
      <c r="B9" s="16" t="s">
        <v>5</v>
      </c>
      <c r="C9" s="16" t="s">
        <v>6</v>
      </c>
      <c r="D9" s="19"/>
      <c r="E9" s="19"/>
      <c r="F9" s="27"/>
      <c r="G9" s="36"/>
      <c r="H9" s="28"/>
      <c r="I9" s="36"/>
      <c r="J9" s="103"/>
      <c r="K9" s="103"/>
      <c r="L9" s="104"/>
      <c r="P9" s="5"/>
      <c r="Q9" s="4"/>
    </row>
    <row r="10" spans="1:17" hidden="1" x14ac:dyDescent="0.2">
      <c r="A10" s="91"/>
      <c r="B10" s="16" t="s">
        <v>5</v>
      </c>
      <c r="C10" s="20" t="s">
        <v>6</v>
      </c>
      <c r="D10" s="19"/>
      <c r="E10" s="19"/>
      <c r="F10" s="27"/>
      <c r="G10" s="36"/>
      <c r="H10" s="28"/>
      <c r="I10" s="36"/>
      <c r="J10" s="103"/>
      <c r="K10" s="103"/>
      <c r="L10" s="104"/>
    </row>
    <row r="11" spans="1:17" ht="25.5" x14ac:dyDescent="0.2">
      <c r="A11" s="91">
        <v>5</v>
      </c>
      <c r="B11" s="90" t="s">
        <v>7</v>
      </c>
      <c r="C11" s="20" t="s">
        <v>31</v>
      </c>
      <c r="D11" s="19">
        <v>40</v>
      </c>
      <c r="E11" s="19">
        <v>0</v>
      </c>
      <c r="F11" s="27">
        <v>0</v>
      </c>
      <c r="G11" s="36"/>
      <c r="H11" s="28">
        <v>0</v>
      </c>
      <c r="I11" s="36"/>
      <c r="J11" s="103">
        <v>0</v>
      </c>
      <c r="K11" s="103">
        <v>0</v>
      </c>
      <c r="L11" s="104">
        <v>0</v>
      </c>
    </row>
    <row r="12" spans="1:17" ht="38.25" x14ac:dyDescent="0.2">
      <c r="A12" s="91">
        <v>6</v>
      </c>
      <c r="B12" s="90" t="s">
        <v>7</v>
      </c>
      <c r="C12" s="16" t="s">
        <v>32</v>
      </c>
      <c r="D12" s="19">
        <v>5324</v>
      </c>
      <c r="E12" s="19">
        <v>0</v>
      </c>
      <c r="F12" s="27">
        <v>0</v>
      </c>
      <c r="G12" s="36"/>
      <c r="H12" s="28">
        <v>0</v>
      </c>
      <c r="I12" s="36"/>
      <c r="J12" s="103">
        <v>0</v>
      </c>
      <c r="K12" s="103">
        <v>0</v>
      </c>
      <c r="L12" s="104">
        <v>0</v>
      </c>
      <c r="M12" s="5"/>
    </row>
    <row r="13" spans="1:17" ht="41.25" x14ac:dyDescent="0.2">
      <c r="A13" s="91">
        <v>7</v>
      </c>
      <c r="B13" s="16" t="s">
        <v>5</v>
      </c>
      <c r="C13" s="16" t="s">
        <v>46</v>
      </c>
      <c r="D13" s="19">
        <v>-7061</v>
      </c>
      <c r="E13" s="19">
        <v>-7000</v>
      </c>
      <c r="F13" s="27"/>
      <c r="G13" s="36"/>
      <c r="H13" s="28">
        <v>0</v>
      </c>
      <c r="I13" s="36"/>
      <c r="J13" s="103">
        <v>0</v>
      </c>
      <c r="K13" s="103">
        <v>0</v>
      </c>
      <c r="L13" s="104">
        <v>0</v>
      </c>
    </row>
    <row r="14" spans="1:17" ht="13.5" thickBot="1" x14ac:dyDescent="0.25">
      <c r="A14" s="91">
        <v>8</v>
      </c>
      <c r="B14" s="90" t="s">
        <v>5</v>
      </c>
      <c r="C14" s="16" t="s">
        <v>8</v>
      </c>
      <c r="D14" s="3">
        <v>16537</v>
      </c>
      <c r="E14" s="3">
        <v>15700</v>
      </c>
      <c r="F14" s="29">
        <v>16000</v>
      </c>
      <c r="G14" s="36"/>
      <c r="H14" s="30">
        <v>16600</v>
      </c>
      <c r="I14" s="36"/>
      <c r="J14" s="105">
        <v>17600</v>
      </c>
      <c r="K14" s="105">
        <v>18800</v>
      </c>
      <c r="L14" s="106">
        <v>20200</v>
      </c>
    </row>
    <row r="15" spans="1:17" ht="13.5" hidden="1" thickBot="1" x14ac:dyDescent="0.25">
      <c r="A15" s="91"/>
      <c r="B15" s="90" t="s">
        <v>5</v>
      </c>
      <c r="C15" s="16" t="s">
        <v>9</v>
      </c>
      <c r="D15" s="19">
        <v>0</v>
      </c>
      <c r="E15" s="19">
        <v>0</v>
      </c>
      <c r="F15" s="27">
        <v>0</v>
      </c>
      <c r="G15" s="36"/>
      <c r="H15" s="28">
        <v>0</v>
      </c>
      <c r="I15" s="36"/>
      <c r="J15" s="103">
        <v>1</v>
      </c>
      <c r="K15" s="103">
        <v>2</v>
      </c>
      <c r="L15" s="104">
        <v>3</v>
      </c>
    </row>
    <row r="16" spans="1:17" ht="13.5" hidden="1" thickBot="1" x14ac:dyDescent="0.25">
      <c r="A16" s="91"/>
      <c r="B16" s="90" t="s">
        <v>3</v>
      </c>
      <c r="C16" s="16" t="s">
        <v>10</v>
      </c>
      <c r="D16" s="19">
        <v>0</v>
      </c>
      <c r="E16" s="19">
        <v>0</v>
      </c>
      <c r="F16" s="27">
        <v>0</v>
      </c>
      <c r="G16" s="36"/>
      <c r="H16" s="28">
        <v>0</v>
      </c>
      <c r="I16" s="36"/>
      <c r="J16" s="103">
        <v>1</v>
      </c>
      <c r="K16" s="103">
        <v>2</v>
      </c>
      <c r="L16" s="104">
        <v>3</v>
      </c>
    </row>
    <row r="17" spans="1:17" ht="26.25" thickBot="1" x14ac:dyDescent="0.25">
      <c r="A17" s="91">
        <v>9</v>
      </c>
      <c r="B17" s="59"/>
      <c r="C17" s="45" t="s">
        <v>33</v>
      </c>
      <c r="D17" s="46">
        <f>SUM(D5:D14)</f>
        <v>40604</v>
      </c>
      <c r="E17" s="46">
        <f>SUM(E4:E14)</f>
        <v>38070</v>
      </c>
      <c r="F17" s="47">
        <f>SUM(F4:F14)</f>
        <v>44809</v>
      </c>
      <c r="G17" s="53"/>
      <c r="H17" s="49">
        <f>SUM(H5:H14)</f>
        <v>43500</v>
      </c>
      <c r="I17" s="54"/>
      <c r="J17" s="54">
        <f>SUM(J5:J14)</f>
        <v>45000</v>
      </c>
      <c r="K17" s="54">
        <f>SUM(K5:K14)</f>
        <v>46900</v>
      </c>
      <c r="L17" s="107">
        <f>SUM(L5:L14)</f>
        <v>49000</v>
      </c>
    </row>
    <row r="18" spans="1:17" ht="25.5" hidden="1" x14ac:dyDescent="0.2">
      <c r="A18" s="91"/>
      <c r="B18" s="16" t="s">
        <v>2</v>
      </c>
      <c r="C18" s="20" t="s">
        <v>11</v>
      </c>
      <c r="D18" s="19">
        <v>0</v>
      </c>
      <c r="E18" s="19">
        <v>0</v>
      </c>
      <c r="F18" s="27">
        <v>0</v>
      </c>
      <c r="G18" s="36"/>
      <c r="H18" s="28">
        <v>0</v>
      </c>
      <c r="I18" s="36"/>
      <c r="J18" s="103">
        <v>1</v>
      </c>
      <c r="K18" s="103">
        <v>2</v>
      </c>
      <c r="L18" s="104">
        <v>3</v>
      </c>
    </row>
    <row r="19" spans="1:17" ht="27.6" customHeight="1" x14ac:dyDescent="0.2">
      <c r="A19" s="91">
        <v>10</v>
      </c>
      <c r="B19" s="16"/>
      <c r="C19" s="20" t="s">
        <v>34</v>
      </c>
      <c r="D19" s="19">
        <v>0</v>
      </c>
      <c r="E19" s="19">
        <v>0</v>
      </c>
      <c r="F19" s="27">
        <v>0</v>
      </c>
      <c r="G19" s="36"/>
      <c r="H19" s="28">
        <v>0</v>
      </c>
      <c r="I19" s="36"/>
      <c r="J19" s="103">
        <v>0</v>
      </c>
      <c r="K19" s="103">
        <v>0</v>
      </c>
      <c r="L19" s="104">
        <v>0</v>
      </c>
      <c r="O19" s="10"/>
      <c r="P19" s="10"/>
      <c r="Q19" s="11"/>
    </row>
    <row r="20" spans="1:17" ht="25.5" x14ac:dyDescent="0.2">
      <c r="A20" s="91">
        <v>11</v>
      </c>
      <c r="B20" s="16"/>
      <c r="C20" s="20" t="s">
        <v>11</v>
      </c>
      <c r="D20" s="19">
        <v>105</v>
      </c>
      <c r="E20" s="19">
        <v>400</v>
      </c>
      <c r="F20" s="27">
        <v>400</v>
      </c>
      <c r="G20" s="36"/>
      <c r="H20" s="28">
        <v>400</v>
      </c>
      <c r="I20" s="36"/>
      <c r="J20" s="103">
        <v>400</v>
      </c>
      <c r="K20" s="103">
        <v>400</v>
      </c>
      <c r="L20" s="104">
        <v>400</v>
      </c>
      <c r="O20" s="10"/>
      <c r="P20" s="10"/>
      <c r="Q20" s="11"/>
    </row>
    <row r="21" spans="1:17" ht="13.5" customHeight="1" x14ac:dyDescent="0.2">
      <c r="A21" s="91">
        <v>12</v>
      </c>
      <c r="B21" s="16"/>
      <c r="C21" s="123" t="s">
        <v>13</v>
      </c>
      <c r="D21" s="3">
        <v>121</v>
      </c>
      <c r="E21" s="3">
        <v>0</v>
      </c>
      <c r="F21" s="29">
        <v>0</v>
      </c>
      <c r="G21" s="124"/>
      <c r="H21" s="30">
        <v>0</v>
      </c>
      <c r="I21" s="124"/>
      <c r="J21" s="105">
        <v>0</v>
      </c>
      <c r="K21" s="105">
        <v>0</v>
      </c>
      <c r="L21" s="106">
        <v>0</v>
      </c>
      <c r="O21" s="10"/>
      <c r="P21" s="10"/>
      <c r="Q21" s="11"/>
    </row>
    <row r="22" spans="1:17" ht="25.5" hidden="1" x14ac:dyDescent="0.2">
      <c r="A22" s="91"/>
      <c r="B22" s="16" t="s">
        <v>3</v>
      </c>
      <c r="C22" s="16" t="s">
        <v>11</v>
      </c>
      <c r="D22" s="19">
        <f>SUM(D19:D21)</f>
        <v>226</v>
      </c>
      <c r="E22" s="19"/>
      <c r="F22" s="27"/>
      <c r="G22" s="36"/>
      <c r="H22" s="28"/>
      <c r="I22" s="36"/>
      <c r="J22" s="103"/>
      <c r="K22" s="103"/>
      <c r="L22" s="104"/>
      <c r="O22" s="10"/>
      <c r="P22" s="10"/>
      <c r="Q22" s="11"/>
    </row>
    <row r="23" spans="1:17" ht="25.5" hidden="1" x14ac:dyDescent="0.2">
      <c r="A23" s="91"/>
      <c r="B23" s="16" t="s">
        <v>2</v>
      </c>
      <c r="C23" s="16" t="s">
        <v>11</v>
      </c>
      <c r="D23" s="19"/>
      <c r="E23" s="19"/>
      <c r="F23" s="27"/>
      <c r="G23" s="36"/>
      <c r="H23" s="28"/>
      <c r="I23" s="36"/>
      <c r="J23" s="103"/>
      <c r="K23" s="103"/>
      <c r="L23" s="104"/>
      <c r="O23" s="10"/>
      <c r="P23" s="10"/>
      <c r="Q23" s="11"/>
    </row>
    <row r="24" spans="1:17" ht="25.5" x14ac:dyDescent="0.2">
      <c r="A24" s="91">
        <v>13</v>
      </c>
      <c r="B24" s="74"/>
      <c r="C24" s="120" t="s">
        <v>37</v>
      </c>
      <c r="D24" s="121">
        <f>SUM(D19:D21)</f>
        <v>226</v>
      </c>
      <c r="E24" s="121">
        <f>SUM(E19:E21)</f>
        <v>400</v>
      </c>
      <c r="F24" s="114">
        <f>F19+F20+F21</f>
        <v>400</v>
      </c>
      <c r="G24" s="114"/>
      <c r="H24" s="114">
        <f t="shared" ref="H24" si="0">H19+H20+H21</f>
        <v>400</v>
      </c>
      <c r="I24" s="114"/>
      <c r="J24" s="122">
        <f>J19+J20+J21</f>
        <v>400</v>
      </c>
      <c r="K24" s="122">
        <f t="shared" ref="K24:L24" si="1">K19+K20+K21</f>
        <v>400</v>
      </c>
      <c r="L24" s="122">
        <f t="shared" si="1"/>
        <v>400</v>
      </c>
      <c r="O24" s="10"/>
      <c r="P24" s="10"/>
      <c r="Q24" s="11"/>
    </row>
    <row r="25" spans="1:17" s="66" customFormat="1" x14ac:dyDescent="0.2">
      <c r="A25" s="92">
        <v>14</v>
      </c>
      <c r="B25" s="74"/>
      <c r="C25" s="67" t="s">
        <v>35</v>
      </c>
      <c r="D25" s="68">
        <v>-77</v>
      </c>
      <c r="E25" s="68">
        <v>0</v>
      </c>
      <c r="F25" s="69">
        <v>0</v>
      </c>
      <c r="G25" s="70"/>
      <c r="H25" s="71">
        <v>0</v>
      </c>
      <c r="I25" s="70"/>
      <c r="J25" s="108">
        <v>0</v>
      </c>
      <c r="K25" s="108">
        <v>0</v>
      </c>
      <c r="L25" s="109">
        <v>0</v>
      </c>
      <c r="M25" s="63"/>
      <c r="N25" s="63"/>
      <c r="O25" s="64"/>
      <c r="P25" s="64"/>
      <c r="Q25" s="65"/>
    </row>
    <row r="26" spans="1:17" x14ac:dyDescent="0.2">
      <c r="A26" s="91">
        <v>15</v>
      </c>
      <c r="B26" s="16"/>
      <c r="C26" s="127" t="s">
        <v>12</v>
      </c>
      <c r="D26" s="3">
        <v>-49198</v>
      </c>
      <c r="E26" s="3">
        <v>-84800</v>
      </c>
      <c r="F26" s="29">
        <v>-79442</v>
      </c>
      <c r="G26" s="128">
        <v>104362</v>
      </c>
      <c r="H26" s="30">
        <v>-107238</v>
      </c>
      <c r="I26" s="128">
        <v>127222</v>
      </c>
      <c r="J26" s="105">
        <v>-133452</v>
      </c>
      <c r="K26" s="105">
        <v>-135254</v>
      </c>
      <c r="L26" s="106">
        <v>-138590</v>
      </c>
      <c r="O26" s="10"/>
      <c r="P26" s="10"/>
      <c r="Q26" s="11"/>
    </row>
    <row r="27" spans="1:17" ht="26.25" thickBot="1" x14ac:dyDescent="0.25">
      <c r="A27" s="91">
        <v>16</v>
      </c>
      <c r="B27" s="125"/>
      <c r="C27" s="125" t="s">
        <v>36</v>
      </c>
      <c r="D27" s="121">
        <f>D25+D26</f>
        <v>-49275</v>
      </c>
      <c r="E27" s="121">
        <f>E25+E26</f>
        <v>-84800</v>
      </c>
      <c r="F27" s="114">
        <f>F25+F26</f>
        <v>-79442</v>
      </c>
      <c r="G27" s="114"/>
      <c r="H27" s="114">
        <f t="shared" ref="H27" si="2">H25+H26</f>
        <v>-107238</v>
      </c>
      <c r="I27" s="115"/>
      <c r="J27" s="122">
        <f>J25+J26</f>
        <v>-133452</v>
      </c>
      <c r="K27" s="122">
        <f>K25+K26</f>
        <v>-135254</v>
      </c>
      <c r="L27" s="126">
        <f>L25+L26</f>
        <v>-138590</v>
      </c>
      <c r="O27" s="11"/>
      <c r="P27" s="11"/>
      <c r="Q27" s="11"/>
    </row>
    <row r="28" spans="1:17" ht="28.15" customHeight="1" thickBot="1" x14ac:dyDescent="0.25">
      <c r="A28" s="91">
        <v>17</v>
      </c>
      <c r="B28" s="72"/>
      <c r="C28" s="61" t="s">
        <v>40</v>
      </c>
      <c r="D28" s="46">
        <f>D24+D27</f>
        <v>-49049</v>
      </c>
      <c r="E28" s="46">
        <f>E24+E27</f>
        <v>-84400</v>
      </c>
      <c r="F28" s="47">
        <f>F24+F27</f>
        <v>-79042</v>
      </c>
      <c r="G28" s="54"/>
      <c r="H28" s="49">
        <f>H24+H27</f>
        <v>-106838</v>
      </c>
      <c r="I28" s="54"/>
      <c r="J28" s="54">
        <f>J24+J27</f>
        <v>-133052</v>
      </c>
      <c r="K28" s="54">
        <f>K24+K27</f>
        <v>-134854</v>
      </c>
      <c r="L28" s="107">
        <f>L24+L27</f>
        <v>-138190</v>
      </c>
      <c r="O28" s="11"/>
      <c r="P28" s="11"/>
      <c r="Q28" s="11"/>
    </row>
    <row r="29" spans="1:17" ht="25.5" x14ac:dyDescent="0.2">
      <c r="A29" s="91">
        <v>18</v>
      </c>
      <c r="B29" s="129"/>
      <c r="C29" s="129" t="s">
        <v>38</v>
      </c>
      <c r="D29" s="130">
        <f>D17+D28</f>
        <v>-8445</v>
      </c>
      <c r="E29" s="130">
        <f>E17+E28</f>
        <v>-46330</v>
      </c>
      <c r="F29" s="117">
        <f>F17+F28</f>
        <v>-34233</v>
      </c>
      <c r="G29" s="118"/>
      <c r="H29" s="119">
        <f>H17+H28</f>
        <v>-63338</v>
      </c>
      <c r="I29" s="118"/>
      <c r="J29" s="131">
        <f>J17+J28</f>
        <v>-88052</v>
      </c>
      <c r="K29" s="131">
        <f>K17+K28</f>
        <v>-87954</v>
      </c>
      <c r="L29" s="132">
        <f>L17+L28</f>
        <v>-89190</v>
      </c>
      <c r="O29" s="11"/>
      <c r="P29" s="11"/>
      <c r="Q29" s="11"/>
    </row>
    <row r="30" spans="1:17" hidden="1" x14ac:dyDescent="0.2">
      <c r="A30" s="91"/>
      <c r="B30" s="16" t="s">
        <v>3</v>
      </c>
      <c r="C30" s="16" t="s">
        <v>14</v>
      </c>
      <c r="D30" s="19">
        <v>0</v>
      </c>
      <c r="E30" s="19">
        <v>0</v>
      </c>
      <c r="F30" s="27">
        <v>0</v>
      </c>
      <c r="G30" s="36"/>
      <c r="H30" s="28">
        <v>0</v>
      </c>
      <c r="I30" s="36"/>
      <c r="J30" s="103"/>
      <c r="K30" s="103"/>
      <c r="L30" s="104"/>
    </row>
    <row r="31" spans="1:17" ht="25.5" x14ac:dyDescent="0.2">
      <c r="A31" s="91">
        <v>19</v>
      </c>
      <c r="B31" s="16"/>
      <c r="C31" s="74" t="s">
        <v>52</v>
      </c>
      <c r="D31" s="19">
        <v>25000</v>
      </c>
      <c r="E31" s="19">
        <f>62376-213-5-50</f>
        <v>62108</v>
      </c>
      <c r="F31" s="27">
        <f>63390+50+1-8058</f>
        <v>55383</v>
      </c>
      <c r="G31" s="36"/>
      <c r="H31" s="28">
        <f>91288-597+600+9-5962-6000+800</f>
        <v>80138</v>
      </c>
      <c r="I31" s="36"/>
      <c r="J31" s="103">
        <f>115500-3248-4700</f>
        <v>107552</v>
      </c>
      <c r="K31" s="103">
        <f>119300-4746-4400</f>
        <v>110154</v>
      </c>
      <c r="L31" s="104">
        <f>138200-19810-4900</f>
        <v>113490</v>
      </c>
    </row>
    <row r="32" spans="1:17" x14ac:dyDescent="0.2">
      <c r="A32" s="91">
        <v>20</v>
      </c>
      <c r="B32" s="16"/>
      <c r="C32" s="127" t="s">
        <v>39</v>
      </c>
      <c r="D32" s="3">
        <v>8916</v>
      </c>
      <c r="E32" s="3">
        <v>8300</v>
      </c>
      <c r="F32" s="29">
        <v>8600</v>
      </c>
      <c r="G32" s="124"/>
      <c r="H32" s="30">
        <v>13800</v>
      </c>
      <c r="I32" s="124"/>
      <c r="J32" s="105">
        <v>13600</v>
      </c>
      <c r="K32" s="105">
        <v>13600</v>
      </c>
      <c r="L32" s="106">
        <v>14400</v>
      </c>
      <c r="O32" s="4"/>
      <c r="P32" s="5"/>
      <c r="Q32" s="5"/>
    </row>
    <row r="33" spans="1:17" ht="25.5" x14ac:dyDescent="0.2">
      <c r="A33" s="91">
        <v>21</v>
      </c>
      <c r="B33" s="55"/>
      <c r="C33" s="120" t="s">
        <v>43</v>
      </c>
      <c r="D33" s="121">
        <f>D31+D32</f>
        <v>33916</v>
      </c>
      <c r="E33" s="121">
        <f>E31+E32</f>
        <v>70408</v>
      </c>
      <c r="F33" s="114">
        <f>F31+F32</f>
        <v>63983</v>
      </c>
      <c r="G33" s="115"/>
      <c r="H33" s="116">
        <f>H31+H32</f>
        <v>93938</v>
      </c>
      <c r="I33" s="115"/>
      <c r="J33" s="122">
        <f>J31+J32</f>
        <v>121152</v>
      </c>
      <c r="K33" s="122">
        <f>K31+K32</f>
        <v>123754</v>
      </c>
      <c r="L33" s="126">
        <f>L31+L32</f>
        <v>127890</v>
      </c>
      <c r="O33" s="4"/>
      <c r="P33" s="5"/>
      <c r="Q33" s="5"/>
    </row>
    <row r="34" spans="1:17" ht="42" customHeight="1" x14ac:dyDescent="0.2">
      <c r="A34" s="91">
        <v>22</v>
      </c>
      <c r="B34" s="16"/>
      <c r="C34" s="16" t="s">
        <v>50</v>
      </c>
      <c r="D34" s="133">
        <v>-3293</v>
      </c>
      <c r="E34" s="133">
        <v>-4918</v>
      </c>
      <c r="F34" s="134">
        <v>-3918</v>
      </c>
      <c r="G34" s="135"/>
      <c r="H34" s="136">
        <v>-3918</v>
      </c>
      <c r="I34" s="135"/>
      <c r="J34" s="137">
        <v>-3918</v>
      </c>
      <c r="K34" s="137">
        <v>-3918</v>
      </c>
      <c r="L34" s="138">
        <v>-3918</v>
      </c>
      <c r="O34" s="4"/>
      <c r="P34" s="5"/>
      <c r="Q34" s="5"/>
    </row>
    <row r="35" spans="1:17" ht="30" customHeight="1" x14ac:dyDescent="0.2">
      <c r="A35" s="91">
        <v>23</v>
      </c>
      <c r="B35" s="16"/>
      <c r="C35" s="16" t="s">
        <v>51</v>
      </c>
      <c r="D35" s="133">
        <f>-11460</f>
        <v>-11460</v>
      </c>
      <c r="E35" s="133">
        <f>-10460</f>
        <v>-10460</v>
      </c>
      <c r="F35" s="134">
        <f>-9832</f>
        <v>-9832</v>
      </c>
      <c r="G35" s="135"/>
      <c r="H35" s="136">
        <f>-10082</f>
        <v>-10082</v>
      </c>
      <c r="I35" s="135"/>
      <c r="J35" s="137">
        <f>-11582</f>
        <v>-11582</v>
      </c>
      <c r="K35" s="137">
        <f>-13082</f>
        <v>-13082</v>
      </c>
      <c r="L35" s="138">
        <f>-14582</f>
        <v>-14582</v>
      </c>
      <c r="O35" s="4"/>
      <c r="P35" s="5"/>
      <c r="Q35" s="5"/>
    </row>
    <row r="36" spans="1:17" x14ac:dyDescent="0.2">
      <c r="A36" s="91">
        <v>24</v>
      </c>
      <c r="B36" s="16"/>
      <c r="C36" s="127" t="s">
        <v>15</v>
      </c>
      <c r="D36" s="3">
        <v>-16639</v>
      </c>
      <c r="E36" s="3">
        <v>-15700</v>
      </c>
      <c r="F36" s="29">
        <v>-16000</v>
      </c>
      <c r="G36" s="124"/>
      <c r="H36" s="30">
        <v>-16600</v>
      </c>
      <c r="I36" s="124"/>
      <c r="J36" s="105">
        <v>-17600</v>
      </c>
      <c r="K36" s="105">
        <v>-18800</v>
      </c>
      <c r="L36" s="106">
        <v>-20200</v>
      </c>
      <c r="O36" s="4"/>
      <c r="P36" s="5"/>
      <c r="Q36" s="5"/>
    </row>
    <row r="37" spans="1:17" ht="26.25" thickBot="1" x14ac:dyDescent="0.25">
      <c r="A37" s="91">
        <v>25</v>
      </c>
      <c r="B37" s="62"/>
      <c r="C37" s="120" t="s">
        <v>44</v>
      </c>
      <c r="D37" s="121">
        <f>D34+D35+D36</f>
        <v>-31392</v>
      </c>
      <c r="E37" s="121">
        <f>E34+E35+E36</f>
        <v>-31078</v>
      </c>
      <c r="F37" s="114">
        <f>F34+F35+F36</f>
        <v>-29750</v>
      </c>
      <c r="G37" s="114"/>
      <c r="H37" s="114">
        <f t="shared" ref="H37" si="3">H34+H35+H36</f>
        <v>-30600</v>
      </c>
      <c r="I37" s="114"/>
      <c r="J37" s="122">
        <f>J34+J35+J36</f>
        <v>-33100</v>
      </c>
      <c r="K37" s="122">
        <f t="shared" ref="K37:L37" si="4">K34+K35+K36</f>
        <v>-35800</v>
      </c>
      <c r="L37" s="139">
        <f t="shared" si="4"/>
        <v>-38700</v>
      </c>
      <c r="O37" s="4"/>
      <c r="P37" s="5"/>
      <c r="Q37" s="5"/>
    </row>
    <row r="38" spans="1:17" ht="28.9" customHeight="1" thickBot="1" x14ac:dyDescent="0.25">
      <c r="A38" s="91">
        <v>26</v>
      </c>
      <c r="B38" s="60"/>
      <c r="C38" s="61" t="s">
        <v>53</v>
      </c>
      <c r="D38" s="46">
        <f>D33+D37</f>
        <v>2524</v>
      </c>
      <c r="E38" s="46">
        <f>E33+E37</f>
        <v>39330</v>
      </c>
      <c r="F38" s="47">
        <f>F33+F37</f>
        <v>34233</v>
      </c>
      <c r="G38" s="54"/>
      <c r="H38" s="49">
        <f>H33+H37</f>
        <v>63338</v>
      </c>
      <c r="I38" s="54"/>
      <c r="J38" s="54">
        <f>J33+J37</f>
        <v>88052</v>
      </c>
      <c r="K38" s="54">
        <f>K33+K37</f>
        <v>87954</v>
      </c>
      <c r="L38" s="107">
        <f>L33+L37</f>
        <v>89190</v>
      </c>
      <c r="O38" s="4"/>
      <c r="P38" s="5"/>
      <c r="Q38" s="5"/>
    </row>
    <row r="39" spans="1:17" ht="28.5" thickBot="1" x14ac:dyDescent="0.25">
      <c r="A39" s="91">
        <v>27</v>
      </c>
      <c r="B39" s="55"/>
      <c r="C39" s="62" t="s">
        <v>47</v>
      </c>
      <c r="D39" s="56">
        <f>D29+D38</f>
        <v>-5921</v>
      </c>
      <c r="E39" s="56">
        <f>E29+E38</f>
        <v>-7000</v>
      </c>
      <c r="F39" s="57">
        <f>F29+F38</f>
        <v>0</v>
      </c>
      <c r="G39" s="48"/>
      <c r="H39" s="58">
        <f>H29+H38</f>
        <v>0</v>
      </c>
      <c r="I39" s="48"/>
      <c r="J39" s="48">
        <f>J29+J38</f>
        <v>0</v>
      </c>
      <c r="K39" s="48">
        <f>K29+K38</f>
        <v>0</v>
      </c>
      <c r="L39" s="110">
        <f>L29+L38</f>
        <v>0</v>
      </c>
      <c r="O39" s="4"/>
      <c r="P39" s="5"/>
      <c r="Q39" s="5"/>
    </row>
    <row r="40" spans="1:17" ht="21.6" customHeight="1" thickBot="1" x14ac:dyDescent="0.25">
      <c r="A40" s="91">
        <v>28</v>
      </c>
      <c r="B40" s="86"/>
      <c r="C40" s="75" t="s">
        <v>42</v>
      </c>
      <c r="D40" s="42">
        <v>30342</v>
      </c>
      <c r="E40" s="42">
        <v>24421</v>
      </c>
      <c r="F40" s="43">
        <v>17421</v>
      </c>
      <c r="G40" s="76"/>
      <c r="H40" s="44">
        <v>17421</v>
      </c>
      <c r="I40" s="76"/>
      <c r="J40" s="76">
        <v>17421</v>
      </c>
      <c r="K40" s="76">
        <v>17421</v>
      </c>
      <c r="L40" s="111">
        <v>17421</v>
      </c>
      <c r="O40" s="4"/>
      <c r="P40" s="5"/>
      <c r="Q40" s="5"/>
    </row>
    <row r="41" spans="1:17" s="77" customFormat="1" ht="22.15" customHeight="1" thickBot="1" x14ac:dyDescent="0.3">
      <c r="A41" s="93">
        <v>29</v>
      </c>
      <c r="B41" s="78"/>
      <c r="C41" s="85" t="s">
        <v>41</v>
      </c>
      <c r="D41" s="79">
        <f>D39</f>
        <v>-5921</v>
      </c>
      <c r="E41" s="79">
        <f>E39</f>
        <v>-7000</v>
      </c>
      <c r="F41" s="80">
        <f>F39</f>
        <v>0</v>
      </c>
      <c r="G41" s="81"/>
      <c r="H41" s="82">
        <f>H39</f>
        <v>0</v>
      </c>
      <c r="I41" s="81"/>
      <c r="J41" s="81">
        <f>J39</f>
        <v>0</v>
      </c>
      <c r="K41" s="81">
        <f>K39</f>
        <v>0</v>
      </c>
      <c r="L41" s="112">
        <f>L39</f>
        <v>0</v>
      </c>
      <c r="M41" s="83"/>
      <c r="N41" s="83"/>
      <c r="O41" s="83"/>
      <c r="P41" s="84"/>
      <c r="Q41" s="84"/>
    </row>
    <row r="42" spans="1:17" ht="26.25" thickBot="1" x14ac:dyDescent="0.25">
      <c r="A42" s="91">
        <v>30</v>
      </c>
      <c r="B42" s="87"/>
      <c r="C42" s="88" t="s">
        <v>45</v>
      </c>
      <c r="D42" s="50">
        <f>D40+D41</f>
        <v>24421</v>
      </c>
      <c r="E42" s="50">
        <f>E40+E41</f>
        <v>17421</v>
      </c>
      <c r="F42" s="51">
        <f>F40+F41</f>
        <v>17421</v>
      </c>
      <c r="G42" s="89"/>
      <c r="H42" s="52">
        <f>H40+H41</f>
        <v>17421</v>
      </c>
      <c r="I42" s="89"/>
      <c r="J42" s="89">
        <f>J40+J41</f>
        <v>17421</v>
      </c>
      <c r="K42" s="89">
        <f>K40+K41</f>
        <v>17421</v>
      </c>
      <c r="L42" s="113">
        <f>L40+L41</f>
        <v>17421</v>
      </c>
      <c r="O42" s="4"/>
      <c r="P42" s="5"/>
      <c r="Q42" s="5"/>
    </row>
    <row r="43" spans="1:17" ht="7.5" customHeight="1" thickBot="1" x14ac:dyDescent="0.25">
      <c r="A43" s="21"/>
      <c r="B43" s="22"/>
      <c r="C43" s="22"/>
      <c r="D43" s="23"/>
      <c r="E43" s="22"/>
      <c r="F43" s="23"/>
      <c r="G43" s="23"/>
      <c r="H43" s="23"/>
      <c r="I43" s="23"/>
      <c r="J43" s="23"/>
      <c r="K43" s="23"/>
      <c r="L43" s="24"/>
    </row>
    <row r="44" spans="1:17" ht="7.5" customHeight="1" x14ac:dyDescent="0.2">
      <c r="A44" s="96"/>
      <c r="B44" s="96"/>
      <c r="C44" s="96"/>
      <c r="D44" s="11"/>
      <c r="E44" s="96"/>
      <c r="F44" s="11"/>
      <c r="G44" s="11"/>
      <c r="H44" s="11"/>
      <c r="I44" s="11"/>
      <c r="J44" s="11"/>
      <c r="K44" s="11"/>
      <c r="L44" s="11"/>
    </row>
    <row r="45" spans="1:17" ht="27" customHeight="1" x14ac:dyDescent="0.2">
      <c r="B45" s="143" t="s">
        <v>48</v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</row>
    <row r="46" spans="1:17" x14ac:dyDescent="0.2">
      <c r="G46" s="94"/>
      <c r="H46" s="66"/>
      <c r="I46" s="66"/>
      <c r="J46" s="66"/>
      <c r="K46" s="66"/>
    </row>
    <row r="47" spans="1:17" x14ac:dyDescent="0.2">
      <c r="C47" s="6"/>
      <c r="D47" s="7"/>
      <c r="E47" s="6"/>
      <c r="F47" s="7"/>
      <c r="G47" s="95"/>
      <c r="H47" s="66"/>
      <c r="I47" s="95"/>
      <c r="J47" s="95"/>
      <c r="K47" s="95"/>
      <c r="L47" s="7"/>
    </row>
    <row r="48" spans="1:17" x14ac:dyDescent="0.2">
      <c r="C48" s="6"/>
      <c r="D48" s="7"/>
      <c r="E48" s="6"/>
      <c r="F48" s="7"/>
      <c r="G48" s="95"/>
      <c r="H48" s="95"/>
      <c r="I48" s="95"/>
      <c r="J48" s="95"/>
      <c r="K48" s="95"/>
      <c r="L48" s="7"/>
    </row>
    <row r="49" spans="3:12" x14ac:dyDescent="0.2">
      <c r="C49" s="6"/>
      <c r="D49" s="7"/>
      <c r="E49" s="6"/>
      <c r="F49" s="7"/>
      <c r="G49" s="7"/>
      <c r="H49" s="7"/>
      <c r="I49" s="7"/>
      <c r="J49" s="7"/>
      <c r="K49" s="7"/>
      <c r="L49" s="7"/>
    </row>
    <row r="50" spans="3:12" x14ac:dyDescent="0.2">
      <c r="C50" s="6"/>
      <c r="D50" s="7"/>
      <c r="E50" s="6"/>
      <c r="F50" s="7"/>
      <c r="G50" s="7"/>
      <c r="H50" s="7"/>
      <c r="I50" s="7"/>
      <c r="J50" s="7"/>
      <c r="K50" s="7"/>
      <c r="L50" s="7"/>
    </row>
    <row r="51" spans="3:12" x14ac:dyDescent="0.2">
      <c r="C51" s="6"/>
      <c r="D51" s="7"/>
      <c r="E51" s="6"/>
      <c r="F51" s="7"/>
      <c r="G51" s="7"/>
      <c r="H51" s="7"/>
      <c r="I51" s="7"/>
      <c r="J51" s="7"/>
      <c r="K51" s="7"/>
      <c r="L51" s="7"/>
    </row>
    <row r="52" spans="3:12" x14ac:dyDescent="0.2">
      <c r="C52" s="8"/>
      <c r="D52" s="7"/>
      <c r="E52" s="8"/>
      <c r="F52" s="7"/>
      <c r="G52" s="7"/>
      <c r="H52" s="7"/>
      <c r="I52" s="7"/>
      <c r="J52" s="7"/>
      <c r="K52" s="7"/>
      <c r="L52" s="7"/>
    </row>
    <row r="53" spans="3:12" x14ac:dyDescent="0.2">
      <c r="C53" s="6"/>
      <c r="D53" s="7"/>
      <c r="E53" s="6"/>
      <c r="F53" s="7"/>
      <c r="G53" s="7"/>
      <c r="H53" s="7"/>
      <c r="I53" s="7"/>
      <c r="J53" s="7"/>
      <c r="K53" s="7"/>
      <c r="L53" s="7"/>
    </row>
    <row r="54" spans="3:12" x14ac:dyDescent="0.2">
      <c r="C54" s="6"/>
      <c r="D54" s="7"/>
      <c r="E54" s="6"/>
      <c r="F54" s="7"/>
      <c r="G54" s="7"/>
      <c r="H54" s="7"/>
      <c r="I54" s="7"/>
      <c r="J54" s="7"/>
      <c r="K54" s="7"/>
      <c r="L54" s="7"/>
    </row>
    <row r="55" spans="3:12" x14ac:dyDescent="0.2">
      <c r="C55" s="6"/>
      <c r="D55" s="7"/>
      <c r="E55" s="6"/>
      <c r="F55" s="7"/>
      <c r="G55" s="7"/>
      <c r="H55" s="7"/>
      <c r="I55" s="7"/>
      <c r="J55" s="7"/>
      <c r="K55" s="7"/>
      <c r="L55" s="7"/>
    </row>
    <row r="56" spans="3:12" x14ac:dyDescent="0.2">
      <c r="C56" s="6"/>
      <c r="D56" s="7"/>
      <c r="E56" s="6"/>
      <c r="F56" s="7"/>
      <c r="G56" s="7"/>
      <c r="H56" s="7"/>
      <c r="I56" s="7"/>
      <c r="J56" s="7"/>
      <c r="K56" s="7"/>
      <c r="L56" s="7"/>
    </row>
    <row r="57" spans="3:12" x14ac:dyDescent="0.2">
      <c r="C57" s="6"/>
      <c r="D57" s="7"/>
      <c r="E57" s="6"/>
      <c r="F57" s="7"/>
      <c r="G57" s="7"/>
      <c r="H57" s="7"/>
      <c r="I57" s="7"/>
      <c r="J57" s="7"/>
      <c r="K57" s="7"/>
      <c r="L57" s="7"/>
    </row>
    <row r="58" spans="3:12" x14ac:dyDescent="0.2">
      <c r="C58" s="8"/>
      <c r="D58" s="7"/>
      <c r="E58" s="8"/>
      <c r="F58" s="7"/>
      <c r="G58" s="7"/>
      <c r="H58" s="7"/>
      <c r="I58" s="7"/>
      <c r="J58" s="7"/>
      <c r="K58" s="7"/>
      <c r="L58" s="7"/>
    </row>
    <row r="59" spans="3:12" x14ac:dyDescent="0.2">
      <c r="C59" s="6"/>
      <c r="D59" s="7"/>
      <c r="E59" s="6"/>
      <c r="F59" s="7"/>
      <c r="G59" s="7"/>
      <c r="H59" s="7"/>
      <c r="I59" s="7"/>
      <c r="J59" s="7"/>
      <c r="K59" s="7"/>
      <c r="L59" s="7"/>
    </row>
    <row r="60" spans="3:12" x14ac:dyDescent="0.2">
      <c r="C60" s="6"/>
      <c r="D60" s="7"/>
      <c r="E60" s="6"/>
      <c r="F60" s="7"/>
      <c r="G60" s="7"/>
      <c r="H60" s="7"/>
      <c r="I60" s="7"/>
      <c r="J60" s="7"/>
      <c r="K60" s="7"/>
      <c r="L60" s="7"/>
    </row>
    <row r="61" spans="3:12" x14ac:dyDescent="0.2">
      <c r="C61" s="6"/>
      <c r="D61" s="7"/>
      <c r="E61" s="6"/>
      <c r="F61" s="7"/>
      <c r="G61" s="7"/>
      <c r="H61" s="7"/>
      <c r="I61" s="7"/>
      <c r="J61" s="7"/>
      <c r="K61" s="7"/>
      <c r="L61" s="7"/>
    </row>
    <row r="62" spans="3:12" x14ac:dyDescent="0.2">
      <c r="C62" s="6"/>
      <c r="D62" s="7"/>
      <c r="E62" s="6"/>
      <c r="F62" s="7"/>
      <c r="G62" s="7"/>
      <c r="H62" s="7"/>
      <c r="I62" s="7"/>
      <c r="J62" s="7"/>
      <c r="K62" s="7"/>
      <c r="L62" s="7"/>
    </row>
    <row r="63" spans="3:12" x14ac:dyDescent="0.2">
      <c r="C63" s="6"/>
      <c r="D63" s="7"/>
      <c r="E63" s="6"/>
      <c r="F63" s="7"/>
      <c r="G63" s="7"/>
      <c r="H63" s="7"/>
      <c r="I63" s="7"/>
      <c r="J63" s="7"/>
      <c r="K63" s="7"/>
      <c r="L63" s="7"/>
    </row>
    <row r="64" spans="3:12" x14ac:dyDescent="0.2">
      <c r="C64" s="6"/>
      <c r="D64" s="7"/>
      <c r="E64" s="6"/>
      <c r="F64" s="7"/>
      <c r="G64" s="7"/>
      <c r="H64" s="7"/>
      <c r="I64" s="7"/>
      <c r="J64" s="7"/>
      <c r="K64" s="7"/>
      <c r="L64" s="7"/>
    </row>
    <row r="65" spans="3:12" x14ac:dyDescent="0.2">
      <c r="C65" s="6"/>
      <c r="D65" s="7"/>
      <c r="E65" s="6"/>
      <c r="F65" s="7"/>
      <c r="G65" s="7"/>
      <c r="H65" s="7"/>
      <c r="I65" s="7"/>
      <c r="J65" s="7"/>
      <c r="K65" s="7"/>
      <c r="L65" s="7"/>
    </row>
    <row r="66" spans="3:12" x14ac:dyDescent="0.2">
      <c r="C66" s="6"/>
      <c r="D66" s="7"/>
      <c r="E66" s="6"/>
      <c r="F66" s="7"/>
      <c r="G66" s="7"/>
      <c r="H66" s="7"/>
      <c r="I66" s="7"/>
      <c r="J66" s="7"/>
      <c r="K66" s="7"/>
      <c r="L66" s="7"/>
    </row>
    <row r="67" spans="3:12" x14ac:dyDescent="0.2">
      <c r="C67" s="6"/>
      <c r="D67" s="7"/>
      <c r="E67" s="6"/>
      <c r="F67" s="7"/>
      <c r="G67" s="7"/>
      <c r="H67" s="7"/>
      <c r="I67" s="7"/>
      <c r="J67" s="7"/>
      <c r="K67" s="7"/>
      <c r="L67" s="7"/>
    </row>
    <row r="68" spans="3:12" x14ac:dyDescent="0.2">
      <c r="C68" s="6"/>
      <c r="D68" s="7"/>
      <c r="E68" s="6"/>
      <c r="F68" s="7"/>
      <c r="G68" s="7"/>
      <c r="H68" s="7"/>
      <c r="I68" s="7"/>
      <c r="J68" s="7"/>
      <c r="K68" s="7"/>
      <c r="L68" s="7"/>
    </row>
    <row r="69" spans="3:12" x14ac:dyDescent="0.2">
      <c r="C69" s="6"/>
      <c r="D69" s="9"/>
      <c r="E69" s="6"/>
      <c r="F69" s="9"/>
      <c r="G69" s="9"/>
      <c r="H69" s="9"/>
      <c r="I69" s="9"/>
      <c r="J69" s="9"/>
      <c r="K69" s="9"/>
      <c r="L69" s="9"/>
    </row>
    <row r="70" spans="3:12" x14ac:dyDescent="0.2">
      <c r="C70" s="6"/>
      <c r="D70" s="9"/>
      <c r="E70" s="6"/>
      <c r="F70" s="9"/>
      <c r="G70" s="9"/>
      <c r="H70" s="9"/>
      <c r="I70" s="9"/>
      <c r="J70" s="9"/>
      <c r="K70" s="9"/>
      <c r="L70" s="9"/>
    </row>
    <row r="71" spans="3:12" x14ac:dyDescent="0.2">
      <c r="C71" s="6"/>
      <c r="D71" s="9"/>
      <c r="E71" s="6"/>
      <c r="F71" s="9"/>
      <c r="G71" s="9"/>
      <c r="H71" s="9"/>
      <c r="I71" s="9"/>
      <c r="J71" s="9"/>
      <c r="K71" s="9"/>
      <c r="L71" s="9"/>
    </row>
    <row r="72" spans="3:12" x14ac:dyDescent="0.2">
      <c r="C72" s="6"/>
      <c r="D72" s="9"/>
      <c r="E72" s="6"/>
      <c r="F72" s="9"/>
      <c r="G72" s="9"/>
      <c r="H72" s="9"/>
      <c r="I72" s="9"/>
      <c r="J72" s="9"/>
      <c r="K72" s="9"/>
      <c r="L72" s="9"/>
    </row>
    <row r="73" spans="3:12" x14ac:dyDescent="0.2">
      <c r="C73" s="6"/>
      <c r="D73" s="9"/>
      <c r="E73" s="6"/>
      <c r="F73" s="9"/>
      <c r="G73" s="9"/>
      <c r="H73" s="9"/>
      <c r="I73" s="9"/>
      <c r="J73" s="9"/>
      <c r="K73" s="9"/>
      <c r="L73" s="9"/>
    </row>
    <row r="74" spans="3:12" x14ac:dyDescent="0.2">
      <c r="C74" s="6"/>
      <c r="D74" s="9"/>
      <c r="E74" s="6"/>
      <c r="F74" s="9"/>
      <c r="G74" s="9"/>
      <c r="H74" s="9"/>
      <c r="I74" s="9"/>
      <c r="J74" s="9"/>
      <c r="K74" s="9"/>
      <c r="L74" s="9"/>
    </row>
    <row r="75" spans="3:12" x14ac:dyDescent="0.2">
      <c r="C75" s="6"/>
      <c r="D75" s="9"/>
      <c r="E75" s="6"/>
      <c r="F75" s="9"/>
      <c r="G75" s="9"/>
      <c r="H75" s="9"/>
      <c r="I75" s="9"/>
      <c r="J75" s="9"/>
      <c r="K75" s="9"/>
      <c r="L75" s="9"/>
    </row>
    <row r="76" spans="3:12" x14ac:dyDescent="0.2">
      <c r="C76" s="6"/>
      <c r="D76" s="9"/>
      <c r="E76" s="6"/>
      <c r="F76" s="9"/>
      <c r="G76" s="9"/>
      <c r="H76" s="9"/>
      <c r="I76" s="9"/>
      <c r="J76" s="9"/>
      <c r="K76" s="9"/>
      <c r="L76" s="9"/>
    </row>
    <row r="77" spans="3:12" x14ac:dyDescent="0.2">
      <c r="C77" s="6"/>
      <c r="D77" s="9"/>
      <c r="E77" s="6"/>
      <c r="F77" s="9"/>
      <c r="G77" s="9"/>
      <c r="H77" s="9"/>
      <c r="I77" s="9"/>
      <c r="J77" s="9"/>
      <c r="K77" s="9"/>
      <c r="L77" s="9"/>
    </row>
    <row r="78" spans="3:12" x14ac:dyDescent="0.2">
      <c r="C78" s="6"/>
      <c r="D78" s="9"/>
      <c r="E78" s="6"/>
      <c r="F78" s="9"/>
      <c r="G78" s="9"/>
      <c r="H78" s="9"/>
      <c r="I78" s="9"/>
      <c r="J78" s="9"/>
      <c r="K78" s="9"/>
      <c r="L78" s="9"/>
    </row>
    <row r="79" spans="3:12" x14ac:dyDescent="0.2">
      <c r="C79" s="6"/>
      <c r="D79" s="9"/>
      <c r="E79" s="6"/>
      <c r="F79" s="9"/>
      <c r="G79" s="9"/>
      <c r="H79" s="9"/>
      <c r="I79" s="9"/>
      <c r="J79" s="9"/>
      <c r="K79" s="9"/>
      <c r="L79" s="9"/>
    </row>
    <row r="80" spans="3:12" x14ac:dyDescent="0.2">
      <c r="C80" s="6"/>
      <c r="D80" s="9"/>
      <c r="E80" s="6"/>
      <c r="F80" s="9"/>
      <c r="G80" s="9"/>
      <c r="H80" s="9"/>
      <c r="I80" s="9"/>
      <c r="J80" s="9"/>
      <c r="K80" s="9"/>
      <c r="L80" s="9"/>
    </row>
    <row r="81" spans="3:12" x14ac:dyDescent="0.2">
      <c r="C81" s="6"/>
      <c r="D81" s="9"/>
      <c r="E81" s="6"/>
      <c r="F81" s="9"/>
      <c r="G81" s="9"/>
      <c r="H81" s="9"/>
      <c r="I81" s="9"/>
      <c r="J81" s="9"/>
      <c r="K81" s="9"/>
      <c r="L81" s="9"/>
    </row>
    <row r="82" spans="3:12" x14ac:dyDescent="0.2">
      <c r="C82" s="6"/>
      <c r="D82" s="9"/>
      <c r="E82" s="6"/>
      <c r="F82" s="9"/>
      <c r="G82" s="9"/>
      <c r="H82" s="9"/>
      <c r="I82" s="9"/>
      <c r="J82" s="9"/>
      <c r="K82" s="9"/>
      <c r="L82" s="9"/>
    </row>
    <row r="83" spans="3:12" x14ac:dyDescent="0.2">
      <c r="C83" s="6"/>
      <c r="D83" s="9"/>
      <c r="E83" s="6"/>
      <c r="F83" s="9"/>
      <c r="G83" s="9"/>
      <c r="H83" s="9"/>
      <c r="I83" s="9"/>
      <c r="J83" s="9"/>
      <c r="K83" s="9"/>
      <c r="L83" s="9"/>
    </row>
    <row r="84" spans="3:12" x14ac:dyDescent="0.2">
      <c r="C84" s="6"/>
      <c r="D84" s="9"/>
      <c r="E84" s="6"/>
      <c r="F84" s="9"/>
      <c r="G84" s="9"/>
      <c r="H84" s="9"/>
      <c r="I84" s="9"/>
      <c r="J84" s="9"/>
      <c r="K84" s="9"/>
      <c r="L84" s="9"/>
    </row>
    <row r="85" spans="3:12" x14ac:dyDescent="0.2">
      <c r="C85" s="6"/>
      <c r="D85" s="9"/>
      <c r="E85" s="6"/>
      <c r="F85" s="9"/>
      <c r="G85" s="9"/>
      <c r="H85" s="9"/>
      <c r="I85" s="9"/>
      <c r="J85" s="9"/>
      <c r="K85" s="9"/>
      <c r="L85" s="9"/>
    </row>
    <row r="86" spans="3:12" x14ac:dyDescent="0.2">
      <c r="C86" s="6"/>
      <c r="D86" s="9"/>
      <c r="E86" s="6"/>
      <c r="F86" s="9"/>
      <c r="G86" s="9"/>
      <c r="H86" s="9"/>
      <c r="I86" s="9"/>
      <c r="J86" s="9"/>
      <c r="K86" s="9"/>
      <c r="L86" s="9"/>
    </row>
    <row r="87" spans="3:12" x14ac:dyDescent="0.2">
      <c r="C87" s="6"/>
      <c r="D87" s="9"/>
      <c r="E87" s="6"/>
      <c r="F87" s="9"/>
      <c r="G87" s="9"/>
      <c r="H87" s="9"/>
      <c r="I87" s="9"/>
      <c r="J87" s="9"/>
      <c r="K87" s="9"/>
      <c r="L87" s="9"/>
    </row>
    <row r="88" spans="3:12" x14ac:dyDescent="0.2">
      <c r="C88" s="6"/>
      <c r="D88" s="9"/>
      <c r="E88" s="6"/>
      <c r="F88" s="9"/>
      <c r="G88" s="9"/>
      <c r="H88" s="9"/>
      <c r="I88" s="9"/>
      <c r="J88" s="9"/>
      <c r="K88" s="9"/>
      <c r="L88" s="9"/>
    </row>
    <row r="89" spans="3:12" x14ac:dyDescent="0.2">
      <c r="C89" s="6"/>
      <c r="D89" s="9"/>
      <c r="E89" s="6"/>
      <c r="F89" s="9"/>
      <c r="G89" s="9"/>
      <c r="H89" s="9"/>
      <c r="I89" s="9"/>
      <c r="J89" s="9"/>
      <c r="K89" s="9"/>
      <c r="L89" s="9"/>
    </row>
    <row r="90" spans="3:12" x14ac:dyDescent="0.2">
      <c r="C90" s="6"/>
      <c r="D90" s="9"/>
      <c r="E90" s="6"/>
      <c r="F90" s="9"/>
      <c r="G90" s="9"/>
      <c r="H90" s="9"/>
      <c r="I90" s="9"/>
      <c r="J90" s="9"/>
      <c r="K90" s="9"/>
      <c r="L90" s="9"/>
    </row>
    <row r="91" spans="3:12" x14ac:dyDescent="0.2">
      <c r="C91" s="6"/>
      <c r="D91" s="9"/>
      <c r="E91" s="6"/>
      <c r="F91" s="9"/>
      <c r="G91" s="9"/>
      <c r="H91" s="9"/>
      <c r="I91" s="9"/>
      <c r="J91" s="9"/>
      <c r="K91" s="9"/>
      <c r="L91" s="9"/>
    </row>
    <row r="92" spans="3:12" x14ac:dyDescent="0.2">
      <c r="C92" s="6"/>
      <c r="D92" s="9"/>
      <c r="E92" s="6"/>
      <c r="F92" s="9"/>
      <c r="G92" s="9"/>
      <c r="H92" s="9"/>
      <c r="I92" s="9"/>
      <c r="J92" s="9"/>
      <c r="K92" s="9"/>
      <c r="L92" s="9"/>
    </row>
  </sheetData>
  <mergeCells count="3">
    <mergeCell ref="F1:H1"/>
    <mergeCell ref="J1:L1"/>
    <mergeCell ref="B45:L45"/>
  </mergeCells>
  <pageMargins left="0.70866141732283472" right="0.70866141732283472" top="0.78740157480314965" bottom="0.78740157480314965" header="0.31496062992125984" footer="0.31496062992125984"/>
  <pageSetup paperSize="9" scale="59" orientation="landscape" r:id="rId1"/>
  <headerFooter>
    <oddHeader>&amp;RAnlage 4 zu GRDrs 1001/2023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LPlan</vt:lpstr>
    </vt:vector>
  </TitlesOfParts>
  <Company>Baker Tilly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Bernlöhr Carolin (CABE)</dc:creator>
  <cp:lastModifiedBy>Bieck, Christiane</cp:lastModifiedBy>
  <cp:lastPrinted>2023-10-11T08:17:22Z</cp:lastPrinted>
  <dcterms:created xsi:type="dcterms:W3CDTF">2023-06-05T07:22:55Z</dcterms:created>
  <dcterms:modified xsi:type="dcterms:W3CDTF">2023-10-11T08:17:33Z</dcterms:modified>
</cp:coreProperties>
</file>