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8\"/>
    </mc:Choice>
  </mc:AlternateContent>
  <bookViews>
    <workbookView xWindow="240" yWindow="96" windowWidth="9192" windowHeight="5472" tabRatio="598"/>
  </bookViews>
  <sheets>
    <sheet name="TeilCBeschZusSchluss. 2stellig" sheetId="10" r:id="rId1"/>
    <sheet name="TeilCBeschZusSchlussvorl. 2018" sheetId="9" r:id="rId2"/>
  </sheets>
  <definedNames>
    <definedName name="_xlnm.Print_Area" localSheetId="0">'TeilCBeschZusSchluss. 2stellig'!$A$1:$X$21</definedName>
    <definedName name="_xlnm.Print_Area" localSheetId="1">'TeilCBeschZusSchlussvorl. 2018'!$A$1:$X$21</definedName>
  </definedNames>
  <calcPr calcId="162913"/>
</workbook>
</file>

<file path=xl/calcChain.xml><?xml version="1.0" encoding="utf-8"?>
<calcChain xmlns="http://schemas.openxmlformats.org/spreadsheetml/2006/main">
  <c r="J18" i="10" l="1"/>
  <c r="K18" i="10"/>
  <c r="L18" i="10"/>
  <c r="L18" i="9"/>
  <c r="J18" i="9"/>
  <c r="K18" i="9"/>
  <c r="B18" i="10"/>
  <c r="X18" i="10"/>
  <c r="W18" i="10"/>
  <c r="V18" i="10" l="1"/>
  <c r="U18" i="10"/>
  <c r="T18" i="10"/>
  <c r="S18" i="10"/>
  <c r="R18" i="10"/>
  <c r="Q18" i="10"/>
  <c r="P18" i="10"/>
  <c r="O18" i="10"/>
  <c r="N18" i="10"/>
  <c r="M18" i="10"/>
  <c r="H18" i="10"/>
  <c r="G18" i="10"/>
  <c r="F18" i="10"/>
  <c r="E18" i="10"/>
  <c r="D18" i="10"/>
  <c r="C18" i="10"/>
  <c r="AA24" i="10" l="1"/>
  <c r="X19" i="10"/>
  <c r="W19" i="10"/>
  <c r="V19" i="10"/>
  <c r="U19" i="10"/>
  <c r="T19" i="10"/>
  <c r="S19" i="10"/>
  <c r="R19" i="10"/>
  <c r="Q19" i="10"/>
  <c r="P19" i="10"/>
  <c r="O19" i="10"/>
  <c r="N19" i="10"/>
  <c r="M19" i="10"/>
  <c r="I19" i="10"/>
  <c r="H19" i="10"/>
  <c r="G19" i="10"/>
  <c r="F19" i="10"/>
  <c r="E19" i="10"/>
  <c r="D19" i="10"/>
  <c r="C19" i="10"/>
  <c r="B19" i="10"/>
  <c r="W16" i="10"/>
  <c r="X16" i="10" s="1"/>
  <c r="Y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H10" i="10"/>
  <c r="G10" i="10"/>
  <c r="F10" i="10"/>
  <c r="E10" i="10"/>
  <c r="D10" i="10"/>
  <c r="C10" i="10"/>
  <c r="B10" i="10"/>
  <c r="W8" i="10"/>
  <c r="X8" i="10" s="1"/>
  <c r="W7" i="10"/>
  <c r="X7" i="10" s="1"/>
  <c r="W6" i="10"/>
  <c r="W10" i="10" s="1"/>
  <c r="X10" i="10" s="1"/>
  <c r="X12" i="10" s="1"/>
  <c r="X6" i="10" l="1"/>
  <c r="L10" i="9"/>
  <c r="K10" i="9"/>
  <c r="J10" i="9"/>
  <c r="W7" i="9" l="1"/>
  <c r="X7" i="9"/>
  <c r="X19" i="9"/>
  <c r="W19" i="9"/>
  <c r="V19" i="9"/>
  <c r="U19" i="9"/>
  <c r="T19" i="9"/>
  <c r="S19" i="9"/>
  <c r="R19" i="9"/>
  <c r="Q19" i="9"/>
  <c r="P19" i="9"/>
  <c r="O19" i="9"/>
  <c r="N19" i="9"/>
  <c r="M19" i="9"/>
  <c r="I19" i="9"/>
  <c r="H19" i="9"/>
  <c r="G19" i="9"/>
  <c r="F19" i="9"/>
  <c r="E19" i="9"/>
  <c r="D19" i="9"/>
  <c r="C19" i="9"/>
  <c r="B19" i="9"/>
  <c r="P10" i="9"/>
  <c r="P18" i="9" s="1"/>
  <c r="O10" i="9"/>
  <c r="O18" i="9" s="1"/>
  <c r="E10" i="9"/>
  <c r="E18" i="9" s="1"/>
  <c r="V10" i="9"/>
  <c r="V18" i="9" s="1"/>
  <c r="G10" i="9"/>
  <c r="G18" i="9" s="1"/>
  <c r="AA24" i="9"/>
  <c r="D10" i="9"/>
  <c r="D18" i="9" s="1"/>
  <c r="C10" i="9"/>
  <c r="C18" i="9" s="1"/>
  <c r="B10" i="9"/>
  <c r="B18" i="9" s="1"/>
  <c r="W6" i="9"/>
  <c r="W10" i="9" s="1"/>
  <c r="F10" i="9"/>
  <c r="F18" i="9" s="1"/>
  <c r="H10" i="9"/>
  <c r="H18" i="9" s="1"/>
  <c r="M10" i="9"/>
  <c r="M18" i="9" s="1"/>
  <c r="N10" i="9"/>
  <c r="N18" i="9" s="1"/>
  <c r="R10" i="9"/>
  <c r="R18" i="9" s="1"/>
  <c r="S10" i="9"/>
  <c r="S18" i="9" s="1"/>
  <c r="Q10" i="9"/>
  <c r="Q18" i="9" s="1"/>
  <c r="T10" i="9"/>
  <c r="T18" i="9" s="1"/>
  <c r="U10" i="9"/>
  <c r="U18" i="9" s="1"/>
  <c r="W8" i="9"/>
  <c r="X8" i="9"/>
  <c r="Y10" i="9"/>
  <c r="X10" i="9" l="1"/>
  <c r="X12" i="9" s="1"/>
  <c r="X18" i="9" s="1"/>
  <c r="X6" i="9"/>
  <c r="W18" i="9"/>
</calcChain>
</file>

<file path=xl/sharedStrings.xml><?xml version="1.0" encoding="utf-8"?>
<sst xmlns="http://schemas.openxmlformats.org/spreadsheetml/2006/main" count="70" uniqueCount="36">
  <si>
    <t>A m t</t>
  </si>
  <si>
    <t>Übertrag</t>
  </si>
  <si>
    <t>Mu-
siker</t>
  </si>
  <si>
    <t>TVKA</t>
  </si>
  <si>
    <t>Beamte</t>
  </si>
  <si>
    <t xml:space="preserve">SONV </t>
  </si>
  <si>
    <t>Garten-, Friedhofs-
und Forstamt</t>
  </si>
  <si>
    <t xml:space="preserve">Abgeordnete
und beurlaubte Mitarbeiter/-innen
</t>
  </si>
  <si>
    <t>Teil C: Aufteilung der Stellen nach der Gliederung der Stadtverwaltung und der Eigenbetriebe (Teilhaushalte)</t>
  </si>
  <si>
    <t>Beschäftigte (Fortsetzung)</t>
  </si>
  <si>
    <t>Entgeltgruppe</t>
  </si>
  <si>
    <t>Summe</t>
  </si>
  <si>
    <t xml:space="preserve">Be-
schäftigte
</t>
  </si>
  <si>
    <t>Beamtinnen
Beamte
Beschäftigte</t>
  </si>
  <si>
    <t>9c</t>
  </si>
  <si>
    <t>9b</t>
  </si>
  <si>
    <t>9a</t>
  </si>
  <si>
    <t xml:space="preserve">Summe
Verwaltung 2018
Beschäftigte
</t>
  </si>
  <si>
    <t>nachrichtlich
Summe
Verwaltung 2017
Beschäftigte</t>
  </si>
  <si>
    <t>Beamte
Eigenbetriebe 2018</t>
  </si>
  <si>
    <t>Insgesamt 2018</t>
  </si>
  <si>
    <t>nachrichtlich
Beamte
Eigenbetriebe 2017</t>
  </si>
  <si>
    <t>nachrichtlich
Insgesamt 2017</t>
  </si>
  <si>
    <t>nachrichtlich
Beschäftigte
Eigenbetriebe 2017</t>
  </si>
  <si>
    <t xml:space="preserve">Gesamtsumme
Beschäftigte 2018
Stadtverwaltung + Eigenbetriebe
</t>
  </si>
  <si>
    <t xml:space="preserve">nachrichtlich
Gesamtsumme
Beschäftigte 2017
Stadtverwaltung + Eigenbetriebe
</t>
  </si>
  <si>
    <t>Beschäftigte
Eigenbetriebe 2018</t>
  </si>
  <si>
    <t>Gesamtsumme</t>
  </si>
  <si>
    <t>Teil-HH-übergreifende Stellen</t>
  </si>
  <si>
    <t xml:space="preserve"> </t>
  </si>
  <si>
    <t>2 Ü
(EG 1)*</t>
  </si>
  <si>
    <t>Pflege**</t>
  </si>
  <si>
    <t>SuE***</t>
  </si>
  <si>
    <t xml:space="preserve">ES
</t>
  </si>
  <si>
    <t xml:space="preserve">
*    EG 1 bei den Eigenbetrieben
**   TV-Ärzte/VKA und TVöD-P
***  Verteilung der Stellen im SuE (ES) siehe Seite 10
Nachrichtlich:
 Stellen für Beschäftigte der Eigenbetriebe sind nicht Bestandteil des Stellenplans sondern in den Stellenübersichten zu den Wirtschaftsplänen enthalten
</t>
  </si>
  <si>
    <t xml:space="preserve">
* EG 1 bei den Eigenbetrieben
** TV-Ärzte/VKA und TVöD-P
*** Verteilung der Stellen im SuE (ES) siehe Seite 10
Nachrichtlich:
 Stellen für Beschäftigte der Eigenbetriebe sind nicht Bestandteil des Stellenplans sondern in den Stellenübersichten zu den Wirtschaftsplänen enthalten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</si>
</sst>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#,##0.00\ [$€];[Red]\-#,##0.00\ [$€]"/>
    <numFmt numFmtId="167" formatCode="0.0"/>
  </numFmts>
  <fonts count="14" x14ac:knownFonts="1">
    <font>
      <sz val="10"/>
      <name val="Helv"/>
    </font>
    <font>
      <sz val="10"/>
      <name val="Helv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2" fontId="2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0" fontId="5" fillId="0" borderId="1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textRotation="90" wrapText="1"/>
    </xf>
    <xf numFmtId="164" fontId="2" fillId="0" borderId="0" xfId="0" applyNumberFormat="1" applyFont="1"/>
    <xf numFmtId="167" fontId="2" fillId="0" borderId="0" xfId="0" applyNumberFormat="1" applyFont="1"/>
    <xf numFmtId="0" fontId="12" fillId="0" borderId="6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67" fontId="11" fillId="0" borderId="0" xfId="0" applyNumberFormat="1" applyFont="1" applyFill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7" fontId="11" fillId="0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7" fontId="10" fillId="0" borderId="15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0" xfId="0" applyFont="1" applyFill="1"/>
    <xf numFmtId="2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65" fontId="11" fillId="0" borderId="24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 wrapText="1"/>
    </xf>
    <xf numFmtId="0" fontId="10" fillId="0" borderId="32" xfId="0" applyFont="1" applyBorder="1" applyAlignment="1">
      <alignment horizontal="center" vertical="center"/>
    </xf>
    <xf numFmtId="165" fontId="11" fillId="0" borderId="30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/>
    </xf>
    <xf numFmtId="165" fontId="11" fillId="0" borderId="35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165" fontId="11" fillId="0" borderId="36" xfId="0" applyNumberFormat="1" applyFont="1" applyFill="1" applyBorder="1" applyAlignment="1">
      <alignment horizontal="center" vertical="center" wrapText="1"/>
    </xf>
    <xf numFmtId="165" fontId="10" fillId="0" borderId="38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2" fontId="11" fillId="0" borderId="38" xfId="0" applyNumberFormat="1" applyFont="1" applyFill="1" applyBorder="1" applyAlignment="1">
      <alignment horizontal="center" vertical="center" wrapText="1"/>
    </xf>
    <xf numFmtId="165" fontId="10" fillId="0" borderId="43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wrapText="1"/>
    </xf>
    <xf numFmtId="0" fontId="11" fillId="0" borderId="49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0" xfId="0" applyNumberFormat="1" applyFont="1" applyFill="1" applyBorder="1" applyAlignment="1">
      <alignment horizontal="center" vertical="center" wrapText="1"/>
    </xf>
    <xf numFmtId="0" fontId="11" fillId="0" borderId="53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 wrapText="1"/>
    </xf>
    <xf numFmtId="167" fontId="11" fillId="0" borderId="45" xfId="0" applyNumberFormat="1" applyFont="1" applyFill="1" applyBorder="1" applyAlignment="1">
      <alignment horizontal="center" vertical="center" wrapText="1"/>
    </xf>
    <xf numFmtId="164" fontId="11" fillId="0" borderId="60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2" fontId="11" fillId="0" borderId="45" xfId="0" applyNumberFormat="1" applyFont="1" applyFill="1" applyBorder="1" applyAlignment="1">
      <alignment horizontal="center" vertical="center" wrapText="1"/>
    </xf>
    <xf numFmtId="165" fontId="11" fillId="0" borderId="45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165" fontId="11" fillId="0" borderId="23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165" fontId="11" fillId="0" borderId="6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center" wrapText="1"/>
    </xf>
    <xf numFmtId="167" fontId="11" fillId="0" borderId="6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165" fontId="10" fillId="0" borderId="2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" fontId="10" fillId="0" borderId="29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165" fontId="10" fillId="0" borderId="3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2" fontId="11" fillId="0" borderId="35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0" fillId="0" borderId="38" xfId="0" applyNumberFormat="1" applyFont="1" applyFill="1" applyBorder="1" applyAlignment="1">
      <alignment horizontal="center" vertical="center" wrapText="1"/>
    </xf>
    <xf numFmtId="2" fontId="11" fillId="0" borderId="60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Fill="1" applyBorder="1" applyAlignment="1">
      <alignment horizontal="center" vertical="center" wrapText="1"/>
    </xf>
    <xf numFmtId="2" fontId="11" fillId="0" borderId="62" xfId="0" applyNumberFormat="1" applyFont="1" applyFill="1" applyBorder="1" applyAlignment="1">
      <alignment horizontal="center" vertical="center" wrapText="1"/>
    </xf>
    <xf numFmtId="2" fontId="11" fillId="0" borderId="64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1" fillId="0" borderId="50" xfId="0" applyNumberFormat="1" applyFont="1" applyFill="1" applyBorder="1" applyAlignment="1">
      <alignment horizontal="center" vertical="center" wrapText="1"/>
    </xf>
    <xf numFmtId="2" fontId="11" fillId="0" borderId="49" xfId="0" applyNumberFormat="1" applyFont="1" applyFill="1" applyBorder="1" applyAlignment="1">
      <alignment horizontal="center" vertical="center" wrapText="1"/>
    </xf>
    <xf numFmtId="2" fontId="11" fillId="0" borderId="53" xfId="0" applyNumberFormat="1" applyFont="1" applyFill="1" applyBorder="1" applyAlignment="1">
      <alignment horizontal="center" vertical="center" wrapText="1"/>
    </xf>
    <xf numFmtId="2" fontId="11" fillId="0" borderId="51" xfId="0" applyNumberFormat="1" applyFont="1" applyFill="1" applyBorder="1" applyAlignment="1">
      <alignment horizontal="center" vertical="center" wrapText="1"/>
    </xf>
    <xf numFmtId="2" fontId="11" fillId="0" borderId="44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 wrapText="1"/>
    </xf>
    <xf numFmtId="2" fontId="11" fillId="0" borderId="5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45" xfId="0" applyFont="1" applyFill="1" applyBorder="1" applyAlignment="1"/>
    <xf numFmtId="0" fontId="0" fillId="0" borderId="45" xfId="0" applyFont="1" applyFill="1" applyBorder="1" applyAlignment="1"/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2" sqref="A22"/>
    </sheetView>
  </sheetViews>
  <sheetFormatPr baseColWidth="10" defaultColWidth="11.44140625" defaultRowHeight="13.2" x14ac:dyDescent="0.25"/>
  <cols>
    <col min="1" max="1" width="14.21875" style="2" customWidth="1"/>
    <col min="2" max="2" width="3.109375" style="2" customWidth="1"/>
    <col min="3" max="3" width="3.6640625" style="2" customWidth="1"/>
    <col min="4" max="4" width="4.6640625" style="23" customWidth="1"/>
    <col min="5" max="5" width="5.109375" style="22" customWidth="1"/>
    <col min="6" max="6" width="5.77734375" style="2" customWidth="1"/>
    <col min="7" max="7" width="5.33203125" style="2" customWidth="1"/>
    <col min="8" max="8" width="5.5546875" style="2" customWidth="1"/>
    <col min="9" max="9" width="5.109375" style="2" customWidth="1"/>
    <col min="10" max="10" width="5.21875" style="2" customWidth="1"/>
    <col min="11" max="12" width="5.88671875" style="2" customWidth="1"/>
    <col min="13" max="13" width="5.77734375" style="2" customWidth="1"/>
    <col min="14" max="14" width="6.5546875" style="2" customWidth="1"/>
    <col min="15" max="15" width="6.44140625" style="2" customWidth="1"/>
    <col min="16" max="16" width="6" style="2" customWidth="1"/>
    <col min="17" max="17" width="5.5546875" style="2" customWidth="1"/>
    <col min="18" max="18" width="5.33203125" style="2" customWidth="1"/>
    <col min="19" max="19" width="5.6640625" style="2" customWidth="1"/>
    <col min="20" max="20" width="4.88671875" style="2" customWidth="1"/>
    <col min="21" max="21" width="5.88671875" style="2" customWidth="1"/>
    <col min="22" max="22" width="7.88671875" style="2" customWidth="1"/>
    <col min="23" max="23" width="9.5546875" style="2" customWidth="1"/>
    <col min="24" max="24" width="12.109375" style="2" customWidth="1"/>
    <col min="25" max="25" width="16.5546875" style="2" customWidth="1"/>
    <col min="26" max="26" width="12.33203125" style="2" customWidth="1"/>
    <col min="27" max="28" width="11.44140625" style="2"/>
    <col min="29" max="29" width="14" style="2" customWidth="1"/>
    <col min="30" max="16384" width="11.44140625" style="2"/>
  </cols>
  <sheetData>
    <row r="1" spans="1:30" s="1" customFormat="1" ht="29.25" customHeight="1" x14ac:dyDescent="0.25">
      <c r="A1" s="205" t="s">
        <v>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30" s="13" customFormat="1" ht="22.5" customHeight="1" x14ac:dyDescent="0.25">
      <c r="A2" s="12"/>
      <c r="B2" s="206" t="s">
        <v>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7"/>
      <c r="X2" s="104"/>
    </row>
    <row r="3" spans="1:30" ht="45.75" customHeight="1" x14ac:dyDescent="0.25">
      <c r="A3" s="14" t="s">
        <v>0</v>
      </c>
      <c r="B3" s="208"/>
      <c r="C3" s="209"/>
      <c r="D3" s="209"/>
      <c r="E3" s="210"/>
      <c r="F3" s="208"/>
      <c r="G3" s="209"/>
      <c r="H3" s="209"/>
      <c r="I3" s="209"/>
      <c r="J3" s="175"/>
      <c r="K3" s="176"/>
      <c r="L3" s="175"/>
      <c r="M3" s="209"/>
      <c r="N3" s="209"/>
      <c r="O3" s="209"/>
      <c r="P3" s="209"/>
      <c r="Q3" s="209"/>
      <c r="R3" s="209"/>
      <c r="S3" s="176"/>
      <c r="T3" s="15" t="s">
        <v>2</v>
      </c>
      <c r="U3" s="16" t="s">
        <v>31</v>
      </c>
      <c r="V3" s="16" t="s">
        <v>32</v>
      </c>
      <c r="W3" s="98" t="s">
        <v>12</v>
      </c>
      <c r="X3" s="105" t="s">
        <v>13</v>
      </c>
    </row>
    <row r="4" spans="1:30" ht="28.5" customHeight="1" thickBot="1" x14ac:dyDescent="0.3">
      <c r="A4" s="26" t="s">
        <v>10</v>
      </c>
      <c r="B4" s="21" t="s">
        <v>5</v>
      </c>
      <c r="C4" s="17">
        <v>15</v>
      </c>
      <c r="D4" s="24">
        <v>14</v>
      </c>
      <c r="E4" s="25">
        <v>13</v>
      </c>
      <c r="F4" s="17">
        <v>12</v>
      </c>
      <c r="G4" s="17">
        <v>11</v>
      </c>
      <c r="H4" s="17">
        <v>10</v>
      </c>
      <c r="I4" s="17">
        <v>9</v>
      </c>
      <c r="J4" s="17" t="s">
        <v>14</v>
      </c>
      <c r="K4" s="18" t="s">
        <v>15</v>
      </c>
      <c r="L4" s="17" t="s">
        <v>16</v>
      </c>
      <c r="M4" s="17">
        <v>8</v>
      </c>
      <c r="N4" s="17">
        <v>7</v>
      </c>
      <c r="O4" s="17">
        <v>6</v>
      </c>
      <c r="P4" s="17">
        <v>5</v>
      </c>
      <c r="Q4" s="17">
        <v>4</v>
      </c>
      <c r="R4" s="17">
        <v>3</v>
      </c>
      <c r="S4" s="18" t="s">
        <v>30</v>
      </c>
      <c r="T4" s="19" t="s">
        <v>3</v>
      </c>
      <c r="U4" s="18"/>
      <c r="V4" s="20" t="s">
        <v>33</v>
      </c>
      <c r="W4" s="99" t="s">
        <v>11</v>
      </c>
      <c r="X4" s="106" t="s">
        <v>27</v>
      </c>
      <c r="Y4" s="4" t="s">
        <v>4</v>
      </c>
    </row>
    <row r="5" spans="1:30" ht="33" customHeight="1" x14ac:dyDescent="0.25">
      <c r="A5" s="27" t="s">
        <v>1</v>
      </c>
      <c r="B5" s="28">
        <v>12</v>
      </c>
      <c r="C5" s="28">
        <v>27.7</v>
      </c>
      <c r="D5" s="29">
        <v>65.8</v>
      </c>
      <c r="E5" s="178">
        <v>158.45500000000001</v>
      </c>
      <c r="F5" s="74">
        <v>240.63</v>
      </c>
      <c r="G5" s="74">
        <v>207.37</v>
      </c>
      <c r="H5" s="74">
        <v>329.30689999999998</v>
      </c>
      <c r="I5" s="179"/>
      <c r="J5" s="179">
        <v>163.88999999999996</v>
      </c>
      <c r="K5" s="178">
        <v>282.935</v>
      </c>
      <c r="L5" s="179">
        <v>202.9983</v>
      </c>
      <c r="M5" s="74">
        <v>561.75409999999988</v>
      </c>
      <c r="N5" s="74">
        <v>314.7217</v>
      </c>
      <c r="O5" s="74">
        <v>705.2503999999999</v>
      </c>
      <c r="P5" s="74">
        <v>330.05569999999994</v>
      </c>
      <c r="Q5" s="74">
        <v>80.628200000000007</v>
      </c>
      <c r="R5" s="141">
        <v>179.23650000000001</v>
      </c>
      <c r="S5" s="180">
        <v>108.3843</v>
      </c>
      <c r="T5" s="32">
        <v>81</v>
      </c>
      <c r="U5" s="32">
        <v>9.08</v>
      </c>
      <c r="V5" s="178">
        <v>3025.3108000000002</v>
      </c>
      <c r="W5" s="181">
        <v>7086.5069000000003</v>
      </c>
      <c r="X5" s="182">
        <v>10070.0949</v>
      </c>
      <c r="Y5" s="34">
        <v>2983.5879999999997</v>
      </c>
      <c r="AA5" s="5"/>
    </row>
    <row r="6" spans="1:30" ht="33" customHeight="1" x14ac:dyDescent="0.25">
      <c r="A6" s="35" t="s">
        <v>6</v>
      </c>
      <c r="B6" s="36"/>
      <c r="C6" s="36">
        <v>1</v>
      </c>
      <c r="D6" s="28">
        <v>4</v>
      </c>
      <c r="E6" s="33">
        <v>9</v>
      </c>
      <c r="F6" s="36">
        <v>12</v>
      </c>
      <c r="G6" s="36">
        <v>15</v>
      </c>
      <c r="H6" s="36">
        <v>7</v>
      </c>
      <c r="I6" s="38" t="s">
        <v>29</v>
      </c>
      <c r="J6" s="38"/>
      <c r="K6" s="37">
        <v>8</v>
      </c>
      <c r="L6" s="38">
        <v>30</v>
      </c>
      <c r="M6" s="36">
        <v>57.5</v>
      </c>
      <c r="N6" s="74">
        <v>58.43</v>
      </c>
      <c r="O6" s="36">
        <v>94.5</v>
      </c>
      <c r="P6" s="36">
        <v>83.4</v>
      </c>
      <c r="Q6" s="36">
        <v>9.5</v>
      </c>
      <c r="R6" s="38">
        <v>68.599999999999994</v>
      </c>
      <c r="S6" s="37"/>
      <c r="T6" s="39"/>
      <c r="U6" s="37"/>
      <c r="V6" s="37"/>
      <c r="W6" s="101">
        <f>SUM(B6:U6)</f>
        <v>457.93000000000006</v>
      </c>
      <c r="X6" s="108">
        <f>SUM(Y6,W6)</f>
        <v>489.13000000000005</v>
      </c>
      <c r="Y6" s="34">
        <v>31.2</v>
      </c>
    </row>
    <row r="7" spans="1:30" ht="33" customHeight="1" x14ac:dyDescent="0.25">
      <c r="A7" s="35" t="s">
        <v>28</v>
      </c>
      <c r="B7" s="40"/>
      <c r="C7" s="40"/>
      <c r="D7" s="41"/>
      <c r="E7" s="42"/>
      <c r="F7" s="40"/>
      <c r="G7" s="40"/>
      <c r="H7" s="40"/>
      <c r="I7" s="40"/>
      <c r="J7" s="40"/>
      <c r="K7" s="43"/>
      <c r="L7" s="40"/>
      <c r="M7" s="40">
        <v>6</v>
      </c>
      <c r="N7" s="40"/>
      <c r="O7" s="40"/>
      <c r="P7" s="40"/>
      <c r="Q7" s="40"/>
      <c r="R7" s="40"/>
      <c r="S7" s="43"/>
      <c r="T7" s="44"/>
      <c r="U7" s="44"/>
      <c r="V7" s="43"/>
      <c r="W7" s="101">
        <f>SUM(B7:V7)</f>
        <v>6</v>
      </c>
      <c r="X7" s="108">
        <f>SUM(Y7,W7)</f>
        <v>25</v>
      </c>
      <c r="Y7" s="34">
        <v>19</v>
      </c>
    </row>
    <row r="8" spans="1:30" ht="43.8" customHeight="1" x14ac:dyDescent="0.25">
      <c r="A8" s="35" t="s">
        <v>7</v>
      </c>
      <c r="B8" s="36"/>
      <c r="C8" s="36"/>
      <c r="D8" s="29"/>
      <c r="E8" s="30"/>
      <c r="F8" s="36"/>
      <c r="G8" s="36"/>
      <c r="H8" s="36"/>
      <c r="I8" s="96"/>
      <c r="J8" s="38">
        <v>14</v>
      </c>
      <c r="K8" s="37"/>
      <c r="L8" s="38"/>
      <c r="M8" s="36"/>
      <c r="N8" s="36"/>
      <c r="O8" s="36"/>
      <c r="P8" s="36"/>
      <c r="Q8" s="36"/>
      <c r="R8" s="38"/>
      <c r="S8" s="37"/>
      <c r="T8" s="39"/>
      <c r="U8" s="37"/>
      <c r="V8" s="37"/>
      <c r="W8" s="101">
        <f>SUM(B8:U8)</f>
        <v>14</v>
      </c>
      <c r="X8" s="108">
        <f>SUM(Y8,W8)</f>
        <v>279</v>
      </c>
      <c r="Y8" s="34">
        <v>265</v>
      </c>
      <c r="AA8" s="6"/>
      <c r="AB8" s="5"/>
    </row>
    <row r="9" spans="1:30" ht="13.8" thickBot="1" x14ac:dyDescent="0.3">
      <c r="A9" s="45"/>
      <c r="B9" s="46"/>
      <c r="C9" s="47"/>
      <c r="D9" s="48"/>
      <c r="E9" s="49"/>
      <c r="F9" s="46"/>
      <c r="G9" s="47"/>
      <c r="H9" s="47"/>
      <c r="I9" s="47"/>
      <c r="J9" s="47"/>
      <c r="K9" s="50"/>
      <c r="L9" s="47"/>
      <c r="M9" s="47"/>
      <c r="N9" s="47"/>
      <c r="O9" s="47"/>
      <c r="P9" s="47"/>
      <c r="Q9" s="47"/>
      <c r="R9" s="51"/>
      <c r="S9" s="50"/>
      <c r="T9" s="50"/>
      <c r="U9" s="50"/>
      <c r="V9" s="47"/>
      <c r="W9" s="102"/>
      <c r="X9" s="109"/>
      <c r="Y9" s="34"/>
      <c r="AA9" s="6"/>
      <c r="AB9" s="5"/>
    </row>
    <row r="10" spans="1:30" ht="71.400000000000006" customHeight="1" thickBot="1" x14ac:dyDescent="0.3">
      <c r="A10" s="52" t="s">
        <v>17</v>
      </c>
      <c r="B10" s="97">
        <f>SUM(B5:B8)</f>
        <v>12</v>
      </c>
      <c r="C10" s="63">
        <f>SUM(C5:C8)</f>
        <v>28.7</v>
      </c>
      <c r="D10" s="63">
        <f>SUM(D5:D8)</f>
        <v>69.8</v>
      </c>
      <c r="E10" s="183">
        <f>SUM(E5:E8)</f>
        <v>167.45500000000001</v>
      </c>
      <c r="F10" s="63">
        <f t="shared" ref="F10:S10" si="0">SUM(F5:F8)</f>
        <v>252.63</v>
      </c>
      <c r="G10" s="63">
        <f t="shared" si="0"/>
        <v>222.37</v>
      </c>
      <c r="H10" s="184">
        <f t="shared" si="0"/>
        <v>336.30689999999998</v>
      </c>
      <c r="I10" s="184"/>
      <c r="J10" s="184">
        <f>SUM(J5:J8)</f>
        <v>177.88999999999996</v>
      </c>
      <c r="K10" s="183">
        <f>SUM(K5:K8)</f>
        <v>290.935</v>
      </c>
      <c r="L10" s="184">
        <f>SUM(L5:L8)</f>
        <v>232.9983</v>
      </c>
      <c r="M10" s="184">
        <f t="shared" si="0"/>
        <v>625.25409999999988</v>
      </c>
      <c r="N10" s="184">
        <f t="shared" si="0"/>
        <v>373.15170000000001</v>
      </c>
      <c r="O10" s="184">
        <f t="shared" si="0"/>
        <v>799.7503999999999</v>
      </c>
      <c r="P10" s="184">
        <f t="shared" si="0"/>
        <v>413.45569999999998</v>
      </c>
      <c r="Q10" s="184">
        <f t="shared" si="0"/>
        <v>90.128200000000007</v>
      </c>
      <c r="R10" s="184">
        <f t="shared" si="0"/>
        <v>247.8365</v>
      </c>
      <c r="S10" s="183">
        <f t="shared" si="0"/>
        <v>108.3843</v>
      </c>
      <c r="T10" s="174">
        <f>SUM(T5:T8)</f>
        <v>81</v>
      </c>
      <c r="U10" s="77">
        <f>SUM(U5:U8)</f>
        <v>9.08</v>
      </c>
      <c r="V10" s="183">
        <f>SUM(V5:V8)</f>
        <v>3025.3108000000002</v>
      </c>
      <c r="W10" s="185">
        <f>SUM(W5:W8)</f>
        <v>7564.4369000000006</v>
      </c>
      <c r="X10" s="186">
        <f>SUM(W10,Y10)</f>
        <v>10863.224900000001</v>
      </c>
      <c r="Y10" s="62">
        <f>SUM(Y5:Y8)</f>
        <v>3298.7879999999996</v>
      </c>
      <c r="Z10" s="5"/>
      <c r="AA10" s="6"/>
      <c r="AB10" s="5"/>
    </row>
    <row r="11" spans="1:30" ht="71.400000000000006" customHeight="1" thickBot="1" x14ac:dyDescent="0.3">
      <c r="A11" s="52" t="s">
        <v>19</v>
      </c>
      <c r="B11" s="53"/>
      <c r="C11" s="54"/>
      <c r="D11" s="55"/>
      <c r="E11" s="56"/>
      <c r="F11" s="54"/>
      <c r="G11" s="63"/>
      <c r="H11" s="63"/>
      <c r="I11" s="63"/>
      <c r="J11" s="63"/>
      <c r="K11" s="77"/>
      <c r="L11" s="97"/>
      <c r="M11" s="57"/>
      <c r="N11" s="64"/>
      <c r="O11" s="57"/>
      <c r="P11" s="54"/>
      <c r="Q11" s="54"/>
      <c r="R11" s="57"/>
      <c r="S11" s="65"/>
      <c r="T11" s="59"/>
      <c r="U11" s="60"/>
      <c r="V11" s="61"/>
      <c r="W11" s="103"/>
      <c r="X11" s="111">
        <v>55.5</v>
      </c>
      <c r="Y11" s="67"/>
      <c r="AA11" s="5"/>
      <c r="AB11" s="5"/>
    </row>
    <row r="12" spans="1:30" ht="70.2" customHeight="1" thickBot="1" x14ac:dyDescent="0.3">
      <c r="A12" s="52" t="s">
        <v>20</v>
      </c>
      <c r="B12" s="53"/>
      <c r="C12" s="54"/>
      <c r="D12" s="55"/>
      <c r="E12" s="56"/>
      <c r="F12" s="54"/>
      <c r="G12" s="63"/>
      <c r="H12" s="63"/>
      <c r="I12" s="63"/>
      <c r="J12" s="63"/>
      <c r="K12" s="77"/>
      <c r="L12" s="97"/>
      <c r="M12" s="57"/>
      <c r="N12" s="57"/>
      <c r="O12" s="57"/>
      <c r="P12" s="54"/>
      <c r="Q12" s="54"/>
      <c r="R12" s="57"/>
      <c r="S12" s="58"/>
      <c r="T12" s="59"/>
      <c r="U12" s="60"/>
      <c r="V12" s="61"/>
      <c r="W12" s="112"/>
      <c r="X12" s="186">
        <f>SUM(X10:X11)</f>
        <v>10918.724900000001</v>
      </c>
      <c r="Y12" s="62"/>
      <c r="Z12" s="6"/>
      <c r="AA12" s="5"/>
      <c r="AB12" s="5"/>
      <c r="AD12" s="5"/>
    </row>
    <row r="13" spans="1:30" s="3" customFormat="1" ht="46.8" customHeight="1" x14ac:dyDescent="0.2">
      <c r="A13" s="131" t="s">
        <v>18</v>
      </c>
      <c r="B13" s="132">
        <v>11</v>
      </c>
      <c r="C13" s="133">
        <v>25.5</v>
      </c>
      <c r="D13" s="134">
        <v>68.8</v>
      </c>
      <c r="E13" s="187">
        <v>152.20500000000001</v>
      </c>
      <c r="F13" s="136">
        <v>196.33</v>
      </c>
      <c r="G13" s="137">
        <v>213.26499999999999</v>
      </c>
      <c r="H13" s="137">
        <v>348.19690000000003</v>
      </c>
      <c r="I13" s="137">
        <v>547.09829999999999</v>
      </c>
      <c r="J13" s="137"/>
      <c r="K13" s="180"/>
      <c r="L13" s="188"/>
      <c r="M13" s="141">
        <v>715.06410000000005</v>
      </c>
      <c r="N13" s="141">
        <v>102.63</v>
      </c>
      <c r="O13" s="141">
        <v>776.07979999999998</v>
      </c>
      <c r="P13" s="141">
        <v>664.798</v>
      </c>
      <c r="Q13" s="137">
        <v>34.031500000000001</v>
      </c>
      <c r="R13" s="137">
        <v>286.2801</v>
      </c>
      <c r="S13" s="180">
        <v>111.1092</v>
      </c>
      <c r="T13" s="142">
        <v>81</v>
      </c>
      <c r="U13" s="142">
        <v>9.58</v>
      </c>
      <c r="V13" s="180">
        <v>2960.6383999999998</v>
      </c>
      <c r="W13" s="189">
        <v>7303.6062999999995</v>
      </c>
      <c r="X13" s="190">
        <v>10502.934299999999</v>
      </c>
      <c r="Y13" s="68"/>
      <c r="AD13" s="7"/>
    </row>
    <row r="14" spans="1:30" s="3" customFormat="1" ht="36" customHeight="1" x14ac:dyDescent="0.2">
      <c r="A14" s="146" t="s">
        <v>21</v>
      </c>
      <c r="B14" s="147"/>
      <c r="C14" s="149"/>
      <c r="D14" s="150"/>
      <c r="E14" s="152"/>
      <c r="F14" s="149"/>
      <c r="G14" s="154"/>
      <c r="H14" s="154"/>
      <c r="I14" s="154"/>
      <c r="J14" s="154"/>
      <c r="K14" s="155"/>
      <c r="L14" s="156"/>
      <c r="M14" s="157"/>
      <c r="N14" s="159"/>
      <c r="O14" s="160"/>
      <c r="P14" s="161"/>
      <c r="Q14" s="149"/>
      <c r="R14" s="162"/>
      <c r="S14" s="163"/>
      <c r="T14" s="164"/>
      <c r="U14" s="165"/>
      <c r="V14" s="167"/>
      <c r="W14" s="143"/>
      <c r="X14" s="169">
        <v>96.36</v>
      </c>
      <c r="Y14" s="68"/>
      <c r="AD14" s="7"/>
    </row>
    <row r="15" spans="1:30" s="3" customFormat="1" ht="36" customHeight="1" thickBot="1" x14ac:dyDescent="0.25">
      <c r="A15" s="130" t="s">
        <v>22</v>
      </c>
      <c r="B15" s="148"/>
      <c r="C15" s="51"/>
      <c r="D15" s="151"/>
      <c r="E15" s="153"/>
      <c r="F15" s="148"/>
      <c r="G15" s="51"/>
      <c r="H15" s="51"/>
      <c r="I15" s="51"/>
      <c r="J15" s="51"/>
      <c r="K15" s="37"/>
      <c r="L15" s="148"/>
      <c r="M15" s="158"/>
      <c r="N15" s="158"/>
      <c r="O15" s="38"/>
      <c r="P15" s="38"/>
      <c r="Q15" s="51"/>
      <c r="R15" s="51"/>
      <c r="S15" s="37"/>
      <c r="T15" s="39"/>
      <c r="U15" s="166"/>
      <c r="V15" s="166"/>
      <c r="W15" s="168"/>
      <c r="X15" s="182">
        <v>10599.2943</v>
      </c>
      <c r="Y15" s="68"/>
      <c r="Z15" s="7"/>
      <c r="AD15" s="7"/>
    </row>
    <row r="16" spans="1:30" ht="72" customHeight="1" thickBot="1" x14ac:dyDescent="0.4">
      <c r="A16" s="52" t="s">
        <v>26</v>
      </c>
      <c r="B16" s="78">
        <v>67</v>
      </c>
      <c r="C16" s="79">
        <v>25</v>
      </c>
      <c r="D16" s="80">
        <v>67</v>
      </c>
      <c r="E16" s="66">
        <v>84.5</v>
      </c>
      <c r="F16" s="79">
        <v>80.900000000000006</v>
      </c>
      <c r="G16" s="79">
        <v>100.8</v>
      </c>
      <c r="H16" s="79">
        <v>88.7</v>
      </c>
      <c r="I16" s="79"/>
      <c r="J16" s="79">
        <v>25</v>
      </c>
      <c r="K16" s="61">
        <v>216.25</v>
      </c>
      <c r="L16" s="78">
        <v>279.87</v>
      </c>
      <c r="M16" s="54">
        <v>341.25</v>
      </c>
      <c r="N16" s="79">
        <v>171.37</v>
      </c>
      <c r="O16" s="79">
        <v>570.28</v>
      </c>
      <c r="P16" s="79">
        <v>266.60000000000002</v>
      </c>
      <c r="Q16" s="79">
        <v>144.30000000000001</v>
      </c>
      <c r="R16" s="54">
        <v>534.03</v>
      </c>
      <c r="S16" s="60">
        <v>504.17</v>
      </c>
      <c r="T16" s="81"/>
      <c r="U16" s="66">
        <v>3177</v>
      </c>
      <c r="V16" s="66">
        <v>133</v>
      </c>
      <c r="W16" s="113">
        <f>SUM(B16:V16)</f>
        <v>6877.02</v>
      </c>
      <c r="X16" s="111">
        <f>W16+X11</f>
        <v>6932.52</v>
      </c>
      <c r="Y16" s="82"/>
      <c r="Z16" s="9"/>
      <c r="AA16" s="10"/>
      <c r="AB16" s="11"/>
    </row>
    <row r="17" spans="1:28" s="3" customFormat="1" ht="37.799999999999997" customHeight="1" thickBot="1" x14ac:dyDescent="0.25">
      <c r="A17" s="83" t="s">
        <v>23</v>
      </c>
      <c r="B17" s="84">
        <v>66</v>
      </c>
      <c r="C17" s="85">
        <v>22</v>
      </c>
      <c r="D17" s="86">
        <v>60</v>
      </c>
      <c r="E17" s="87">
        <v>73</v>
      </c>
      <c r="F17" s="85">
        <v>65.400000000000006</v>
      </c>
      <c r="G17" s="85">
        <v>85.8</v>
      </c>
      <c r="H17" s="85">
        <v>78.5</v>
      </c>
      <c r="I17" s="85">
        <v>100.5</v>
      </c>
      <c r="J17" s="85">
        <v>7</v>
      </c>
      <c r="K17" s="88">
        <v>194.5</v>
      </c>
      <c r="L17" s="84">
        <v>250.63</v>
      </c>
      <c r="M17" s="85">
        <v>350.49</v>
      </c>
      <c r="N17" s="85">
        <v>330.37</v>
      </c>
      <c r="O17" s="85">
        <v>537.75</v>
      </c>
      <c r="P17" s="85">
        <v>265.19</v>
      </c>
      <c r="Q17" s="85">
        <v>161.30000000000001</v>
      </c>
      <c r="R17" s="89">
        <v>622.63</v>
      </c>
      <c r="S17" s="90">
        <v>451.17</v>
      </c>
      <c r="T17" s="91"/>
      <c r="U17" s="87">
        <v>2846</v>
      </c>
      <c r="V17" s="87">
        <v>128</v>
      </c>
      <c r="W17" s="114">
        <v>6696.23</v>
      </c>
      <c r="X17" s="116">
        <v>6792.59</v>
      </c>
      <c r="Y17" s="82"/>
      <c r="AB17" s="8"/>
    </row>
    <row r="18" spans="1:28" ht="72" customHeight="1" thickTop="1" thickBot="1" x14ac:dyDescent="0.3">
      <c r="A18" s="69" t="s">
        <v>24</v>
      </c>
      <c r="B18" s="70">
        <f>B10+B16</f>
        <v>79</v>
      </c>
      <c r="C18" s="71">
        <f>C10+C16</f>
        <v>53.7</v>
      </c>
      <c r="D18" s="71">
        <f t="shared" ref="D18:V18" si="1">D10+D16</f>
        <v>136.80000000000001</v>
      </c>
      <c r="E18" s="191">
        <f t="shared" si="1"/>
        <v>251.95500000000001</v>
      </c>
      <c r="F18" s="192">
        <f t="shared" si="1"/>
        <v>333.53</v>
      </c>
      <c r="G18" s="191">
        <f t="shared" si="1"/>
        <v>323.17</v>
      </c>
      <c r="H18" s="191">
        <f t="shared" si="1"/>
        <v>425.00689999999997</v>
      </c>
      <c r="I18" s="191"/>
      <c r="J18" s="191">
        <f t="shared" si="1"/>
        <v>202.88999999999996</v>
      </c>
      <c r="K18" s="191">
        <f t="shared" si="1"/>
        <v>507.185</v>
      </c>
      <c r="L18" s="192">
        <f t="shared" si="1"/>
        <v>512.86829999999998</v>
      </c>
      <c r="M18" s="191">
        <f t="shared" si="1"/>
        <v>966.50409999999988</v>
      </c>
      <c r="N18" s="191">
        <f t="shared" si="1"/>
        <v>544.52170000000001</v>
      </c>
      <c r="O18" s="191">
        <f t="shared" si="1"/>
        <v>1370.0303999999999</v>
      </c>
      <c r="P18" s="191">
        <f t="shared" si="1"/>
        <v>680.0557</v>
      </c>
      <c r="Q18" s="191">
        <f t="shared" si="1"/>
        <v>234.4282</v>
      </c>
      <c r="R18" s="191">
        <f t="shared" si="1"/>
        <v>781.86649999999997</v>
      </c>
      <c r="S18" s="193">
        <f t="shared" si="1"/>
        <v>612.55430000000001</v>
      </c>
      <c r="T18" s="72">
        <f t="shared" si="1"/>
        <v>81</v>
      </c>
      <c r="U18" s="71">
        <f t="shared" si="1"/>
        <v>3186.08</v>
      </c>
      <c r="V18" s="192">
        <f t="shared" si="1"/>
        <v>3158.3108000000002</v>
      </c>
      <c r="W18" s="194">
        <f>SUM(B18:V18)</f>
        <v>14441.456900000001</v>
      </c>
      <c r="X18" s="195">
        <f>X12+W16</f>
        <v>17795.744900000002</v>
      </c>
      <c r="Y18" s="67"/>
      <c r="Z18" s="5"/>
      <c r="AA18" s="5"/>
    </row>
    <row r="19" spans="1:28" s="3" customFormat="1" ht="57" customHeight="1" thickTop="1" thickBot="1" x14ac:dyDescent="0.25">
      <c r="A19" s="119" t="s">
        <v>25</v>
      </c>
      <c r="B19" s="120">
        <f>SUM(B13+B17)</f>
        <v>77</v>
      </c>
      <c r="C19" s="121">
        <f t="shared" ref="C19:X19" si="2">SUM(C13+C17)</f>
        <v>47.5</v>
      </c>
      <c r="D19" s="122">
        <f t="shared" si="2"/>
        <v>128.80000000000001</v>
      </c>
      <c r="E19" s="123">
        <f t="shared" si="2"/>
        <v>225.20500000000001</v>
      </c>
      <c r="F19" s="170">
        <f t="shared" si="2"/>
        <v>261.73</v>
      </c>
      <c r="G19" s="202">
        <f t="shared" si="2"/>
        <v>299.065</v>
      </c>
      <c r="H19" s="202">
        <f t="shared" si="2"/>
        <v>426.69690000000003</v>
      </c>
      <c r="I19" s="202">
        <f t="shared" si="2"/>
        <v>647.59829999999999</v>
      </c>
      <c r="J19" s="171"/>
      <c r="K19" s="172"/>
      <c r="L19" s="199"/>
      <c r="M19" s="200">
        <f t="shared" si="2"/>
        <v>1065.5541000000001</v>
      </c>
      <c r="N19" s="200">
        <f t="shared" si="2"/>
        <v>433</v>
      </c>
      <c r="O19" s="200">
        <f t="shared" si="2"/>
        <v>1313.8298</v>
      </c>
      <c r="P19" s="200">
        <f t="shared" si="2"/>
        <v>929.98800000000006</v>
      </c>
      <c r="Q19" s="200">
        <f t="shared" si="2"/>
        <v>195.33150000000001</v>
      </c>
      <c r="R19" s="200">
        <f t="shared" si="2"/>
        <v>908.91010000000006</v>
      </c>
      <c r="S19" s="201">
        <f t="shared" si="2"/>
        <v>562.27920000000006</v>
      </c>
      <c r="T19" s="127">
        <f t="shared" si="2"/>
        <v>81</v>
      </c>
      <c r="U19" s="128">
        <f t="shared" si="2"/>
        <v>2855.58</v>
      </c>
      <c r="V19" s="196">
        <f t="shared" si="2"/>
        <v>3088.6383999999998</v>
      </c>
      <c r="W19" s="197">
        <f t="shared" si="2"/>
        <v>13999.836299999999</v>
      </c>
      <c r="X19" s="198">
        <f t="shared" si="2"/>
        <v>17295.524299999997</v>
      </c>
      <c r="Y19" s="34"/>
      <c r="AA19" s="7"/>
    </row>
    <row r="20" spans="1:28" x14ac:dyDescent="0.25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73"/>
      <c r="AA20" s="5"/>
    </row>
    <row r="21" spans="1:28" ht="104.4" customHeight="1" x14ac:dyDescent="0.25">
      <c r="A21" s="203" t="s">
        <v>34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</row>
    <row r="23" spans="1:28" x14ac:dyDescent="0.25">
      <c r="AA23" s="2">
        <v>16770.787799999998</v>
      </c>
    </row>
    <row r="24" spans="1:28" x14ac:dyDescent="0.25">
      <c r="AA24" s="5">
        <f>AA23-AA20</f>
        <v>16770.787799999998</v>
      </c>
    </row>
  </sheetData>
  <mergeCells count="7">
    <mergeCell ref="A21:X21"/>
    <mergeCell ref="A1:X1"/>
    <mergeCell ref="B2:W2"/>
    <mergeCell ref="B3:E3"/>
    <mergeCell ref="F3:I3"/>
    <mergeCell ref="M3:R3"/>
    <mergeCell ref="A20:X20"/>
  </mergeCells>
  <printOptions horizontalCentered="1" gridLines="1"/>
  <pageMargins left="0.31496062992125984" right="0.31496062992125984" top="1.1811023622047245" bottom="0.59055118110236227" header="0.39370078740157483" footer="1.1811023622047245"/>
  <pageSetup paperSize="9" scale="65" firstPageNumber="3" orientation="portrait" horizontalDpi="1200" verticalDpi="1200" r:id="rId1"/>
  <headerFooter alignWithMargins="0">
    <oddHeader>&amp;C&amp;"Arial,Standard"&amp;16Stellenplan 2018
&amp;R&amp;"Arial,Standard"&amp;14- 9 -</oddHeader>
    <oddFooter xml:space="preserve">&amp;L&amp;12
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Normal="100" workbookViewId="0">
      <pane xSplit="1" ySplit="4" topLeftCell="B17" activePane="bottomRight" state="frozen"/>
      <selection pane="topRight" activeCell="B1" sqref="B1"/>
      <selection pane="bottomLeft" activeCell="A6" sqref="A6"/>
      <selection pane="bottomRight" activeCell="A22" sqref="A22"/>
    </sheetView>
  </sheetViews>
  <sheetFormatPr baseColWidth="10" defaultColWidth="11.44140625" defaultRowHeight="13.2" x14ac:dyDescent="0.25"/>
  <cols>
    <col min="1" max="1" width="14.21875" style="2" customWidth="1"/>
    <col min="2" max="2" width="4.77734375" style="2" customWidth="1"/>
    <col min="3" max="3" width="6.44140625" style="2" customWidth="1"/>
    <col min="4" max="4" width="5.88671875" style="23" customWidth="1"/>
    <col min="5" max="5" width="8.33203125" style="22" customWidth="1"/>
    <col min="6" max="6" width="9" style="2" customWidth="1"/>
    <col min="7" max="7" width="7.77734375" style="2" customWidth="1"/>
    <col min="8" max="12" width="8.109375" style="2" customWidth="1"/>
    <col min="13" max="14" width="8.33203125" style="2" customWidth="1"/>
    <col min="15" max="15" width="8.109375" style="2" customWidth="1"/>
    <col min="16" max="16" width="7.109375" style="2" customWidth="1"/>
    <col min="17" max="17" width="7.33203125" style="2" customWidth="1"/>
    <col min="18" max="18" width="7.109375" style="2" customWidth="1"/>
    <col min="19" max="19" width="7.5546875" style="2" customWidth="1"/>
    <col min="20" max="20" width="4.88671875" style="2" customWidth="1"/>
    <col min="21" max="21" width="6.5546875" style="2" customWidth="1"/>
    <col min="22" max="22" width="8.33203125" style="2" customWidth="1"/>
    <col min="23" max="23" width="9.5546875" style="2" customWidth="1"/>
    <col min="24" max="24" width="12.109375" style="2" customWidth="1"/>
    <col min="25" max="25" width="16.5546875" style="2" customWidth="1"/>
    <col min="26" max="26" width="12.33203125" style="2" customWidth="1"/>
    <col min="27" max="28" width="11.44140625" style="2"/>
    <col min="29" max="29" width="14" style="2" customWidth="1"/>
    <col min="30" max="16384" width="11.44140625" style="2"/>
  </cols>
  <sheetData>
    <row r="1" spans="1:30" s="1" customFormat="1" ht="29.25" customHeight="1" x14ac:dyDescent="0.25">
      <c r="A1" s="205" t="s">
        <v>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30" s="13" customFormat="1" ht="22.5" customHeight="1" x14ac:dyDescent="0.25">
      <c r="A2" s="12"/>
      <c r="B2" s="206" t="s">
        <v>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7"/>
      <c r="X2" s="104"/>
    </row>
    <row r="3" spans="1:30" ht="45.75" customHeight="1" x14ac:dyDescent="0.25">
      <c r="A3" s="14" t="s">
        <v>0</v>
      </c>
      <c r="B3" s="208"/>
      <c r="C3" s="209"/>
      <c r="D3" s="209"/>
      <c r="E3" s="210"/>
      <c r="F3" s="208"/>
      <c r="G3" s="209"/>
      <c r="H3" s="209"/>
      <c r="I3" s="209"/>
      <c r="J3" s="93"/>
      <c r="K3" s="94"/>
      <c r="L3" s="93"/>
      <c r="M3" s="209"/>
      <c r="N3" s="209"/>
      <c r="O3" s="209"/>
      <c r="P3" s="209"/>
      <c r="Q3" s="209"/>
      <c r="R3" s="209"/>
      <c r="S3" s="177"/>
      <c r="T3" s="15" t="s">
        <v>2</v>
      </c>
      <c r="U3" s="16" t="s">
        <v>31</v>
      </c>
      <c r="V3" s="16" t="s">
        <v>32</v>
      </c>
      <c r="W3" s="98" t="s">
        <v>12</v>
      </c>
      <c r="X3" s="105" t="s">
        <v>13</v>
      </c>
    </row>
    <row r="4" spans="1:30" ht="28.5" customHeight="1" thickBot="1" x14ac:dyDescent="0.3">
      <c r="A4" s="26" t="s">
        <v>10</v>
      </c>
      <c r="B4" s="21" t="s">
        <v>5</v>
      </c>
      <c r="C4" s="17">
        <v>15</v>
      </c>
      <c r="D4" s="24">
        <v>14</v>
      </c>
      <c r="E4" s="25">
        <v>13</v>
      </c>
      <c r="F4" s="17">
        <v>12</v>
      </c>
      <c r="G4" s="17">
        <v>11</v>
      </c>
      <c r="H4" s="17">
        <v>10</v>
      </c>
      <c r="I4" s="17">
        <v>9</v>
      </c>
      <c r="J4" s="17" t="s">
        <v>14</v>
      </c>
      <c r="K4" s="18" t="s">
        <v>15</v>
      </c>
      <c r="L4" s="17" t="s">
        <v>16</v>
      </c>
      <c r="M4" s="17">
        <v>8</v>
      </c>
      <c r="N4" s="17">
        <v>7</v>
      </c>
      <c r="O4" s="17">
        <v>6</v>
      </c>
      <c r="P4" s="17">
        <v>5</v>
      </c>
      <c r="Q4" s="17">
        <v>4</v>
      </c>
      <c r="R4" s="17">
        <v>3</v>
      </c>
      <c r="S4" s="18" t="s">
        <v>30</v>
      </c>
      <c r="T4" s="19" t="s">
        <v>3</v>
      </c>
      <c r="U4" s="18"/>
      <c r="V4" s="20" t="s">
        <v>33</v>
      </c>
      <c r="W4" s="99" t="s">
        <v>11</v>
      </c>
      <c r="X4" s="106" t="s">
        <v>27</v>
      </c>
      <c r="Y4" s="4" t="s">
        <v>4</v>
      </c>
    </row>
    <row r="5" spans="1:30" ht="33" customHeight="1" x14ac:dyDescent="0.25">
      <c r="A5" s="27" t="s">
        <v>1</v>
      </c>
      <c r="B5" s="28">
        <v>12</v>
      </c>
      <c r="C5" s="28">
        <v>27.7</v>
      </c>
      <c r="D5" s="29">
        <v>65.8</v>
      </c>
      <c r="E5" s="30">
        <v>158.45500000000001</v>
      </c>
      <c r="F5" s="74">
        <v>240.63</v>
      </c>
      <c r="G5" s="75">
        <v>207.37</v>
      </c>
      <c r="H5" s="76">
        <v>329.30689999999998</v>
      </c>
      <c r="I5" s="95"/>
      <c r="J5" s="95">
        <v>163.88999999999996</v>
      </c>
      <c r="K5" s="31">
        <v>282.935</v>
      </c>
      <c r="L5" s="95">
        <v>202.9983</v>
      </c>
      <c r="M5" s="76">
        <v>561.75409999999988</v>
      </c>
      <c r="N5" s="28">
        <v>314.7217</v>
      </c>
      <c r="O5" s="76">
        <v>705.2503999999999</v>
      </c>
      <c r="P5" s="28">
        <v>330.05569999999994</v>
      </c>
      <c r="Q5" s="76">
        <v>80.628200000000007</v>
      </c>
      <c r="R5" s="92">
        <v>179.23650000000001</v>
      </c>
      <c r="S5" s="87">
        <v>108.3843</v>
      </c>
      <c r="T5" s="32">
        <v>81</v>
      </c>
      <c r="U5" s="32">
        <v>9.08</v>
      </c>
      <c r="V5" s="33">
        <v>3025.3108000000002</v>
      </c>
      <c r="W5" s="100">
        <v>7086.5069000000003</v>
      </c>
      <c r="X5" s="107">
        <v>10070.0949</v>
      </c>
      <c r="Y5" s="34">
        <v>2983.5879999999997</v>
      </c>
      <c r="AA5" s="5"/>
    </row>
    <row r="6" spans="1:30" ht="33" customHeight="1" x14ac:dyDescent="0.25">
      <c r="A6" s="35" t="s">
        <v>6</v>
      </c>
      <c r="B6" s="36"/>
      <c r="C6" s="36">
        <v>1</v>
      </c>
      <c r="D6" s="28">
        <v>4</v>
      </c>
      <c r="E6" s="33">
        <v>9</v>
      </c>
      <c r="F6" s="36">
        <v>12</v>
      </c>
      <c r="G6" s="36">
        <v>15</v>
      </c>
      <c r="H6" s="36">
        <v>7</v>
      </c>
      <c r="I6" s="38" t="s">
        <v>29</v>
      </c>
      <c r="J6" s="38"/>
      <c r="K6" s="37">
        <v>8</v>
      </c>
      <c r="L6" s="38">
        <v>30</v>
      </c>
      <c r="M6" s="36">
        <v>57.5</v>
      </c>
      <c r="N6" s="74">
        <v>58.43</v>
      </c>
      <c r="O6" s="36">
        <v>94.5</v>
      </c>
      <c r="P6" s="36">
        <v>83.4</v>
      </c>
      <c r="Q6" s="36">
        <v>9.5</v>
      </c>
      <c r="R6" s="38">
        <v>68.599999999999994</v>
      </c>
      <c r="S6" s="37"/>
      <c r="T6" s="39"/>
      <c r="U6" s="37"/>
      <c r="V6" s="37"/>
      <c r="W6" s="101">
        <f>SUM(B6:U6)</f>
        <v>457.93000000000006</v>
      </c>
      <c r="X6" s="108">
        <f>SUM(Y6,W6)</f>
        <v>489.13000000000005</v>
      </c>
      <c r="Y6" s="34">
        <v>31.2</v>
      </c>
    </row>
    <row r="7" spans="1:30" ht="33" customHeight="1" x14ac:dyDescent="0.25">
      <c r="A7" s="35" t="s">
        <v>28</v>
      </c>
      <c r="B7" s="40"/>
      <c r="C7" s="40"/>
      <c r="D7" s="41"/>
      <c r="E7" s="42"/>
      <c r="F7" s="40"/>
      <c r="G7" s="40"/>
      <c r="H7" s="40"/>
      <c r="I7" s="40"/>
      <c r="J7" s="40"/>
      <c r="K7" s="43"/>
      <c r="L7" s="40"/>
      <c r="M7" s="40">
        <v>6</v>
      </c>
      <c r="N7" s="40"/>
      <c r="O7" s="40"/>
      <c r="P7" s="40"/>
      <c r="Q7" s="40"/>
      <c r="R7" s="40"/>
      <c r="S7" s="43"/>
      <c r="T7" s="44"/>
      <c r="U7" s="44"/>
      <c r="V7" s="43"/>
      <c r="W7" s="101">
        <f>SUM(B7:V7)</f>
        <v>6</v>
      </c>
      <c r="X7" s="108">
        <f>SUM(Y7,W7)</f>
        <v>25</v>
      </c>
      <c r="Y7" s="34">
        <v>19</v>
      </c>
    </row>
    <row r="8" spans="1:30" ht="43.8" customHeight="1" x14ac:dyDescent="0.25">
      <c r="A8" s="35" t="s">
        <v>7</v>
      </c>
      <c r="B8" s="36"/>
      <c r="C8" s="36"/>
      <c r="D8" s="29"/>
      <c r="E8" s="30"/>
      <c r="F8" s="36"/>
      <c r="G8" s="36"/>
      <c r="H8" s="36"/>
      <c r="I8" s="96"/>
      <c r="J8" s="38">
        <v>14</v>
      </c>
      <c r="K8" s="37"/>
      <c r="L8" s="38"/>
      <c r="M8" s="36"/>
      <c r="N8" s="36"/>
      <c r="O8" s="36"/>
      <c r="P8" s="36"/>
      <c r="Q8" s="36"/>
      <c r="R8" s="38"/>
      <c r="S8" s="37"/>
      <c r="T8" s="39"/>
      <c r="U8" s="37"/>
      <c r="V8" s="37"/>
      <c r="W8" s="101">
        <f>SUM(B8:U8)</f>
        <v>14</v>
      </c>
      <c r="X8" s="108">
        <f>SUM(Y8,W8)</f>
        <v>279</v>
      </c>
      <c r="Y8" s="34">
        <v>265</v>
      </c>
      <c r="AA8" s="6"/>
      <c r="AB8" s="5"/>
    </row>
    <row r="9" spans="1:30" ht="13.8" thickBot="1" x14ac:dyDescent="0.3">
      <c r="A9" s="45"/>
      <c r="B9" s="46"/>
      <c r="C9" s="47"/>
      <c r="D9" s="48"/>
      <c r="E9" s="49"/>
      <c r="F9" s="46"/>
      <c r="G9" s="47"/>
      <c r="H9" s="47"/>
      <c r="I9" s="47"/>
      <c r="J9" s="47"/>
      <c r="K9" s="50"/>
      <c r="L9" s="47"/>
      <c r="M9" s="47"/>
      <c r="N9" s="47"/>
      <c r="O9" s="47"/>
      <c r="P9" s="47"/>
      <c r="Q9" s="47"/>
      <c r="R9" s="51"/>
      <c r="S9" s="50"/>
      <c r="T9" s="50"/>
      <c r="U9" s="50"/>
      <c r="V9" s="47"/>
      <c r="W9" s="102"/>
      <c r="X9" s="109"/>
      <c r="Y9" s="34"/>
      <c r="AA9" s="6"/>
      <c r="AB9" s="5"/>
    </row>
    <row r="10" spans="1:30" ht="71.400000000000006" customHeight="1" thickBot="1" x14ac:dyDescent="0.3">
      <c r="A10" s="52" t="s">
        <v>17</v>
      </c>
      <c r="B10" s="97">
        <f>SUM(B5:B8)</f>
        <v>12</v>
      </c>
      <c r="C10" s="63">
        <f>SUM(C5:C8)</f>
        <v>28.7</v>
      </c>
      <c r="D10" s="63">
        <f>SUM(D5:D8)</f>
        <v>69.8</v>
      </c>
      <c r="E10" s="77">
        <f>SUM(E5:E8)</f>
        <v>167.45500000000001</v>
      </c>
      <c r="F10" s="63">
        <f t="shared" ref="F10:S10" si="0">SUM(F5:F8)</f>
        <v>252.63</v>
      </c>
      <c r="G10" s="63">
        <f t="shared" si="0"/>
        <v>222.37</v>
      </c>
      <c r="H10" s="63">
        <f t="shared" si="0"/>
        <v>336.30689999999998</v>
      </c>
      <c r="I10" s="63"/>
      <c r="J10" s="63">
        <f>SUM(J5:J8)</f>
        <v>177.88999999999996</v>
      </c>
      <c r="K10" s="77">
        <f>SUM(K5:K8)</f>
        <v>290.935</v>
      </c>
      <c r="L10" s="63">
        <f>SUM(L5:L8)</f>
        <v>232.9983</v>
      </c>
      <c r="M10" s="63">
        <f t="shared" si="0"/>
        <v>625.25409999999988</v>
      </c>
      <c r="N10" s="63">
        <f t="shared" si="0"/>
        <v>373.15170000000001</v>
      </c>
      <c r="O10" s="63">
        <f t="shared" si="0"/>
        <v>799.7503999999999</v>
      </c>
      <c r="P10" s="63">
        <f t="shared" si="0"/>
        <v>413.45569999999998</v>
      </c>
      <c r="Q10" s="63">
        <f t="shared" si="0"/>
        <v>90.128200000000007</v>
      </c>
      <c r="R10" s="63">
        <f t="shared" si="0"/>
        <v>247.8365</v>
      </c>
      <c r="S10" s="77">
        <f t="shared" si="0"/>
        <v>108.3843</v>
      </c>
      <c r="T10" s="174">
        <f>SUM(T5:T8)</f>
        <v>81</v>
      </c>
      <c r="U10" s="77">
        <f>SUM(U5:U8)</f>
        <v>9.08</v>
      </c>
      <c r="V10" s="58">
        <f>SUM(V5:V8)</f>
        <v>3025.3108000000002</v>
      </c>
      <c r="W10" s="173">
        <f>SUM(W5:W8)</f>
        <v>7564.4369000000006</v>
      </c>
      <c r="X10" s="110">
        <f>SUM(W10,Y10)</f>
        <v>10863.224900000001</v>
      </c>
      <c r="Y10" s="62">
        <f>SUM(Y5:Y8)</f>
        <v>3298.7879999999996</v>
      </c>
      <c r="Z10" s="5"/>
      <c r="AA10" s="6"/>
      <c r="AB10" s="5"/>
    </row>
    <row r="11" spans="1:30" ht="71.400000000000006" customHeight="1" thickBot="1" x14ac:dyDescent="0.3">
      <c r="A11" s="52" t="s">
        <v>19</v>
      </c>
      <c r="B11" s="53"/>
      <c r="C11" s="54"/>
      <c r="D11" s="55"/>
      <c r="E11" s="56"/>
      <c r="F11" s="54"/>
      <c r="G11" s="63"/>
      <c r="H11" s="63"/>
      <c r="I11" s="63"/>
      <c r="J11" s="63"/>
      <c r="K11" s="77"/>
      <c r="L11" s="97"/>
      <c r="M11" s="57"/>
      <c r="N11" s="64"/>
      <c r="O11" s="57"/>
      <c r="P11" s="54"/>
      <c r="Q11" s="54"/>
      <c r="R11" s="57"/>
      <c r="S11" s="65"/>
      <c r="T11" s="59"/>
      <c r="U11" s="60"/>
      <c r="V11" s="61"/>
      <c r="W11" s="103"/>
      <c r="X11" s="111">
        <v>55.5</v>
      </c>
      <c r="Y11" s="67"/>
      <c r="AA11" s="5"/>
      <c r="AB11" s="5"/>
    </row>
    <row r="12" spans="1:30" ht="70.2" customHeight="1" thickBot="1" x14ac:dyDescent="0.3">
      <c r="A12" s="52" t="s">
        <v>20</v>
      </c>
      <c r="B12" s="53"/>
      <c r="C12" s="54"/>
      <c r="D12" s="55"/>
      <c r="E12" s="56"/>
      <c r="F12" s="54"/>
      <c r="G12" s="63"/>
      <c r="H12" s="63"/>
      <c r="I12" s="63"/>
      <c r="J12" s="63"/>
      <c r="K12" s="77"/>
      <c r="L12" s="97"/>
      <c r="M12" s="57"/>
      <c r="N12" s="57"/>
      <c r="O12" s="57"/>
      <c r="P12" s="54"/>
      <c r="Q12" s="54"/>
      <c r="R12" s="57"/>
      <c r="S12" s="58"/>
      <c r="T12" s="59"/>
      <c r="U12" s="60"/>
      <c r="V12" s="61"/>
      <c r="W12" s="112"/>
      <c r="X12" s="110">
        <f>SUM(X10:X11)</f>
        <v>10918.724900000001</v>
      </c>
      <c r="Y12" s="62"/>
      <c r="Z12" s="6"/>
      <c r="AA12" s="5"/>
      <c r="AB12" s="5"/>
      <c r="AD12" s="5"/>
    </row>
    <row r="13" spans="1:30" s="3" customFormat="1" ht="46.8" customHeight="1" x14ac:dyDescent="0.2">
      <c r="A13" s="131" t="s">
        <v>18</v>
      </c>
      <c r="B13" s="132">
        <v>11</v>
      </c>
      <c r="C13" s="133">
        <v>25.5</v>
      </c>
      <c r="D13" s="134">
        <v>68.8</v>
      </c>
      <c r="E13" s="135">
        <v>152.20500000000001</v>
      </c>
      <c r="F13" s="136">
        <v>196.33</v>
      </c>
      <c r="G13" s="137">
        <v>213.26499999999999</v>
      </c>
      <c r="H13" s="138">
        <v>348.19690000000003</v>
      </c>
      <c r="I13" s="138">
        <v>547.09829999999999</v>
      </c>
      <c r="J13" s="138"/>
      <c r="K13" s="139"/>
      <c r="L13" s="140"/>
      <c r="M13" s="92">
        <v>715.06410000000005</v>
      </c>
      <c r="N13" s="141">
        <v>102.63</v>
      </c>
      <c r="O13" s="92">
        <v>776.07979999999998</v>
      </c>
      <c r="P13" s="92">
        <v>664.798</v>
      </c>
      <c r="Q13" s="138">
        <v>34.031500000000001</v>
      </c>
      <c r="R13" s="138">
        <v>286.2801</v>
      </c>
      <c r="S13" s="139">
        <v>111.1092</v>
      </c>
      <c r="T13" s="142">
        <v>81</v>
      </c>
      <c r="U13" s="142">
        <v>9.58</v>
      </c>
      <c r="V13" s="139">
        <v>2960.6383999999998</v>
      </c>
      <c r="W13" s="144">
        <v>7303.6062999999995</v>
      </c>
      <c r="X13" s="145">
        <v>10502.934299999999</v>
      </c>
      <c r="Y13" s="68"/>
      <c r="AD13" s="7"/>
    </row>
    <row r="14" spans="1:30" s="3" customFormat="1" ht="36" customHeight="1" x14ac:dyDescent="0.2">
      <c r="A14" s="146" t="s">
        <v>21</v>
      </c>
      <c r="B14" s="147"/>
      <c r="C14" s="149"/>
      <c r="D14" s="150"/>
      <c r="E14" s="152"/>
      <c r="F14" s="149"/>
      <c r="G14" s="154"/>
      <c r="H14" s="154"/>
      <c r="I14" s="154"/>
      <c r="J14" s="154"/>
      <c r="K14" s="155"/>
      <c r="L14" s="156"/>
      <c r="M14" s="157"/>
      <c r="N14" s="159"/>
      <c r="O14" s="160"/>
      <c r="P14" s="161"/>
      <c r="Q14" s="149"/>
      <c r="R14" s="162"/>
      <c r="S14" s="163"/>
      <c r="T14" s="164"/>
      <c r="U14" s="165"/>
      <c r="V14" s="167"/>
      <c r="W14" s="143"/>
      <c r="X14" s="169">
        <v>96.36</v>
      </c>
      <c r="Y14" s="68"/>
      <c r="AD14" s="7"/>
    </row>
    <row r="15" spans="1:30" s="3" customFormat="1" ht="36" customHeight="1" thickBot="1" x14ac:dyDescent="0.25">
      <c r="A15" s="130" t="s">
        <v>22</v>
      </c>
      <c r="B15" s="148"/>
      <c r="C15" s="51"/>
      <c r="D15" s="151"/>
      <c r="E15" s="153"/>
      <c r="F15" s="148"/>
      <c r="G15" s="51"/>
      <c r="H15" s="51"/>
      <c r="I15" s="51"/>
      <c r="J15" s="51"/>
      <c r="K15" s="37"/>
      <c r="L15" s="148"/>
      <c r="M15" s="158"/>
      <c r="N15" s="158"/>
      <c r="O15" s="38"/>
      <c r="P15" s="38"/>
      <c r="Q15" s="51"/>
      <c r="R15" s="51"/>
      <c r="S15" s="37"/>
      <c r="T15" s="39"/>
      <c r="U15" s="166"/>
      <c r="V15" s="166"/>
      <c r="W15" s="168"/>
      <c r="X15" s="107">
        <v>10599.2943</v>
      </c>
      <c r="Y15" s="68"/>
      <c r="Z15" s="7"/>
      <c r="AD15" s="7"/>
    </row>
    <row r="16" spans="1:30" ht="72" customHeight="1" thickBot="1" x14ac:dyDescent="0.4">
      <c r="A16" s="52" t="s">
        <v>26</v>
      </c>
      <c r="B16" s="78">
        <v>67</v>
      </c>
      <c r="C16" s="79">
        <v>25</v>
      </c>
      <c r="D16" s="80">
        <v>67</v>
      </c>
      <c r="E16" s="66">
        <v>84.5</v>
      </c>
      <c r="F16" s="79">
        <v>80.900000000000006</v>
      </c>
      <c r="G16" s="79">
        <v>100.8</v>
      </c>
      <c r="H16" s="79">
        <v>88.7</v>
      </c>
      <c r="I16" s="79"/>
      <c r="J16" s="79">
        <v>25</v>
      </c>
      <c r="K16" s="61">
        <v>216.25</v>
      </c>
      <c r="L16" s="78">
        <v>279.87</v>
      </c>
      <c r="M16" s="54">
        <v>341.25</v>
      </c>
      <c r="N16" s="79">
        <v>171.37</v>
      </c>
      <c r="O16" s="79">
        <v>570.28</v>
      </c>
      <c r="P16" s="79">
        <v>266.60000000000002</v>
      </c>
      <c r="Q16" s="79">
        <v>144.30000000000001</v>
      </c>
      <c r="R16" s="54">
        <v>534.03</v>
      </c>
      <c r="S16" s="60">
        <v>504.17</v>
      </c>
      <c r="T16" s="81"/>
      <c r="U16" s="66">
        <v>3177</v>
      </c>
      <c r="V16" s="66">
        <v>133</v>
      </c>
      <c r="W16" s="113">
        <v>6877.02</v>
      </c>
      <c r="X16" s="111">
        <v>6932.52</v>
      </c>
      <c r="Y16" s="82"/>
      <c r="Z16" s="9"/>
      <c r="AA16" s="10"/>
      <c r="AB16" s="11"/>
    </row>
    <row r="17" spans="1:28" s="3" customFormat="1" ht="37.799999999999997" customHeight="1" thickBot="1" x14ac:dyDescent="0.25">
      <c r="A17" s="83" t="s">
        <v>23</v>
      </c>
      <c r="B17" s="84">
        <v>66</v>
      </c>
      <c r="C17" s="85">
        <v>22</v>
      </c>
      <c r="D17" s="86">
        <v>60</v>
      </c>
      <c r="E17" s="87">
        <v>73</v>
      </c>
      <c r="F17" s="85">
        <v>65.400000000000006</v>
      </c>
      <c r="G17" s="85">
        <v>85.8</v>
      </c>
      <c r="H17" s="85">
        <v>78.5</v>
      </c>
      <c r="I17" s="85">
        <v>100.5</v>
      </c>
      <c r="J17" s="85">
        <v>7</v>
      </c>
      <c r="K17" s="88">
        <v>194.5</v>
      </c>
      <c r="L17" s="84">
        <v>250.63</v>
      </c>
      <c r="M17" s="85">
        <v>350.49</v>
      </c>
      <c r="N17" s="85">
        <v>330.37</v>
      </c>
      <c r="O17" s="85">
        <v>537.75</v>
      </c>
      <c r="P17" s="85">
        <v>265.19</v>
      </c>
      <c r="Q17" s="85">
        <v>161.30000000000001</v>
      </c>
      <c r="R17" s="89">
        <v>622.63</v>
      </c>
      <c r="S17" s="90">
        <v>451.17</v>
      </c>
      <c r="T17" s="91"/>
      <c r="U17" s="87">
        <v>2846</v>
      </c>
      <c r="V17" s="87">
        <v>128</v>
      </c>
      <c r="W17" s="114">
        <v>6696.23</v>
      </c>
      <c r="X17" s="116">
        <v>6792.59</v>
      </c>
      <c r="Y17" s="82"/>
      <c r="AB17" s="8"/>
    </row>
    <row r="18" spans="1:28" ht="72" customHeight="1" thickTop="1" thickBot="1" x14ac:dyDescent="0.3">
      <c r="A18" s="69" t="s">
        <v>24</v>
      </c>
      <c r="B18" s="70">
        <f>B10+B16</f>
        <v>79</v>
      </c>
      <c r="C18" s="71">
        <f>C10+C16</f>
        <v>53.7</v>
      </c>
      <c r="D18" s="71">
        <f t="shared" ref="D18:V18" si="1">D10+D16</f>
        <v>136.80000000000001</v>
      </c>
      <c r="E18" s="71">
        <f t="shared" si="1"/>
        <v>251.95500000000001</v>
      </c>
      <c r="F18" s="70">
        <f t="shared" si="1"/>
        <v>333.53</v>
      </c>
      <c r="G18" s="71">
        <f t="shared" si="1"/>
        <v>323.17</v>
      </c>
      <c r="H18" s="71">
        <f t="shared" si="1"/>
        <v>425.00689999999997</v>
      </c>
      <c r="I18" s="71"/>
      <c r="J18" s="71">
        <f t="shared" si="1"/>
        <v>202.88999999999996</v>
      </c>
      <c r="K18" s="71">
        <f t="shared" si="1"/>
        <v>507.185</v>
      </c>
      <c r="L18" s="70">
        <f t="shared" si="1"/>
        <v>512.86829999999998</v>
      </c>
      <c r="M18" s="71">
        <f t="shared" si="1"/>
        <v>966.50409999999988</v>
      </c>
      <c r="N18" s="71">
        <f t="shared" si="1"/>
        <v>544.52170000000001</v>
      </c>
      <c r="O18" s="71">
        <f t="shared" si="1"/>
        <v>1370.0303999999999</v>
      </c>
      <c r="P18" s="71">
        <f t="shared" si="1"/>
        <v>680.0557</v>
      </c>
      <c r="Q18" s="71">
        <f t="shared" si="1"/>
        <v>234.4282</v>
      </c>
      <c r="R18" s="71">
        <f t="shared" si="1"/>
        <v>781.86649999999997</v>
      </c>
      <c r="S18" s="72">
        <f t="shared" si="1"/>
        <v>612.55430000000001</v>
      </c>
      <c r="T18" s="72">
        <f t="shared" si="1"/>
        <v>81</v>
      </c>
      <c r="U18" s="71">
        <f t="shared" si="1"/>
        <v>3186.08</v>
      </c>
      <c r="V18" s="70">
        <f t="shared" si="1"/>
        <v>3158.3108000000002</v>
      </c>
      <c r="W18" s="115">
        <f>SUM(B18:V18)</f>
        <v>14441.456900000001</v>
      </c>
      <c r="X18" s="117">
        <f>X12+W16</f>
        <v>17795.744900000002</v>
      </c>
      <c r="Y18" s="67"/>
      <c r="Z18" s="5"/>
      <c r="AA18" s="5"/>
    </row>
    <row r="19" spans="1:28" s="3" customFormat="1" ht="57" customHeight="1" thickTop="1" thickBot="1" x14ac:dyDescent="0.25">
      <c r="A19" s="119" t="s">
        <v>25</v>
      </c>
      <c r="B19" s="120">
        <f>SUM(B13+B17)</f>
        <v>77</v>
      </c>
      <c r="C19" s="121">
        <f t="shared" ref="C19:X19" si="2">SUM(C13+C17)</f>
        <v>47.5</v>
      </c>
      <c r="D19" s="122">
        <f t="shared" si="2"/>
        <v>128.80000000000001</v>
      </c>
      <c r="E19" s="123">
        <f t="shared" si="2"/>
        <v>225.20500000000001</v>
      </c>
      <c r="F19" s="170">
        <f t="shared" si="2"/>
        <v>261.73</v>
      </c>
      <c r="G19" s="171">
        <f t="shared" si="2"/>
        <v>299.065</v>
      </c>
      <c r="H19" s="171">
        <f t="shared" si="2"/>
        <v>426.69690000000003</v>
      </c>
      <c r="I19" s="171">
        <f t="shared" si="2"/>
        <v>647.59829999999999</v>
      </c>
      <c r="J19" s="171"/>
      <c r="K19" s="172"/>
      <c r="L19" s="125"/>
      <c r="M19" s="118">
        <f t="shared" si="2"/>
        <v>1065.5541000000001</v>
      </c>
      <c r="N19" s="118">
        <f t="shared" si="2"/>
        <v>433</v>
      </c>
      <c r="O19" s="118">
        <f t="shared" si="2"/>
        <v>1313.8298</v>
      </c>
      <c r="P19" s="118">
        <f t="shared" si="2"/>
        <v>929.98800000000006</v>
      </c>
      <c r="Q19" s="118">
        <f t="shared" si="2"/>
        <v>195.33150000000001</v>
      </c>
      <c r="R19" s="118">
        <f t="shared" si="2"/>
        <v>908.91010000000006</v>
      </c>
      <c r="S19" s="126">
        <f t="shared" si="2"/>
        <v>562.27920000000006</v>
      </c>
      <c r="T19" s="127">
        <f t="shared" si="2"/>
        <v>81</v>
      </c>
      <c r="U19" s="128">
        <f t="shared" si="2"/>
        <v>2855.58</v>
      </c>
      <c r="V19" s="128">
        <f t="shared" si="2"/>
        <v>3088.6383999999998</v>
      </c>
      <c r="W19" s="124">
        <f t="shared" si="2"/>
        <v>13999.836299999999</v>
      </c>
      <c r="X19" s="129">
        <f t="shared" si="2"/>
        <v>17295.524299999997</v>
      </c>
      <c r="Y19" s="34"/>
      <c r="AA19" s="7"/>
    </row>
    <row r="20" spans="1:28" x14ac:dyDescent="0.25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73"/>
      <c r="AA20" s="5"/>
    </row>
    <row r="21" spans="1:28" ht="94.2" customHeight="1" x14ac:dyDescent="0.25">
      <c r="A21" s="203" t="s">
        <v>35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</row>
    <row r="23" spans="1:28" x14ac:dyDescent="0.25">
      <c r="AA23" s="2">
        <v>16770.787799999998</v>
      </c>
    </row>
    <row r="24" spans="1:28" x14ac:dyDescent="0.25">
      <c r="AA24" s="5">
        <f>AA23-AA20</f>
        <v>16770.787799999998</v>
      </c>
    </row>
  </sheetData>
  <mergeCells count="7">
    <mergeCell ref="A21:X21"/>
    <mergeCell ref="A1:X1"/>
    <mergeCell ref="B2:W2"/>
    <mergeCell ref="F3:I3"/>
    <mergeCell ref="M3:R3"/>
    <mergeCell ref="B3:E3"/>
    <mergeCell ref="A20:X20"/>
  </mergeCells>
  <phoneticPr fontId="0" type="noConversion"/>
  <printOptions horizontalCentered="1" gridLines="1"/>
  <pageMargins left="0.31496062992125984" right="0.31496062992125984" top="1.1811023622047245" bottom="0.59055118110236227" header="0.39370078740157483" footer="1.1811023622047245"/>
  <pageSetup paperSize="9" scale="65" firstPageNumber="3" orientation="portrait" horizontalDpi="1200" verticalDpi="1200" r:id="rId1"/>
  <headerFooter alignWithMargins="0">
    <oddHeader>&amp;C&amp;"Arial,Standard"&amp;16Stellenplan 2018
&amp;R&amp;"Arial,Standard"&amp;14- 9 -</oddHeader>
    <oddFooter xml:space="preserve">&amp;L&amp;12
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TeilCBeschZusSchluss. 2stellig</vt:lpstr>
      <vt:lpstr>TeilCBeschZusSchlussvorl. 2018</vt:lpstr>
      <vt:lpstr>'TeilCBeschZusSchluss. 2stellig'!Druckbereich</vt:lpstr>
      <vt:lpstr>'TeilCBeschZusSchlussvorl. 2018'!Druckbereich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2017-12-11T14:53:36Z</cp:lastPrinted>
  <dcterms:created xsi:type="dcterms:W3CDTF">1999-11-03T11:10:23Z</dcterms:created>
  <dcterms:modified xsi:type="dcterms:W3CDTF">2017-12-11T18:57:17Z</dcterms:modified>
</cp:coreProperties>
</file>