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2000" windowHeight="5928" activeTab="0"/>
  </bookViews>
  <sheets>
    <sheet name="Übersicht_Versorgung_u3J" sheetId="1" r:id="rId1"/>
    <sheet name="Übersicht_Versorgung_3b6J" sheetId="2" r:id="rId2"/>
    <sheet name="Übersicht_Versorgung_6b12J" sheetId="3" r:id="rId3"/>
  </sheets>
  <definedNames>
    <definedName name="_xlnm.Print_Area" localSheetId="0">'Übersicht_Versorgung_u3J'!$A$1:$J$45</definedName>
  </definedNames>
  <calcPr fullCalcOnLoad="1"/>
</workbook>
</file>

<file path=xl/sharedStrings.xml><?xml version="1.0" encoding="utf-8"?>
<sst xmlns="http://schemas.openxmlformats.org/spreadsheetml/2006/main" count="180" uniqueCount="79">
  <si>
    <t xml:space="preserve">Versorgungsentwicklung Gesamtstadt </t>
  </si>
  <si>
    <t>Altersgruppe 0 - u. 3 Jahre</t>
  </si>
  <si>
    <t>Entwicklung Platzangebot</t>
  </si>
  <si>
    <t xml:space="preserve">Stand </t>
  </si>
  <si>
    <t>unter 8 Std.</t>
  </si>
  <si>
    <t>8 Std. und mehr</t>
  </si>
  <si>
    <t>Gesamt</t>
  </si>
  <si>
    <t>Vers.grad bezogen auf alle Plätze</t>
  </si>
  <si>
    <t xml:space="preserve">Vers.grad Angebote 8 Std. und mehr </t>
  </si>
  <si>
    <t>Altersgruppe 3- u. 6 Jahre</t>
  </si>
  <si>
    <t>gesamt</t>
  </si>
  <si>
    <t>31.12.2001 
(3,5 Jahrgänge zu 95%)</t>
  </si>
  <si>
    <t>31.12.2002 
(3,5 Jahrgänge zu 95%)</t>
  </si>
  <si>
    <t>31.12.2003 
(3,5 Jahrgänge zu 95%)</t>
  </si>
  <si>
    <t>31.12.2004 
(3,5 Jahrgänge zu 95%)</t>
  </si>
  <si>
    <t>31.12.2005
 (3 Jahrg. + 5 Mon. zu 95%)</t>
  </si>
  <si>
    <t>31.12.2006
 (3 Jahrg. + 4 Mon. zu 95%)</t>
  </si>
  <si>
    <t>31.12.2003
(5,5 Jahrgänge)</t>
  </si>
  <si>
    <t>31.12.2004 
(5,5 Jahrgänge)</t>
  </si>
  <si>
    <t xml:space="preserve">31.12.2005 
5 Jahrg. + 7 Mon. </t>
  </si>
  <si>
    <t xml:space="preserve">31.12.2006 
5 Jahrg. + 8 Mon. </t>
  </si>
  <si>
    <t>15.03.2008
 (3 Jahrg. + 3 Mon. zu 95%)</t>
  </si>
  <si>
    <t>Altersgruppe 6 - u. 12 Jahre</t>
  </si>
  <si>
    <t>Plätze Hort an Schulen</t>
  </si>
  <si>
    <t>Plätze in Tages einricht ungen</t>
  </si>
  <si>
    <t xml:space="preserve">15.03.2008 
5 Jahrg. + 9 Mon. </t>
  </si>
  <si>
    <t xml:space="preserve">Plätze gesamt </t>
  </si>
  <si>
    <t>Betriebsplätze belegt mit Stuttgarter Kindern</t>
  </si>
  <si>
    <t>Anmerkungen</t>
  </si>
  <si>
    <t>inkl. Betriebsplätze belegt mit Stuttgarter Kindern</t>
  </si>
  <si>
    <t>inkl. Betriebsplätze belegt mit Stuttgarter Kindern;
ab 2008 gesonderte Ausweisung Hortplätze an Schulen</t>
  </si>
  <si>
    <r>
      <t xml:space="preserve">Anzahl Kinder </t>
    </r>
    <r>
      <rPr>
        <sz val="8"/>
        <rFont val="Arial"/>
        <family val="2"/>
      </rPr>
      <t>(31.12. des Jahres bzw. des Vorjahres)</t>
    </r>
  </si>
  <si>
    <t>Tages-
pflege</t>
  </si>
  <si>
    <r>
      <t xml:space="preserve">01.03.2009
</t>
    </r>
    <r>
      <rPr>
        <sz val="8"/>
        <rFont val="Arial"/>
        <family val="2"/>
      </rPr>
      <t>(3 Jahrg. + 3 Mon. zu 95%)</t>
    </r>
  </si>
  <si>
    <r>
      <t xml:space="preserve">01.03.2010
</t>
    </r>
    <r>
      <rPr>
        <sz val="8"/>
        <rFont val="Arial"/>
        <family val="2"/>
      </rPr>
      <t>(3 Jahrg. + 3 Mon. zu 95%)</t>
    </r>
  </si>
  <si>
    <r>
      <t xml:space="preserve">01.03.2009
</t>
    </r>
    <r>
      <rPr>
        <sz val="8"/>
        <rFont val="Arial"/>
        <family val="2"/>
      </rPr>
      <t xml:space="preserve">5 Jahrg. + 9 Mon. </t>
    </r>
  </si>
  <si>
    <t xml:space="preserve">01.03.2010
5 Jahrg. + 9 Mon. </t>
  </si>
  <si>
    <t>IST-Stand 
01.03.2012</t>
  </si>
  <si>
    <t>Änderung der Einwohnerstatistik (nur Einwohner mit Hauptwohnsitz werden gezählt)
Kinderzahlen und Versorgungsgrad sind mit den Vorjahren nicht mehr vergleichbar!</t>
  </si>
  <si>
    <t>IST-Stand
01.03.2011</t>
  </si>
  <si>
    <t xml:space="preserve">Berechnung des Versorgungsgrades mit 3 Jahrgängen der unter 3-Jährigen </t>
  </si>
  <si>
    <t>Fehlbedarf
an Plätzen</t>
  </si>
  <si>
    <t>beschlossene Plätze HH 10/11  (vgl. GRDrs 1295/2009), die noch umgesetzt werden und noch nicht in der Statistik enthalten sind</t>
  </si>
  <si>
    <t>beschlossene Plätze GRDrs 464/2010), die noch umgesetzt werden und noch nicht in der Statistik enthalten sind</t>
  </si>
  <si>
    <t>beschlossene Plätze GRDrs 7/2011), die noch umgesetzt werden und noch nicht in der Statistik enthalten sind</t>
  </si>
  <si>
    <t>beschlossene Plätze HH 12/13 (vgl. GRDrs 1147/2011), die 2012/2013 umgesetzt werden sollen und noch nicht in der Statistik enthalten sind</t>
  </si>
  <si>
    <t>Kalkulation Versorgungsgrad nach Umsetzung beschlossener Plätze (inkl. Betriebsplätze)
aus HH 2010/11; aus GRDrs 464/2010 und GRDrs 7/2011 sowie aus HH 2012/13 mit Umsetzung bis Ende 2013</t>
  </si>
  <si>
    <t>beschlossene Plätze HH 12/13 (vgl. GRDrs 1147/2011), die 2014/2015 und später umgesetzt werden sollen und noch nicht in der Statistik enthalten sind</t>
  </si>
  <si>
    <t>Kalkulation Versorgungsgrad nach Umsetzung beschlossener Plätze (inkl. Betriebsplätze)
aus HH 2010/11; aus GRDrs 464/2010 und GRDrs 7/2011 sowie aus HH 2012/13 mit Umsetzung 2014/2015 und später</t>
  </si>
  <si>
    <t>Zwischen-summe beschlossene Plätze bis Ende 2013</t>
  </si>
  <si>
    <t>Insgesamt beschlossene Plätze bis 2014/2015 und später</t>
  </si>
  <si>
    <t xml:space="preserve"> Kalkulation Versorgungs-grad 
bis Ende 2013
(3 Jahrgänge)</t>
  </si>
  <si>
    <t xml:space="preserve"> Kalkulation Versorgungs-grad 
bis 2014/2105 und später
(3 Jahrgänge)</t>
  </si>
  <si>
    <t>01.03.2011
(3 Jahrg. + 3 Mon. zu 95%)</t>
  </si>
  <si>
    <t xml:space="preserve"> Kalkulation Versorgungs-grad 
bis Ende 2013</t>
  </si>
  <si>
    <t xml:space="preserve"> Kalkulation Versorgungs-grad 
bis 2014/2105 und später</t>
  </si>
  <si>
    <t xml:space="preserve">
01.03.2011
5 Jahrg. + 9 Mon. </t>
  </si>
  <si>
    <t>Versorgungsziel:
Versorgung von 3 Jg. unter 3 J. zu 60%
(vgl. GRDrs 716/2011)</t>
  </si>
  <si>
    <t>Insgesamt beschlossene Plätze mit
geplanten Umsetzungen bis 2014/2015 und später</t>
  </si>
  <si>
    <t>Versorgungsentwicklung Gesamtstadt</t>
  </si>
  <si>
    <t>Zwischensumme Plätze HH 10/11; GRDrs 464/2010; GRDrs 7/2011; 
HH 12/13 mit geplanten Umsetzungen bis Ende 2013</t>
  </si>
  <si>
    <r>
      <t xml:space="preserve">beschlossene Plätze HH 12/13 (vgl. GRDrs 1147/2011), </t>
    </r>
    <r>
      <rPr>
        <sz val="9"/>
        <color indexed="10"/>
        <rFont val="Arial"/>
        <family val="2"/>
      </rPr>
      <t>die 2014/2015 und später umgesetzt werden sollen und noch nicht in der Statistik enthalten sind</t>
    </r>
  </si>
  <si>
    <t>Zwischensumme Plätze HH 10/11; GRDrs 464/2010; GRDrs 7/2011; HH 12/13 mit 
geplanten Umsetzungen bis Ende 2013</t>
  </si>
  <si>
    <t>Insgesamt beschlossene Plätze
geplanten Umsetzungen bis 2014/2015 und später</t>
  </si>
  <si>
    <t>Zwischensumme Plätze HH 10/11; GRDrs 464/2010; GRDrs 7/2011; HH 12/13 mit geplanten Umsetzungen bis Ende 2013</t>
  </si>
  <si>
    <t>Versorgungs-ziel</t>
  </si>
  <si>
    <t>** Anmerkung: Real ist die Kinderzahl um 21 Kinder gestiegen, wenn man für das Vorjahr ebenfalls die neue Zählweise der Einwohnerstatistik zu Grunde legt.</t>
  </si>
  <si>
    <t>Stand Sachstandsbericht Oktober 2012</t>
  </si>
  <si>
    <t>IST-Stand 
01.03.2012 *</t>
  </si>
  <si>
    <r>
      <t xml:space="preserve">beschlossene Plätze HH 12/13 (vgl. GRDrs 1147/2011), </t>
    </r>
    <r>
      <rPr>
        <b/>
        <sz val="8"/>
        <color indexed="10"/>
        <rFont val="Arial"/>
        <family val="2"/>
      </rPr>
      <t>die 2012/2013 umgesetzt werden sollen und noch nicht in der Statistik enthalten sind</t>
    </r>
  </si>
  <si>
    <r>
      <t xml:space="preserve">beschlossene Plätze HH 12/13 (vgl. GRDrs 1147/2011), </t>
    </r>
    <r>
      <rPr>
        <b/>
        <sz val="8"/>
        <color indexed="10"/>
        <rFont val="Arial"/>
        <family val="2"/>
      </rPr>
      <t>die 2014/2015 und später umgesetzt werden sollen und noch nicht in der Statistik enthalten sind</t>
    </r>
  </si>
  <si>
    <t>Anträge in der aktuellen Vorlage GRDrs 672/2012</t>
  </si>
  <si>
    <t>mögliche neue Plätze durch aktuelle Vorlage</t>
  </si>
  <si>
    <t>Kalkulation Versorgungsgrad bis Ende 2013 nach Umsetzung der vorgelegten Anträge</t>
  </si>
  <si>
    <t>Kalkulation Versorgungsgrad bis Ende 2014/2015 ff nach Umsetzung der vorgelegten Anträge</t>
  </si>
  <si>
    <t>Anträge in der aktuellen Vorlage 
GRDrs 672/2012</t>
  </si>
  <si>
    <t>Platzent-
wicklung durch aktuelle Vorlage</t>
  </si>
  <si>
    <t>Zwischen-
summe beschlossene Plätze bis Ende 2013</t>
  </si>
  <si>
    <t>* Abweichungen zur 
GRDrs 467/2012 sind korrekturbedingt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</si>
</sst>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[$-407]dddd\,\ d\.\ mmmm\ yyyy"/>
    <numFmt numFmtId="167" formatCode="_-* #,##0.0\ _€_-;\-* #,##0.0\ _€_-;_-* &quot;-&quot;??\ _€_-;_-@_-"/>
    <numFmt numFmtId="168" formatCode="mmm\ yyyy"/>
    <numFmt numFmtId="169" formatCode="0.00000"/>
    <numFmt numFmtId="170" formatCode="0.0000"/>
    <numFmt numFmtId="171" formatCode="0.000"/>
    <numFmt numFmtId="172" formatCode="0.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16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16" applyNumberFormat="1" applyFont="1" applyFill="1" applyBorder="1" applyAlignment="1">
      <alignment horizontal="center" vertical="center"/>
    </xf>
    <xf numFmtId="164" fontId="4" fillId="0" borderId="1" xfId="2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65" fontId="4" fillId="0" borderId="1" xfId="16" applyNumberFormat="1" applyFont="1" applyFill="1" applyBorder="1" applyAlignment="1">
      <alignment vertical="center" wrapText="1"/>
    </xf>
    <xf numFmtId="165" fontId="4" fillId="0" borderId="1" xfId="16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5" fontId="2" fillId="0" borderId="0" xfId="16" applyNumberFormat="1" applyFont="1" applyAlignment="1">
      <alignment/>
    </xf>
    <xf numFmtId="14" fontId="4" fillId="0" borderId="1" xfId="1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4" fillId="0" borderId="2" xfId="16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/>
    </xf>
    <xf numFmtId="164" fontId="4" fillId="0" borderId="1" xfId="2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" fontId="3" fillId="0" borderId="0" xfId="16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2" fillId="0" borderId="0" xfId="16" applyNumberFormat="1" applyFont="1" applyFill="1" applyBorder="1" applyAlignment="1">
      <alignment horizontal="center" vertical="center" shrinkToFit="1"/>
    </xf>
    <xf numFmtId="165" fontId="4" fillId="0" borderId="1" xfId="16" applyNumberFormat="1" applyFont="1" applyFill="1" applyBorder="1" applyAlignment="1">
      <alignment horizontal="center" vertical="distributed" shrinkToFit="1"/>
    </xf>
    <xf numFmtId="164" fontId="4" fillId="0" borderId="1" xfId="20" applyNumberFormat="1" applyFont="1" applyFill="1" applyBorder="1" applyAlignment="1">
      <alignment horizontal="center" vertical="distributed" shrinkToFit="1"/>
    </xf>
    <xf numFmtId="0" fontId="1" fillId="0" borderId="0" xfId="0" applyFont="1" applyAlignment="1">
      <alignment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/>
    </xf>
    <xf numFmtId="164" fontId="2" fillId="0" borderId="1" xfId="20" applyNumberFormat="1" applyFont="1" applyFill="1" applyBorder="1" applyAlignment="1">
      <alignment horizontal="center" vertical="distributed" shrinkToFit="1"/>
    </xf>
    <xf numFmtId="1" fontId="2" fillId="0" borderId="0" xfId="16" applyNumberFormat="1" applyFont="1" applyFill="1" applyBorder="1" applyAlignment="1">
      <alignment horizontal="center" vertical="center" shrinkToFit="1"/>
    </xf>
    <xf numFmtId="164" fontId="2" fillId="0" borderId="0" xfId="20" applyNumberFormat="1" applyFont="1" applyFill="1" applyBorder="1" applyAlignment="1">
      <alignment horizontal="center" vertical="center" shrinkToFit="1"/>
    </xf>
    <xf numFmtId="164" fontId="2" fillId="0" borderId="0" xfId="2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0" fontId="4" fillId="0" borderId="2" xfId="18" applyNumberFormat="1" applyFont="1" applyFill="1" applyBorder="1" applyAlignment="1">
      <alignment horizontal="center" vertical="center" wrapText="1"/>
    </xf>
    <xf numFmtId="164" fontId="4" fillId="0" borderId="2" xfId="20" applyNumberFormat="1" applyFont="1" applyFill="1" applyBorder="1" applyAlignment="1">
      <alignment horizontal="center" vertical="center" wrapText="1"/>
    </xf>
    <xf numFmtId="164" fontId="2" fillId="4" borderId="1" xfId="20" applyNumberFormat="1" applyFont="1" applyFill="1" applyBorder="1" applyAlignment="1">
      <alignment horizontal="center" vertical="distributed" shrinkToFit="1"/>
    </xf>
    <xf numFmtId="3" fontId="2" fillId="4" borderId="1" xfId="1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0" xfId="16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1" xfId="18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3" fontId="2" fillId="4" borderId="1" xfId="16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1" fontId="5" fillId="0" borderId="1" xfId="16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4" xfId="0" applyFont="1" applyFill="1" applyBorder="1" applyAlignment="1">
      <alignment wrapText="1"/>
    </xf>
    <xf numFmtId="165" fontId="2" fillId="0" borderId="5" xfId="16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65" fontId="0" fillId="0" borderId="4" xfId="0" applyNumberFormat="1" applyBorder="1" applyAlignment="1">
      <alignment wrapText="1"/>
    </xf>
    <xf numFmtId="0" fontId="0" fillId="0" borderId="5" xfId="0" applyBorder="1" applyAlignment="1">
      <alignment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1" fontId="4" fillId="0" borderId="1" xfId="16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65" fontId="4" fillId="0" borderId="1" xfId="16" applyNumberFormat="1" applyFont="1" applyFill="1" applyBorder="1" applyAlignment="1">
      <alignment horizontal="center" vertical="center" wrapText="1"/>
    </xf>
    <xf numFmtId="9" fontId="4" fillId="0" borderId="1" xfId="2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3" fillId="0" borderId="0" xfId="0" applyFont="1" applyAlignment="1">
      <alignment wrapText="1"/>
    </xf>
    <xf numFmtId="14" fontId="0" fillId="0" borderId="1" xfId="0" applyNumberFormat="1" applyFont="1" applyFill="1" applyBorder="1" applyAlignment="1">
      <alignment horizontal="center" vertical="center" wrapText="1"/>
    </xf>
    <xf numFmtId="165" fontId="10" fillId="0" borderId="6" xfId="16" applyNumberFormat="1" applyFont="1" applyFill="1" applyBorder="1" applyAlignment="1">
      <alignment wrapText="1"/>
    </xf>
    <xf numFmtId="3" fontId="0" fillId="0" borderId="1" xfId="16" applyNumberFormat="1" applyFont="1" applyFill="1" applyBorder="1" applyAlignment="1">
      <alignment horizontal="center" vertical="center"/>
    </xf>
    <xf numFmtId="3" fontId="0" fillId="0" borderId="1" xfId="16" applyNumberFormat="1" applyFont="1" applyFill="1" applyBorder="1" applyAlignment="1">
      <alignment horizontal="center" vertical="center" wrapText="1"/>
    </xf>
    <xf numFmtId="164" fontId="0" fillId="0" borderId="1" xfId="20" applyNumberFormat="1" applyFont="1" applyFill="1" applyBorder="1" applyAlignment="1">
      <alignment horizontal="center" vertical="distributed" shrinkToFit="1"/>
    </xf>
    <xf numFmtId="1" fontId="5" fillId="4" borderId="1" xfId="16" applyNumberFormat="1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16" applyNumberFormat="1" applyFont="1" applyFill="1" applyBorder="1" applyAlignment="1">
      <alignment horizontal="center" vertical="center" wrapText="1"/>
    </xf>
    <xf numFmtId="164" fontId="0" fillId="4" borderId="1" xfId="20" applyNumberFormat="1" applyFont="1" applyFill="1" applyBorder="1" applyAlignment="1">
      <alignment horizontal="center" vertical="distributed" shrinkToFi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16" applyNumberFormat="1" applyFont="1" applyFill="1" applyBorder="1" applyAlignment="1">
      <alignment horizontal="center" vertical="center"/>
    </xf>
    <xf numFmtId="3" fontId="2" fillId="0" borderId="1" xfId="16" applyNumberFormat="1" applyFont="1" applyFill="1" applyBorder="1" applyAlignment="1">
      <alignment horizontal="center" vertical="center" wrapText="1"/>
    </xf>
    <xf numFmtId="14" fontId="4" fillId="0" borderId="5" xfId="16" applyNumberFormat="1" applyFont="1" applyFill="1" applyBorder="1" applyAlignment="1">
      <alignment horizontal="center" vertical="center" wrapText="1"/>
    </xf>
    <xf numFmtId="165" fontId="6" fillId="0" borderId="5" xfId="16" applyNumberFormat="1" applyFont="1" applyFill="1" applyBorder="1" applyAlignment="1">
      <alignment horizontal="center" vertical="distributed" shrinkToFit="1"/>
    </xf>
    <xf numFmtId="165" fontId="3" fillId="0" borderId="5" xfId="16" applyNumberFormat="1" applyFont="1" applyFill="1" applyBorder="1" applyAlignment="1">
      <alignment horizontal="center" vertical="distributed" shrinkToFit="1"/>
    </xf>
    <xf numFmtId="164" fontId="2" fillId="0" borderId="5" xfId="20" applyNumberFormat="1" applyFont="1" applyFill="1" applyBorder="1" applyAlignment="1">
      <alignment horizontal="center" vertical="distributed" shrinkToFit="1"/>
    </xf>
    <xf numFmtId="164" fontId="0" fillId="0" borderId="5" xfId="20" applyNumberFormat="1" applyFont="1" applyFill="1" applyBorder="1" applyAlignment="1">
      <alignment horizontal="center" vertical="distributed" shrinkToFit="1"/>
    </xf>
    <xf numFmtId="0" fontId="5" fillId="0" borderId="5" xfId="16" applyNumberFormat="1" applyFont="1" applyFill="1" applyBorder="1" applyAlignment="1">
      <alignment horizontal="left" wrapText="1"/>
    </xf>
    <xf numFmtId="14" fontId="2" fillId="0" borderId="7" xfId="0" applyNumberFormat="1" applyFont="1" applyFill="1" applyBorder="1" applyAlignment="1">
      <alignment horizontal="center" vertical="center" wrapText="1"/>
    </xf>
    <xf numFmtId="3" fontId="2" fillId="0" borderId="7" xfId="16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7" xfId="16" applyNumberFormat="1" applyFont="1" applyFill="1" applyBorder="1" applyAlignment="1">
      <alignment horizontal="center" vertical="center" wrapText="1"/>
    </xf>
    <xf numFmtId="3" fontId="2" fillId="0" borderId="7" xfId="16" applyNumberFormat="1" applyFont="1" applyFill="1" applyBorder="1" applyAlignment="1">
      <alignment horizontal="center" vertical="center" wrapText="1"/>
    </xf>
    <xf numFmtId="164" fontId="2" fillId="0" borderId="7" xfId="20" applyNumberFormat="1" applyFont="1" applyFill="1" applyBorder="1" applyAlignment="1">
      <alignment horizontal="center" vertical="distributed" shrinkToFit="1"/>
    </xf>
    <xf numFmtId="164" fontId="0" fillId="0" borderId="7" xfId="20" applyNumberFormat="1" applyFont="1" applyFill="1" applyBorder="1" applyAlignment="1">
      <alignment horizontal="center" vertical="distributed" shrinkToFit="1"/>
    </xf>
    <xf numFmtId="1" fontId="5" fillId="0" borderId="7" xfId="16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4" fontId="2" fillId="5" borderId="1" xfId="0" applyNumberFormat="1" applyFont="1" applyFill="1" applyBorder="1" applyAlignment="1">
      <alignment horizontal="center" vertical="center" wrapText="1"/>
    </xf>
    <xf numFmtId="3" fontId="2" fillId="5" borderId="1" xfId="16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3" fontId="0" fillId="5" borderId="1" xfId="16" applyNumberFormat="1" applyFont="1" applyFill="1" applyBorder="1" applyAlignment="1">
      <alignment horizontal="center" vertical="center" wrapText="1"/>
    </xf>
    <xf numFmtId="3" fontId="2" fillId="5" borderId="1" xfId="16" applyNumberFormat="1" applyFont="1" applyFill="1" applyBorder="1" applyAlignment="1">
      <alignment horizontal="center" vertical="center" wrapText="1"/>
    </xf>
    <xf numFmtId="164" fontId="2" fillId="5" borderId="1" xfId="20" applyNumberFormat="1" applyFont="1" applyFill="1" applyBorder="1" applyAlignment="1">
      <alignment horizontal="center" vertical="distributed" shrinkToFit="1"/>
    </xf>
    <xf numFmtId="164" fontId="0" fillId="5" borderId="1" xfId="20" applyNumberFormat="1" applyFont="1" applyFill="1" applyBorder="1" applyAlignment="1">
      <alignment horizontal="center" vertical="distributed" shrinkToFit="1"/>
    </xf>
    <xf numFmtId="0" fontId="9" fillId="0" borderId="6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9" fillId="0" borderId="1" xfId="16" applyNumberFormat="1" applyFont="1" applyFill="1" applyBorder="1" applyAlignment="1">
      <alignment horizontal="center" vertical="center" wrapText="1"/>
    </xf>
    <xf numFmtId="3" fontId="15" fillId="5" borderId="1" xfId="16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1" xfId="16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3" fontId="2" fillId="6" borderId="1" xfId="16" applyNumberFormat="1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center" vertical="center"/>
    </xf>
    <xf numFmtId="3" fontId="0" fillId="6" borderId="1" xfId="16" applyNumberFormat="1" applyFont="1" applyFill="1" applyBorder="1" applyAlignment="1">
      <alignment horizontal="center" vertical="center" wrapText="1"/>
    </xf>
    <xf numFmtId="3" fontId="2" fillId="6" borderId="1" xfId="16" applyNumberFormat="1" applyFont="1" applyFill="1" applyBorder="1" applyAlignment="1">
      <alignment horizontal="center" vertical="center" wrapText="1"/>
    </xf>
    <xf numFmtId="164" fontId="2" fillId="6" borderId="1" xfId="20" applyNumberFormat="1" applyFont="1" applyFill="1" applyBorder="1" applyAlignment="1">
      <alignment horizontal="center" vertical="distributed" shrinkToFit="1"/>
    </xf>
    <xf numFmtId="164" fontId="0" fillId="6" borderId="1" xfId="20" applyNumberFormat="1" applyFont="1" applyFill="1" applyBorder="1" applyAlignment="1">
      <alignment horizontal="center" vertical="distributed" shrinkToFit="1"/>
    </xf>
    <xf numFmtId="3" fontId="2" fillId="6" borderId="1" xfId="0" applyNumberFormat="1" applyFont="1" applyFill="1" applyBorder="1" applyAlignment="1">
      <alignment horizontal="center" vertical="center"/>
    </xf>
    <xf numFmtId="1" fontId="3" fillId="5" borderId="1" xfId="16" applyNumberFormat="1" applyFont="1" applyFill="1" applyBorder="1" applyAlignment="1">
      <alignment horizontal="left" vertical="center" wrapText="1"/>
    </xf>
    <xf numFmtId="0" fontId="4" fillId="0" borderId="5" xfId="16" applyNumberFormat="1" applyFont="1" applyFill="1" applyBorder="1" applyAlignment="1">
      <alignment horizontal="left" wrapText="1"/>
    </xf>
    <xf numFmtId="1" fontId="4" fillId="4" borderId="1" xfId="16" applyNumberFormat="1" applyFont="1" applyFill="1" applyBorder="1" applyAlignment="1">
      <alignment horizontal="left" vertical="center" wrapText="1"/>
    </xf>
    <xf numFmtId="1" fontId="3" fillId="6" borderId="1" xfId="16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14" fontId="2" fillId="3" borderId="1" xfId="0" applyNumberFormat="1" applyFont="1" applyFill="1" applyBorder="1" applyAlignment="1">
      <alignment horizontal="center" vertical="center" wrapText="1"/>
    </xf>
    <xf numFmtId="3" fontId="2" fillId="3" borderId="1" xfId="16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1" xfId="16" applyNumberFormat="1" applyFont="1" applyFill="1" applyBorder="1" applyAlignment="1">
      <alignment horizontal="center" vertical="center" wrapText="1"/>
    </xf>
    <xf numFmtId="3" fontId="2" fillId="3" borderId="1" xfId="16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horizontal="center" vertical="distributed" shrinkToFit="1"/>
    </xf>
    <xf numFmtId="164" fontId="0" fillId="3" borderId="1" xfId="20" applyNumberFormat="1" applyFont="1" applyFill="1" applyBorder="1" applyAlignment="1">
      <alignment horizontal="center" vertical="distributed" shrinkToFit="1"/>
    </xf>
    <xf numFmtId="1" fontId="5" fillId="3" borderId="1" xfId="16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>
      <alignment/>
    </xf>
    <xf numFmtId="1" fontId="4" fillId="3" borderId="1" xfId="16" applyNumberFormat="1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3" fontId="15" fillId="0" borderId="1" xfId="16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4" fontId="15" fillId="0" borderId="1" xfId="20" applyNumberFormat="1" applyFont="1" applyFill="1" applyBorder="1" applyAlignment="1">
      <alignment horizontal="center" vertical="distributed" shrinkToFit="1"/>
    </xf>
    <xf numFmtId="164" fontId="9" fillId="0" borderId="1" xfId="20" applyNumberFormat="1" applyFont="1" applyFill="1" applyBorder="1" applyAlignment="1">
      <alignment horizontal="center" vertical="distributed" shrinkToFit="1"/>
    </xf>
    <xf numFmtId="1" fontId="17" fillId="6" borderId="1" xfId="16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165" fontId="2" fillId="0" borderId="0" xfId="16" applyNumberFormat="1" applyFont="1" applyFill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4" fontId="0" fillId="0" borderId="0" xfId="20" applyNumberFormat="1" applyFont="1" applyFill="1" applyBorder="1" applyAlignment="1">
      <alignment horizontal="center" vertical="distributed" shrinkToFit="1"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/>
    </xf>
    <xf numFmtId="0" fontId="10" fillId="0" borderId="6" xfId="0" applyFont="1" applyBorder="1" applyAlignment="1">
      <alignment wrapText="1"/>
    </xf>
    <xf numFmtId="14" fontId="11" fillId="3" borderId="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64" fontId="5" fillId="0" borderId="1" xfId="20" applyNumberFormat="1" applyFont="1" applyFill="1" applyBorder="1" applyAlignment="1">
      <alignment horizontal="left" vertical="distributed" shrinkToFit="1"/>
    </xf>
    <xf numFmtId="164" fontId="5" fillId="0" borderId="3" xfId="20" applyNumberFormat="1" applyFont="1" applyFill="1" applyBorder="1" applyAlignment="1">
      <alignment horizontal="left" vertical="distributed" shrinkToFit="1"/>
    </xf>
    <xf numFmtId="164" fontId="5" fillId="0" borderId="11" xfId="20" applyNumberFormat="1" applyFont="1" applyFill="1" applyBorder="1" applyAlignment="1">
      <alignment horizontal="left" vertical="distributed" shrinkToFit="1"/>
    </xf>
    <xf numFmtId="1" fontId="5" fillId="0" borderId="3" xfId="16" applyNumberFormat="1" applyFont="1" applyFill="1" applyBorder="1" applyAlignment="1">
      <alignment horizontal="left" vertical="center" wrapText="1"/>
    </xf>
    <xf numFmtId="1" fontId="5" fillId="0" borderId="11" xfId="16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" fontId="5" fillId="0" borderId="1" xfId="16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" fontId="5" fillId="3" borderId="1" xfId="16" applyNumberFormat="1" applyFont="1" applyFill="1" applyBorder="1" applyAlignment="1">
      <alignment horizontal="left" vertical="center" wrapText="1"/>
    </xf>
    <xf numFmtId="164" fontId="3" fillId="5" borderId="3" xfId="20" applyNumberFormat="1" applyFont="1" applyFill="1" applyBorder="1" applyAlignment="1">
      <alignment horizontal="left" vertical="center" wrapText="1" shrinkToFit="1"/>
    </xf>
    <xf numFmtId="164" fontId="3" fillId="5" borderId="11" xfId="20" applyNumberFormat="1" applyFont="1" applyFill="1" applyBorder="1" applyAlignment="1">
      <alignment horizontal="left" vertical="center" wrapText="1" shrinkToFit="1"/>
    </xf>
    <xf numFmtId="1" fontId="3" fillId="6" borderId="1" xfId="16" applyNumberFormat="1" applyFont="1" applyFill="1" applyBorder="1" applyAlignment="1">
      <alignment horizontal="left" vertical="center" wrapText="1"/>
    </xf>
    <xf numFmtId="164" fontId="3" fillId="0" borderId="3" xfId="20" applyNumberFormat="1" applyFont="1" applyFill="1" applyBorder="1" applyAlignment="1">
      <alignment horizontal="left" vertical="distributed" shrinkToFit="1"/>
    </xf>
    <xf numFmtId="164" fontId="3" fillId="0" borderId="11" xfId="20" applyNumberFormat="1" applyFont="1" applyFill="1" applyBorder="1" applyAlignment="1">
      <alignment horizontal="left" vertical="distributed" shrinkToFit="1"/>
    </xf>
    <xf numFmtId="0" fontId="4" fillId="3" borderId="3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</xdr:colOff>
      <xdr:row>20</xdr:row>
      <xdr:rowOff>57150</xdr:rowOff>
    </xdr:from>
    <xdr:ext cx="209550" cy="209550"/>
    <xdr:sp>
      <xdr:nvSpPr>
        <xdr:cNvPr id="1" name="TextBox 26"/>
        <xdr:cNvSpPr txBox="1">
          <a:spLocks noChangeArrowheads="1"/>
        </xdr:cNvSpPr>
      </xdr:nvSpPr>
      <xdr:spPr>
        <a:xfrm>
          <a:off x="1562100" y="402907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24</xdr:row>
      <xdr:rowOff>0</xdr:rowOff>
    </xdr:from>
    <xdr:to>
      <xdr:col>9</xdr:col>
      <xdr:colOff>1209675</xdr:colOff>
      <xdr:row>24</xdr:row>
      <xdr:rowOff>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077200" y="7981950"/>
          <a:ext cx="1143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inkl. Betriebsplätze belegt mit Stuttgarter Kindern</a:t>
          </a:r>
        </a:p>
      </xdr:txBody>
    </xdr:sp>
    <xdr:clientData/>
  </xdr:twoCellAnchor>
  <xdr:twoCellAnchor>
    <xdr:from>
      <xdr:col>9</xdr:col>
      <xdr:colOff>57150</xdr:colOff>
      <xdr:row>24</xdr:row>
      <xdr:rowOff>0</xdr:rowOff>
    </xdr:from>
    <xdr:to>
      <xdr:col>9</xdr:col>
      <xdr:colOff>1209675</xdr:colOff>
      <xdr:row>24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067675" y="798195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inkl. Betriebsplätze belegt mit Stuttgarter Kindern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5" zoomScaleNormal="75" workbookViewId="0" topLeftCell="A1">
      <pane ySplit="5" topLeftCell="BM11" activePane="bottomLeft" state="frozen"/>
      <selection pane="topLeft" activeCell="A1" sqref="A1"/>
      <selection pane="bottomLeft" activeCell="A5" sqref="A5"/>
    </sheetView>
  </sheetViews>
  <sheetFormatPr defaultColWidth="11.421875" defaultRowHeight="12.75" outlineLevelRow="1" outlineLevelCol="1"/>
  <cols>
    <col min="1" max="1" width="15.421875" style="0" customWidth="1"/>
    <col min="2" max="2" width="10.57421875" style="0" customWidth="1"/>
    <col min="3" max="3" width="7.28125" style="0" customWidth="1"/>
    <col min="4" max="4" width="9.140625" style="0" customWidth="1"/>
    <col min="5" max="5" width="8.57421875" style="0" customWidth="1"/>
    <col min="6" max="6" width="10.421875" style="0" customWidth="1"/>
    <col min="8" max="8" width="11.7109375" style="0" customWidth="1"/>
    <col min="9" max="9" width="35.7109375" style="39" customWidth="1"/>
    <col min="10" max="10" width="18.00390625" style="0" customWidth="1"/>
    <col min="11" max="11" width="21.57421875" style="0" hidden="1" customWidth="1" outlineLevel="1"/>
    <col min="12" max="12" width="16.28125" style="0" customWidth="1" collapsed="1"/>
    <col min="13" max="13" width="11.7109375" style="0" bestFit="1" customWidth="1"/>
  </cols>
  <sheetData>
    <row r="1" spans="1:8" ht="22.5" customHeight="1">
      <c r="A1" s="1" t="s">
        <v>59</v>
      </c>
      <c r="B1" s="2"/>
      <c r="C1" s="2"/>
      <c r="D1" s="2"/>
      <c r="F1" s="2"/>
      <c r="H1" s="47"/>
    </row>
    <row r="2" spans="2:8" ht="12.75">
      <c r="B2" s="5"/>
      <c r="C2" s="4"/>
      <c r="D2" s="5"/>
      <c r="E2" s="5"/>
      <c r="F2" s="4"/>
      <c r="G2" s="4"/>
      <c r="H2" s="3"/>
    </row>
    <row r="3" spans="1:9" ht="27.75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70"/>
    </row>
    <row r="4" spans="1:9" ht="12.75">
      <c r="A4" s="49"/>
      <c r="B4" s="49"/>
      <c r="C4" s="178" t="s">
        <v>2</v>
      </c>
      <c r="D4" s="178"/>
      <c r="E4" s="178"/>
      <c r="F4" s="178"/>
      <c r="G4" s="48"/>
      <c r="H4" s="18"/>
      <c r="I4" s="70"/>
    </row>
    <row r="5" spans="1:9" ht="54">
      <c r="A5" s="6" t="s">
        <v>3</v>
      </c>
      <c r="B5" s="7" t="s">
        <v>31</v>
      </c>
      <c r="C5" s="7" t="s">
        <v>32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6" t="s">
        <v>28</v>
      </c>
    </row>
    <row r="6" spans="1:9" ht="12.75" hidden="1" outlineLevel="1">
      <c r="A6" s="8">
        <v>36891</v>
      </c>
      <c r="B6" s="9">
        <v>15544</v>
      </c>
      <c r="C6" s="10"/>
      <c r="D6" s="179">
        <v>1194</v>
      </c>
      <c r="E6" s="180"/>
      <c r="F6" s="11">
        <v>1194</v>
      </c>
      <c r="G6" s="12">
        <v>0.0768</v>
      </c>
      <c r="H6" s="12"/>
      <c r="I6" s="72"/>
    </row>
    <row r="7" spans="1:9" ht="12.75" hidden="1" outlineLevel="1">
      <c r="A7" s="8">
        <v>37256</v>
      </c>
      <c r="B7" s="9">
        <v>15578</v>
      </c>
      <c r="C7" s="10"/>
      <c r="D7" s="9">
        <v>84</v>
      </c>
      <c r="E7" s="9">
        <v>1178</v>
      </c>
      <c r="F7" s="11">
        <v>1262</v>
      </c>
      <c r="G7" s="12">
        <v>0.081</v>
      </c>
      <c r="H7" s="12">
        <v>0.076</v>
      </c>
      <c r="I7" s="73"/>
    </row>
    <row r="8" spans="1:9" ht="12.75" hidden="1" outlineLevel="1">
      <c r="A8" s="8">
        <v>37621</v>
      </c>
      <c r="B8" s="9">
        <v>15441</v>
      </c>
      <c r="C8" s="10"/>
      <c r="D8" s="9">
        <v>164</v>
      </c>
      <c r="E8" s="9">
        <v>1419</v>
      </c>
      <c r="F8" s="11">
        <v>1583</v>
      </c>
      <c r="G8" s="12">
        <v>0.103</v>
      </c>
      <c r="H8" s="12">
        <v>0.092</v>
      </c>
      <c r="I8" s="73"/>
    </row>
    <row r="9" spans="1:9" ht="12.75" hidden="1" outlineLevel="1">
      <c r="A9" s="8">
        <v>37986</v>
      </c>
      <c r="B9" s="11">
        <v>15281</v>
      </c>
      <c r="C9" s="11"/>
      <c r="D9" s="10">
        <v>155</v>
      </c>
      <c r="E9" s="10">
        <v>1573</v>
      </c>
      <c r="F9" s="10">
        <v>1728</v>
      </c>
      <c r="G9" s="13">
        <v>0.113</v>
      </c>
      <c r="H9" s="13">
        <v>0.103</v>
      </c>
      <c r="I9" s="73"/>
    </row>
    <row r="10" spans="1:9" ht="12.75" hidden="1" outlineLevel="1">
      <c r="A10" s="8">
        <v>38352</v>
      </c>
      <c r="B10" s="14">
        <v>15341</v>
      </c>
      <c r="C10" s="14">
        <v>422</v>
      </c>
      <c r="D10" s="15">
        <v>271</v>
      </c>
      <c r="E10" s="14">
        <v>1784</v>
      </c>
      <c r="F10" s="16">
        <f aca="true" t="shared" si="0" ref="F10:F16">SUM(C10:E10)</f>
        <v>2477</v>
      </c>
      <c r="G10" s="17">
        <f aca="true" t="shared" si="1" ref="G10:G16">F10/B10</f>
        <v>0.16146274688742585</v>
      </c>
      <c r="H10" s="17">
        <f>E10/B10</f>
        <v>0.11628968124633335</v>
      </c>
      <c r="I10" s="73"/>
    </row>
    <row r="11" spans="1:10" s="34" customFormat="1" ht="12.75" collapsed="1">
      <c r="A11" s="33">
        <v>38717</v>
      </c>
      <c r="B11" s="14">
        <v>15480</v>
      </c>
      <c r="C11" s="14">
        <v>430</v>
      </c>
      <c r="D11" s="10">
        <v>454</v>
      </c>
      <c r="E11" s="14">
        <v>1934</v>
      </c>
      <c r="F11" s="16">
        <f t="shared" si="0"/>
        <v>2818</v>
      </c>
      <c r="G11" s="17">
        <f t="shared" si="1"/>
        <v>0.18204134366925065</v>
      </c>
      <c r="H11" s="17">
        <v>0.125</v>
      </c>
      <c r="I11" s="74"/>
      <c r="J11" s="41"/>
    </row>
    <row r="12" spans="1:9" s="32" customFormat="1" ht="16.5" customHeight="1">
      <c r="A12" s="33">
        <v>39082</v>
      </c>
      <c r="B12" s="45">
        <v>15564</v>
      </c>
      <c r="C12" s="45">
        <v>427</v>
      </c>
      <c r="D12" s="45">
        <v>802</v>
      </c>
      <c r="E12" s="45">
        <v>2123</v>
      </c>
      <c r="F12" s="45">
        <f t="shared" si="0"/>
        <v>3352</v>
      </c>
      <c r="G12" s="46">
        <f t="shared" si="1"/>
        <v>0.21536879979439733</v>
      </c>
      <c r="H12" s="46">
        <f>E12/B12</f>
        <v>0.13640452325880237</v>
      </c>
      <c r="I12" s="75"/>
    </row>
    <row r="13" spans="1:9" ht="15" customHeight="1">
      <c r="A13" s="83">
        <v>39522</v>
      </c>
      <c r="B13" s="16">
        <v>15689</v>
      </c>
      <c r="C13" s="10">
        <v>371</v>
      </c>
      <c r="D13" s="14">
        <v>844</v>
      </c>
      <c r="E13" s="14">
        <v>2525</v>
      </c>
      <c r="F13" s="14">
        <f t="shared" si="0"/>
        <v>3740</v>
      </c>
      <c r="G13" s="46">
        <f t="shared" si="1"/>
        <v>0.23838358085282682</v>
      </c>
      <c r="H13" s="46">
        <f>E13/B13</f>
        <v>0.16094078653833896</v>
      </c>
      <c r="I13" s="71"/>
    </row>
    <row r="14" spans="1:10" ht="12.75">
      <c r="A14" s="89">
        <v>39873</v>
      </c>
      <c r="B14" s="91">
        <v>15859</v>
      </c>
      <c r="C14" s="81">
        <v>445</v>
      </c>
      <c r="D14" s="92">
        <v>869</v>
      </c>
      <c r="E14" s="92">
        <v>2847</v>
      </c>
      <c r="F14" s="92">
        <f t="shared" si="0"/>
        <v>4161</v>
      </c>
      <c r="G14" s="93">
        <f t="shared" si="1"/>
        <v>0.26237467683964943</v>
      </c>
      <c r="H14" s="93">
        <f>E14/B14</f>
        <v>0.1795195157323917</v>
      </c>
      <c r="I14" s="71" t="s">
        <v>29</v>
      </c>
      <c r="J14" s="80"/>
    </row>
    <row r="15" spans="1:10" s="4" customFormat="1" ht="12.75">
      <c r="A15" s="89">
        <v>40238</v>
      </c>
      <c r="B15" s="91">
        <v>15872</v>
      </c>
      <c r="C15" s="81">
        <v>451</v>
      </c>
      <c r="D15" s="92">
        <v>802</v>
      </c>
      <c r="E15" s="92">
        <v>3292</v>
      </c>
      <c r="F15" s="92">
        <f t="shared" si="0"/>
        <v>4545</v>
      </c>
      <c r="G15" s="93">
        <f t="shared" si="1"/>
        <v>0.28635332661290325</v>
      </c>
      <c r="H15" s="93">
        <f>E15/B15</f>
        <v>0.20740927419354838</v>
      </c>
      <c r="I15" s="71" t="s">
        <v>29</v>
      </c>
      <c r="J15" s="87"/>
    </row>
    <row r="16" spans="1:10" s="4" customFormat="1" ht="12.75">
      <c r="A16" s="89">
        <v>40603</v>
      </c>
      <c r="B16" s="91">
        <v>16168</v>
      </c>
      <c r="C16" s="81">
        <v>512</v>
      </c>
      <c r="D16" s="92">
        <v>739</v>
      </c>
      <c r="E16" s="92">
        <v>3721</v>
      </c>
      <c r="F16" s="92">
        <f t="shared" si="0"/>
        <v>4972</v>
      </c>
      <c r="G16" s="93">
        <f t="shared" si="1"/>
        <v>0.3075210291934686</v>
      </c>
      <c r="H16" s="93">
        <f>E16/B16</f>
        <v>0.23014596734289955</v>
      </c>
      <c r="I16" s="71" t="s">
        <v>29</v>
      </c>
      <c r="J16" s="87"/>
    </row>
    <row r="17" spans="1:10" s="4" customFormat="1" ht="39" customHeight="1">
      <c r="A17" s="181" t="s">
        <v>38</v>
      </c>
      <c r="B17" s="182"/>
      <c r="C17" s="182"/>
      <c r="D17" s="182"/>
      <c r="E17" s="182"/>
      <c r="F17" s="182"/>
      <c r="G17" s="182"/>
      <c r="H17" s="182"/>
      <c r="I17" s="183"/>
      <c r="J17" s="87"/>
    </row>
    <row r="18" spans="1:10" s="4" customFormat="1" ht="27" hidden="1" outlineLevel="1" thickBot="1">
      <c r="A18" s="107" t="s">
        <v>39</v>
      </c>
      <c r="B18" s="108">
        <v>16107</v>
      </c>
      <c r="C18" s="109">
        <v>512</v>
      </c>
      <c r="D18" s="110">
        <v>739</v>
      </c>
      <c r="E18" s="110">
        <v>3721</v>
      </c>
      <c r="F18" s="111">
        <f>SUM(C18:E18)</f>
        <v>4972</v>
      </c>
      <c r="G18" s="112">
        <f>F18/B18</f>
        <v>0.308685664617868</v>
      </c>
      <c r="H18" s="113">
        <f>E18/B18</f>
        <v>0.23101757000062084</v>
      </c>
      <c r="I18" s="114" t="s">
        <v>29</v>
      </c>
      <c r="J18" s="87"/>
    </row>
    <row r="19" spans="1:10" s="34" customFormat="1" ht="32.25" customHeight="1" collapsed="1">
      <c r="A19" s="174" t="s">
        <v>40</v>
      </c>
      <c r="B19" s="175"/>
      <c r="C19" s="175"/>
      <c r="D19" s="175"/>
      <c r="E19" s="175"/>
      <c r="F19" s="175"/>
      <c r="G19" s="175"/>
      <c r="H19" s="175"/>
      <c r="I19" s="176"/>
      <c r="J19" s="115"/>
    </row>
    <row r="20" spans="1:13" s="32" customFormat="1" ht="29.25" customHeight="1">
      <c r="A20" s="101" t="s">
        <v>37</v>
      </c>
      <c r="B20" s="102"/>
      <c r="C20" s="102"/>
      <c r="D20" s="102"/>
      <c r="E20" s="103">
        <v>342</v>
      </c>
      <c r="F20" s="102"/>
      <c r="G20" s="104"/>
      <c r="H20" s="105"/>
      <c r="I20" s="140" t="s">
        <v>27</v>
      </c>
      <c r="J20" s="90"/>
      <c r="K20" s="161"/>
      <c r="L20" s="161"/>
      <c r="M20" s="161"/>
    </row>
    <row r="21" spans="1:13" s="125" customFormat="1" ht="56.25" customHeight="1">
      <c r="A21" s="171" t="s">
        <v>68</v>
      </c>
      <c r="B21" s="145">
        <v>16128</v>
      </c>
      <c r="C21" s="146">
        <v>506</v>
      </c>
      <c r="D21" s="147">
        <v>604</v>
      </c>
      <c r="E21" s="147">
        <v>4257</v>
      </c>
      <c r="F21" s="148">
        <v>5367</v>
      </c>
      <c r="G21" s="149">
        <f>F21/B21</f>
        <v>0.3327752976190476</v>
      </c>
      <c r="H21" s="150">
        <f>E21/B21</f>
        <v>0.26395089285714285</v>
      </c>
      <c r="I21" s="153" t="s">
        <v>29</v>
      </c>
      <c r="J21" s="170" t="s">
        <v>78</v>
      </c>
      <c r="K21" s="162"/>
      <c r="L21" s="163"/>
      <c r="M21" s="164"/>
    </row>
    <row r="22" spans="1:10" s="4" customFormat="1" ht="33.75" customHeight="1">
      <c r="A22" s="79" t="s">
        <v>65</v>
      </c>
      <c r="B22" s="69"/>
      <c r="C22" s="95"/>
      <c r="D22" s="96"/>
      <c r="E22" s="96"/>
      <c r="F22" s="63"/>
      <c r="G22" s="62">
        <v>0.6</v>
      </c>
      <c r="H22" s="97"/>
      <c r="I22" s="141" t="s">
        <v>57</v>
      </c>
      <c r="J22" s="87"/>
    </row>
    <row r="23" spans="1:10" s="4" customFormat="1" ht="33" customHeight="1">
      <c r="A23" s="79" t="s">
        <v>41</v>
      </c>
      <c r="B23" s="69"/>
      <c r="C23" s="95"/>
      <c r="D23" s="96"/>
      <c r="E23" s="96"/>
      <c r="F23" s="63">
        <f>(B21*0.6)-F21</f>
        <v>4309.799999999999</v>
      </c>
      <c r="G23" s="62"/>
      <c r="H23" s="97"/>
      <c r="I23" s="94"/>
      <c r="J23" s="87"/>
    </row>
    <row r="24" spans="1:10" s="126" customFormat="1" ht="68.25" customHeight="1" hidden="1" outlineLevel="1">
      <c r="A24" s="154"/>
      <c r="B24" s="155"/>
      <c r="C24" s="156"/>
      <c r="D24" s="92">
        <f>F24-E24</f>
        <v>0</v>
      </c>
      <c r="E24" s="92">
        <v>524</v>
      </c>
      <c r="F24" s="100">
        <v>524</v>
      </c>
      <c r="G24" s="157"/>
      <c r="H24" s="158"/>
      <c r="I24" s="71" t="s">
        <v>42</v>
      </c>
      <c r="J24" s="116" t="s">
        <v>67</v>
      </c>
    </row>
    <row r="25" spans="1:10" s="126" customFormat="1" ht="73.5" customHeight="1" hidden="1" outlineLevel="1">
      <c r="A25" s="98"/>
      <c r="B25" s="99"/>
      <c r="C25" s="81"/>
      <c r="D25" s="92">
        <f>F25-E25</f>
        <v>0</v>
      </c>
      <c r="E25" s="92">
        <v>44</v>
      </c>
      <c r="F25" s="100">
        <v>44</v>
      </c>
      <c r="G25" s="50"/>
      <c r="H25" s="93"/>
      <c r="I25" s="71" t="s">
        <v>43</v>
      </c>
      <c r="J25" s="116" t="s">
        <v>67</v>
      </c>
    </row>
    <row r="26" spans="1:10" s="126" customFormat="1" ht="59.25" customHeight="1" hidden="1" outlineLevel="1">
      <c r="A26" s="98"/>
      <c r="B26" s="99"/>
      <c r="C26" s="81"/>
      <c r="D26" s="92">
        <f>F26-E26</f>
        <v>12</v>
      </c>
      <c r="E26" s="92">
        <v>107</v>
      </c>
      <c r="F26" s="100">
        <v>119</v>
      </c>
      <c r="G26" s="50"/>
      <c r="H26" s="93"/>
      <c r="I26" s="71" t="s">
        <v>44</v>
      </c>
      <c r="J26" s="116" t="s">
        <v>67</v>
      </c>
    </row>
    <row r="27" spans="1:10" s="125" customFormat="1" ht="40.5" hidden="1" outlineLevel="1">
      <c r="A27" s="98"/>
      <c r="B27" s="99"/>
      <c r="C27" s="81"/>
      <c r="D27" s="92">
        <f>F27-E27</f>
        <v>-9</v>
      </c>
      <c r="E27" s="92">
        <v>709</v>
      </c>
      <c r="F27" s="100">
        <v>700</v>
      </c>
      <c r="G27" s="50"/>
      <c r="H27" s="93"/>
      <c r="I27" s="71" t="s">
        <v>69</v>
      </c>
      <c r="J27" s="116" t="s">
        <v>67</v>
      </c>
    </row>
    <row r="28" spans="1:11" s="125" customFormat="1" ht="78.75" customHeight="1" collapsed="1">
      <c r="A28" s="117" t="s">
        <v>77</v>
      </c>
      <c r="B28" s="118"/>
      <c r="C28" s="119"/>
      <c r="D28" s="120">
        <f>SUM(D24:D27)</f>
        <v>3</v>
      </c>
      <c r="E28" s="120">
        <f>SUM(E24:E27)</f>
        <v>1384</v>
      </c>
      <c r="F28" s="121">
        <f>SUM(D28:E28)</f>
        <v>1387</v>
      </c>
      <c r="G28" s="122"/>
      <c r="H28" s="123"/>
      <c r="I28" s="139" t="s">
        <v>60</v>
      </c>
      <c r="K28" s="169" t="s">
        <v>67</v>
      </c>
    </row>
    <row r="29" spans="1:11" s="125" customFormat="1" ht="72" customHeight="1">
      <c r="A29" s="131" t="s">
        <v>51</v>
      </c>
      <c r="B29" s="132">
        <v>16128</v>
      </c>
      <c r="C29" s="133">
        <v>506</v>
      </c>
      <c r="D29" s="134">
        <f>D21+D28</f>
        <v>607</v>
      </c>
      <c r="E29" s="134">
        <f>E21+E28</f>
        <v>5641</v>
      </c>
      <c r="F29" s="135">
        <f>C29+D29+E29</f>
        <v>6754</v>
      </c>
      <c r="G29" s="136">
        <f>F29/B29</f>
        <v>0.41877480158730157</v>
      </c>
      <c r="H29" s="137">
        <f>E29/B29</f>
        <v>0.34976438492063494</v>
      </c>
      <c r="I29" s="159" t="s">
        <v>46</v>
      </c>
      <c r="K29" s="169" t="s">
        <v>67</v>
      </c>
    </row>
    <row r="30" spans="1:10" s="125" customFormat="1" ht="33.75" customHeight="1">
      <c r="A30" s="79" t="s">
        <v>65</v>
      </c>
      <c r="B30" s="69"/>
      <c r="C30" s="95"/>
      <c r="D30" s="96"/>
      <c r="E30" s="96"/>
      <c r="F30" s="63"/>
      <c r="G30" s="62">
        <v>0.6</v>
      </c>
      <c r="H30" s="97"/>
      <c r="I30" s="141" t="s">
        <v>57</v>
      </c>
      <c r="J30" s="152"/>
    </row>
    <row r="31" spans="1:10" s="125" customFormat="1" ht="33" customHeight="1">
      <c r="A31" s="79" t="s">
        <v>41</v>
      </c>
      <c r="B31" s="69"/>
      <c r="C31" s="95"/>
      <c r="D31" s="96"/>
      <c r="E31" s="96"/>
      <c r="F31" s="63">
        <f>(B29*0.6)-F29</f>
        <v>2922.7999999999993</v>
      </c>
      <c r="G31" s="62"/>
      <c r="H31" s="97"/>
      <c r="I31" s="94"/>
      <c r="J31" s="152"/>
    </row>
    <row r="32" spans="1:10" s="126" customFormat="1" ht="81" customHeight="1" hidden="1" outlineLevel="1">
      <c r="A32" s="98"/>
      <c r="B32" s="99"/>
      <c r="C32" s="81"/>
      <c r="D32" s="92">
        <f>F32-E32</f>
        <v>0</v>
      </c>
      <c r="E32" s="92">
        <v>778</v>
      </c>
      <c r="F32" s="100">
        <v>778</v>
      </c>
      <c r="G32" s="50"/>
      <c r="H32" s="93"/>
      <c r="I32" s="71" t="s">
        <v>70</v>
      </c>
      <c r="J32" s="116" t="s">
        <v>67</v>
      </c>
    </row>
    <row r="33" spans="1:11" s="126" customFormat="1" ht="66" collapsed="1">
      <c r="A33" s="117" t="s">
        <v>50</v>
      </c>
      <c r="B33" s="118"/>
      <c r="C33" s="119"/>
      <c r="D33" s="120">
        <f>D28+D32</f>
        <v>3</v>
      </c>
      <c r="E33" s="120">
        <f>E28+E32</f>
        <v>2162</v>
      </c>
      <c r="F33" s="121">
        <f>F28+F32</f>
        <v>2165</v>
      </c>
      <c r="G33" s="122"/>
      <c r="H33" s="123"/>
      <c r="I33" s="139" t="s">
        <v>58</v>
      </c>
      <c r="J33" s="116"/>
      <c r="K33" s="169" t="s">
        <v>67</v>
      </c>
    </row>
    <row r="34" spans="1:10" s="126" customFormat="1" ht="93" customHeight="1">
      <c r="A34" s="131" t="s">
        <v>52</v>
      </c>
      <c r="B34" s="132">
        <v>16128</v>
      </c>
      <c r="C34" s="133">
        <v>506</v>
      </c>
      <c r="D34" s="134">
        <f>D21+D33</f>
        <v>607</v>
      </c>
      <c r="E34" s="134">
        <f>E21+E33</f>
        <v>6419</v>
      </c>
      <c r="F34" s="135">
        <f>C34+D34+E34</f>
        <v>7532</v>
      </c>
      <c r="G34" s="136">
        <f>F34/B34</f>
        <v>0.4670138888888889</v>
      </c>
      <c r="H34" s="137">
        <f>E34/B34</f>
        <v>0.3980034722222222</v>
      </c>
      <c r="I34" s="142" t="s">
        <v>48</v>
      </c>
      <c r="J34" s="124"/>
    </row>
    <row r="35" spans="1:10" s="125" customFormat="1" ht="33.75" customHeight="1">
      <c r="A35" s="79" t="s">
        <v>65</v>
      </c>
      <c r="B35" s="69"/>
      <c r="C35" s="95"/>
      <c r="D35" s="96"/>
      <c r="E35" s="96"/>
      <c r="F35" s="63"/>
      <c r="G35" s="62">
        <v>0.6</v>
      </c>
      <c r="H35" s="97"/>
      <c r="I35" s="141" t="s">
        <v>57</v>
      </c>
      <c r="J35" s="152"/>
    </row>
    <row r="36" spans="1:10" s="125" customFormat="1" ht="33" customHeight="1">
      <c r="A36" s="79" t="s">
        <v>41</v>
      </c>
      <c r="B36" s="69"/>
      <c r="C36" s="95"/>
      <c r="D36" s="96"/>
      <c r="E36" s="96"/>
      <c r="F36" s="63">
        <f>(B34*0.6)-F34</f>
        <v>2144.7999999999993</v>
      </c>
      <c r="G36" s="62"/>
      <c r="H36" s="97"/>
      <c r="I36" s="94"/>
      <c r="J36" s="152"/>
    </row>
    <row r="37" spans="1:10" s="125" customFormat="1" ht="12" customHeight="1">
      <c r="A37" s="98"/>
      <c r="B37" s="99"/>
      <c r="C37" s="81"/>
      <c r="D37" s="92"/>
      <c r="E37" s="92"/>
      <c r="F37" s="100"/>
      <c r="G37" s="50"/>
      <c r="H37" s="93"/>
      <c r="I37" s="71"/>
      <c r="J37" s="160"/>
    </row>
    <row r="38" spans="1:11" s="125" customFormat="1" ht="54" customHeight="1">
      <c r="A38" s="144" t="s">
        <v>72</v>
      </c>
      <c r="B38" s="145"/>
      <c r="C38" s="146"/>
      <c r="D38" s="147">
        <v>-3</v>
      </c>
      <c r="E38" s="147">
        <v>576</v>
      </c>
      <c r="F38" s="148">
        <v>573</v>
      </c>
      <c r="G38" s="149"/>
      <c r="H38" s="150"/>
      <c r="I38" s="153" t="s">
        <v>71</v>
      </c>
      <c r="J38" s="160"/>
      <c r="K38" s="169" t="s">
        <v>67</v>
      </c>
    </row>
    <row r="39" spans="1:10" s="125" customFormat="1" ht="63" customHeight="1">
      <c r="A39" s="131" t="s">
        <v>54</v>
      </c>
      <c r="B39" s="132">
        <v>16128</v>
      </c>
      <c r="C39" s="133">
        <v>506</v>
      </c>
      <c r="D39" s="134">
        <f>D21+D28+D38</f>
        <v>604</v>
      </c>
      <c r="E39" s="134">
        <f>E21+E28+E38</f>
        <v>6217</v>
      </c>
      <c r="F39" s="135">
        <f>C39+D39+E39</f>
        <v>7327</v>
      </c>
      <c r="G39" s="136">
        <f>F39/B39</f>
        <v>0.4543030753968254</v>
      </c>
      <c r="H39" s="137">
        <f>E39/B39</f>
        <v>0.38547867063492064</v>
      </c>
      <c r="I39" s="159" t="s">
        <v>73</v>
      </c>
      <c r="J39" s="160"/>
    </row>
    <row r="40" spans="1:10" s="125" customFormat="1" ht="10.5" customHeight="1">
      <c r="A40" s="98"/>
      <c r="B40" s="99"/>
      <c r="C40" s="81"/>
      <c r="D40" s="92"/>
      <c r="E40" s="92"/>
      <c r="F40" s="100"/>
      <c r="G40" s="50"/>
      <c r="H40" s="93"/>
      <c r="I40" s="71"/>
      <c r="J40" s="160"/>
    </row>
    <row r="41" spans="1:10" s="126" customFormat="1" ht="66">
      <c r="A41" s="131" t="s">
        <v>55</v>
      </c>
      <c r="B41" s="132">
        <v>16128</v>
      </c>
      <c r="C41" s="133">
        <v>506</v>
      </c>
      <c r="D41" s="134">
        <f>D21+D33+D38</f>
        <v>604</v>
      </c>
      <c r="E41" s="134">
        <f>E21+E33+E38</f>
        <v>6995</v>
      </c>
      <c r="F41" s="134">
        <f>SUM(C41:E41)</f>
        <v>8105</v>
      </c>
      <c r="G41" s="136">
        <f>F41/B41</f>
        <v>0.5025421626984127</v>
      </c>
      <c r="H41" s="137">
        <f>E41/B41</f>
        <v>0.43371775793650796</v>
      </c>
      <c r="I41" s="159" t="s">
        <v>74</v>
      </c>
      <c r="J41" s="124"/>
    </row>
    <row r="42" spans="1:10" s="125" customFormat="1" ht="33.75" customHeight="1">
      <c r="A42" s="79" t="s">
        <v>65</v>
      </c>
      <c r="B42" s="69"/>
      <c r="C42" s="95"/>
      <c r="D42" s="96"/>
      <c r="E42" s="96"/>
      <c r="F42" s="63"/>
      <c r="G42" s="62">
        <v>0.6</v>
      </c>
      <c r="H42" s="97"/>
      <c r="I42" s="141" t="s">
        <v>57</v>
      </c>
      <c r="J42" s="152"/>
    </row>
    <row r="43" spans="1:10" s="125" customFormat="1" ht="33" customHeight="1">
      <c r="A43" s="79" t="s">
        <v>41</v>
      </c>
      <c r="B43" s="69"/>
      <c r="C43" s="95"/>
      <c r="D43" s="96"/>
      <c r="E43" s="96"/>
      <c r="F43" s="63">
        <f>(B41*0.6)-F41</f>
        <v>1571.7999999999993</v>
      </c>
      <c r="G43" s="62"/>
      <c r="H43" s="97"/>
      <c r="I43" s="94"/>
      <c r="J43" s="152"/>
    </row>
    <row r="44" spans="1:11" s="56" customFormat="1" ht="12" customHeight="1">
      <c r="A44" s="42"/>
      <c r="B44" s="44"/>
      <c r="D44" s="51"/>
      <c r="E44" s="51"/>
      <c r="F44" s="51"/>
      <c r="G44" s="52"/>
      <c r="H44" s="53"/>
      <c r="I44" s="54"/>
      <c r="J44" s="55"/>
      <c r="K44" s="55"/>
    </row>
    <row r="45" ht="12.75">
      <c r="A45" s="143" t="s">
        <v>66</v>
      </c>
    </row>
  </sheetData>
  <sheetProtection password="D992" sheet="1" objects="1" scenarios="1"/>
  <mergeCells count="5">
    <mergeCell ref="A19:I19"/>
    <mergeCell ref="A3:H3"/>
    <mergeCell ref="C4:F4"/>
    <mergeCell ref="D6:E6"/>
    <mergeCell ref="A17:I17"/>
  </mergeCells>
  <printOptions/>
  <pageMargins left="0.6692913385826772" right="0.5905511811023623" top="0.9448818897637796" bottom="0.5905511811023623" header="0.5118110236220472" footer="0.31496062992125984"/>
  <pageSetup fitToHeight="1" fitToWidth="1" horizontalDpi="600" verticalDpi="600" orientation="portrait" paperSize="9" scale="65" r:id="rId2"/>
  <headerFooter alignWithMargins="0">
    <oddHeader>&amp;RAnlage 3 zu GRDrs 672/2012</oddHead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5" zoomScaleNormal="75" workbookViewId="0" topLeftCell="A1">
      <pane ySplit="5" topLeftCell="BM10" activePane="bottomLeft" state="frozen"/>
      <selection pane="topLeft" activeCell="A1" sqref="A1"/>
      <selection pane="bottomLeft" activeCell="A5" sqref="A5"/>
    </sheetView>
  </sheetViews>
  <sheetFormatPr defaultColWidth="11.421875" defaultRowHeight="12.75" outlineLevelRow="1" outlineLevelCol="1"/>
  <cols>
    <col min="1" max="1" width="15.28125" style="0" customWidth="1"/>
    <col min="2" max="2" width="10.57421875" style="0" customWidth="1"/>
    <col min="3" max="3" width="7.28125" style="0" customWidth="1"/>
    <col min="4" max="4" width="9.140625" style="0" customWidth="1"/>
    <col min="5" max="5" width="8.57421875" style="0" customWidth="1"/>
    <col min="6" max="6" width="10.421875" style="0" customWidth="1"/>
    <col min="8" max="8" width="11.7109375" style="0" customWidth="1"/>
    <col min="9" max="9" width="35.7109375" style="39" customWidth="1"/>
    <col min="10" max="10" width="18.140625" style="0" customWidth="1"/>
    <col min="11" max="11" width="20.7109375" style="0" hidden="1" customWidth="1" outlineLevel="1"/>
    <col min="12" max="12" width="11.57421875" style="0" customWidth="1" collapsed="1"/>
  </cols>
  <sheetData>
    <row r="1" spans="1:8" ht="22.5" customHeight="1">
      <c r="A1" s="1" t="s">
        <v>0</v>
      </c>
      <c r="B1" s="2"/>
      <c r="C1" s="2"/>
      <c r="D1" s="2"/>
      <c r="F1" s="2"/>
      <c r="H1" s="47"/>
    </row>
    <row r="2" spans="2:8" ht="12.75">
      <c r="B2" s="5"/>
      <c r="C2" s="4"/>
      <c r="D2" s="5"/>
      <c r="E2" s="5"/>
      <c r="F2" s="4"/>
      <c r="G2" s="4"/>
      <c r="H2" s="3"/>
    </row>
    <row r="3" spans="1:9" ht="27.75" customHeight="1">
      <c r="A3" s="184" t="s">
        <v>9</v>
      </c>
      <c r="B3" s="184"/>
      <c r="C3" s="184"/>
      <c r="D3" s="184"/>
      <c r="E3" s="184"/>
      <c r="F3" s="184"/>
      <c r="G3" s="184"/>
      <c r="H3" s="184"/>
      <c r="I3" s="70"/>
    </row>
    <row r="4" spans="1:9" ht="12.75" customHeight="1">
      <c r="A4" s="59"/>
      <c r="B4" s="27"/>
      <c r="C4" s="185" t="s">
        <v>2</v>
      </c>
      <c r="D4" s="186"/>
      <c r="E4" s="186"/>
      <c r="F4" s="187"/>
      <c r="G4" s="57"/>
      <c r="H4" s="58"/>
      <c r="I4" s="70"/>
    </row>
    <row r="5" spans="1:11" ht="54">
      <c r="A5" s="6" t="s">
        <v>3</v>
      </c>
      <c r="B5" s="7" t="s">
        <v>31</v>
      </c>
      <c r="C5" s="7" t="s">
        <v>32</v>
      </c>
      <c r="D5" s="7" t="s">
        <v>4</v>
      </c>
      <c r="E5" s="7" t="s">
        <v>5</v>
      </c>
      <c r="F5" s="6" t="s">
        <v>10</v>
      </c>
      <c r="G5" s="7" t="s">
        <v>7</v>
      </c>
      <c r="H5" s="7" t="s">
        <v>8</v>
      </c>
      <c r="I5" s="76" t="s">
        <v>28</v>
      </c>
      <c r="J5" s="43"/>
      <c r="K5" s="43"/>
    </row>
    <row r="6" spans="1:9" ht="33.75" hidden="1" outlineLevel="1">
      <c r="A6" s="8" t="s">
        <v>11</v>
      </c>
      <c r="B6" s="15">
        <v>17214</v>
      </c>
      <c r="C6" s="19"/>
      <c r="D6" s="15">
        <f>F6-E6</f>
        <v>13100</v>
      </c>
      <c r="E6" s="15">
        <v>3797</v>
      </c>
      <c r="F6" s="15">
        <v>16897</v>
      </c>
      <c r="G6" s="13">
        <v>0.9816</v>
      </c>
      <c r="H6" s="13">
        <v>0.21</v>
      </c>
      <c r="I6" s="73"/>
    </row>
    <row r="7" spans="1:9" ht="33.75" hidden="1" outlineLevel="1">
      <c r="A7" s="8" t="s">
        <v>12</v>
      </c>
      <c r="B7" s="9">
        <v>17058</v>
      </c>
      <c r="C7" s="19"/>
      <c r="D7" s="15">
        <f>F7-E7</f>
        <v>13043</v>
      </c>
      <c r="E7" s="15">
        <v>4044</v>
      </c>
      <c r="F7" s="10">
        <v>17087</v>
      </c>
      <c r="G7" s="20">
        <v>1.002</v>
      </c>
      <c r="H7" s="20">
        <v>0.237</v>
      </c>
      <c r="I7" s="73"/>
    </row>
    <row r="8" spans="1:9" ht="33.75" hidden="1" outlineLevel="1">
      <c r="A8" s="8" t="s">
        <v>13</v>
      </c>
      <c r="B8" s="9">
        <v>16942</v>
      </c>
      <c r="C8" s="21"/>
      <c r="D8" s="15">
        <f>F8-E8</f>
        <v>12959</v>
      </c>
      <c r="E8" s="9">
        <v>4317</v>
      </c>
      <c r="F8" s="11">
        <v>17276</v>
      </c>
      <c r="G8" s="22">
        <v>1.0197</v>
      </c>
      <c r="H8" s="12">
        <v>0.255</v>
      </c>
      <c r="I8" s="73"/>
    </row>
    <row r="9" spans="1:9" ht="33.75" hidden="1" outlineLevel="1">
      <c r="A9" s="23" t="s">
        <v>14</v>
      </c>
      <c r="B9" s="14">
        <v>16752</v>
      </c>
      <c r="C9" s="24">
        <v>151</v>
      </c>
      <c r="D9" s="24">
        <v>12366</v>
      </c>
      <c r="E9" s="24">
        <v>4644</v>
      </c>
      <c r="F9" s="25">
        <f aca="true" t="shared" si="0" ref="F9:F14">SUM(C9:E9)</f>
        <v>17161</v>
      </c>
      <c r="G9" s="17">
        <f>F9/B9</f>
        <v>1.0244149952244508</v>
      </c>
      <c r="H9" s="17">
        <f>E9/B9</f>
        <v>0.27722063037249284</v>
      </c>
      <c r="I9" s="73"/>
    </row>
    <row r="10" spans="1:9" ht="33.75" collapsed="1">
      <c r="A10" s="8" t="s">
        <v>15</v>
      </c>
      <c r="B10" s="35">
        <v>16130</v>
      </c>
      <c r="C10" s="24">
        <v>131</v>
      </c>
      <c r="D10" s="24">
        <v>11567</v>
      </c>
      <c r="E10" s="36">
        <v>4835</v>
      </c>
      <c r="F10" s="25">
        <f t="shared" si="0"/>
        <v>16533</v>
      </c>
      <c r="G10" s="20">
        <v>1.017</v>
      </c>
      <c r="H10" s="37">
        <v>0.3</v>
      </c>
      <c r="I10" s="77"/>
    </row>
    <row r="11" spans="1:9" ht="33.75">
      <c r="A11" s="23" t="s">
        <v>16</v>
      </c>
      <c r="B11" s="35">
        <v>15521.733333333332</v>
      </c>
      <c r="C11" s="67">
        <v>102</v>
      </c>
      <c r="D11" s="60">
        <v>10440</v>
      </c>
      <c r="E11" s="60">
        <v>4975</v>
      </c>
      <c r="F11" s="60">
        <f t="shared" si="0"/>
        <v>15517</v>
      </c>
      <c r="G11" s="37">
        <f>F11/B11</f>
        <v>0.9996950512399819</v>
      </c>
      <c r="H11" s="61">
        <f>E11/B11</f>
        <v>0.3205183269909718</v>
      </c>
      <c r="I11" s="78"/>
    </row>
    <row r="12" spans="1:9" s="56" customFormat="1" ht="33.75">
      <c r="A12" s="8" t="s">
        <v>21</v>
      </c>
      <c r="B12" s="14">
        <v>15062</v>
      </c>
      <c r="C12" s="31">
        <v>99</v>
      </c>
      <c r="D12" s="84">
        <v>10016</v>
      </c>
      <c r="E12" s="84">
        <v>5497</v>
      </c>
      <c r="F12" s="84">
        <f t="shared" si="0"/>
        <v>15612</v>
      </c>
      <c r="G12" s="37">
        <f>F12/B12</f>
        <v>1.0365157349621563</v>
      </c>
      <c r="H12" s="17">
        <f>E12/B12</f>
        <v>0.364958172885407</v>
      </c>
      <c r="I12" s="82"/>
    </row>
    <row r="13" spans="1:10" ht="33">
      <c r="A13" s="89" t="s">
        <v>33</v>
      </c>
      <c r="B13" s="91">
        <v>15117</v>
      </c>
      <c r="C13" s="81">
        <v>114</v>
      </c>
      <c r="D13" s="92">
        <v>9474</v>
      </c>
      <c r="E13" s="92">
        <v>5699</v>
      </c>
      <c r="F13" s="92">
        <f t="shared" si="0"/>
        <v>15287</v>
      </c>
      <c r="G13" s="93">
        <f>F13/B13</f>
        <v>1.011245617516703</v>
      </c>
      <c r="H13" s="93">
        <f>E13/B13</f>
        <v>0.37699278957465104</v>
      </c>
      <c r="I13" s="71" t="s">
        <v>29</v>
      </c>
      <c r="J13" s="80"/>
    </row>
    <row r="14" spans="1:10" ht="33">
      <c r="A14" s="89" t="s">
        <v>34</v>
      </c>
      <c r="B14" s="91">
        <v>15345</v>
      </c>
      <c r="C14" s="81">
        <v>169</v>
      </c>
      <c r="D14" s="92">
        <v>9381</v>
      </c>
      <c r="E14" s="92">
        <v>6074</v>
      </c>
      <c r="F14" s="92">
        <f t="shared" si="0"/>
        <v>15624</v>
      </c>
      <c r="G14" s="93">
        <f>F14/B14</f>
        <v>1.018181818181818</v>
      </c>
      <c r="H14" s="93">
        <f>E14/B14</f>
        <v>0.3958292603453894</v>
      </c>
      <c r="I14" s="71" t="s">
        <v>29</v>
      </c>
      <c r="J14" s="87"/>
    </row>
    <row r="15" spans="1:10" s="4" customFormat="1" ht="39">
      <c r="A15" s="89" t="s">
        <v>53</v>
      </c>
      <c r="B15" s="91">
        <v>15552</v>
      </c>
      <c r="C15" s="81">
        <v>167</v>
      </c>
      <c r="D15" s="92">
        <v>9125</v>
      </c>
      <c r="E15" s="92">
        <v>6627</v>
      </c>
      <c r="F15" s="92">
        <f>SUM(C15:E15)</f>
        <v>15919</v>
      </c>
      <c r="G15" s="93">
        <f>F15/B15</f>
        <v>1.0235982510288066</v>
      </c>
      <c r="H15" s="93">
        <f>E15/B15</f>
        <v>0.4261188271604938</v>
      </c>
      <c r="I15" s="71" t="s">
        <v>29</v>
      </c>
      <c r="J15" s="87"/>
    </row>
    <row r="16" spans="1:10" s="4" customFormat="1" ht="39" customHeight="1">
      <c r="A16" s="181" t="s">
        <v>38</v>
      </c>
      <c r="B16" s="182"/>
      <c r="C16" s="182"/>
      <c r="D16" s="182"/>
      <c r="E16" s="182"/>
      <c r="F16" s="182"/>
      <c r="G16" s="182"/>
      <c r="H16" s="182"/>
      <c r="I16" s="183"/>
      <c r="J16" s="87"/>
    </row>
    <row r="17" spans="1:10" s="32" customFormat="1" ht="34.5" customHeight="1">
      <c r="A17" s="101" t="s">
        <v>37</v>
      </c>
      <c r="B17" s="102"/>
      <c r="C17" s="102"/>
      <c r="D17" s="102"/>
      <c r="E17" s="103">
        <v>294</v>
      </c>
      <c r="F17" s="102"/>
      <c r="G17" s="104"/>
      <c r="H17" s="105"/>
      <c r="I17" s="106" t="s">
        <v>27</v>
      </c>
      <c r="J17" s="90"/>
    </row>
    <row r="18" spans="1:10" s="125" customFormat="1" ht="54" customHeight="1">
      <c r="A18" s="171" t="s">
        <v>68</v>
      </c>
      <c r="B18" s="145">
        <v>15641</v>
      </c>
      <c r="C18" s="146">
        <v>150</v>
      </c>
      <c r="D18" s="147">
        <v>8737</v>
      </c>
      <c r="E18" s="147">
        <v>7398</v>
      </c>
      <c r="F18" s="148">
        <f>SUM(C18:E18)</f>
        <v>16285</v>
      </c>
      <c r="G18" s="149">
        <f>F18/B18</f>
        <v>1.0411738379898983</v>
      </c>
      <c r="H18" s="150">
        <f>E18/B18</f>
        <v>0.47298766063550923</v>
      </c>
      <c r="I18" s="151" t="s">
        <v>29</v>
      </c>
      <c r="J18" s="170" t="s">
        <v>78</v>
      </c>
    </row>
    <row r="19" spans="1:10" s="34" customFormat="1" ht="36" customHeight="1" hidden="1" outlineLevel="1">
      <c r="A19" s="98"/>
      <c r="B19" s="99"/>
      <c r="C19" s="81"/>
      <c r="D19" s="92">
        <f>F19-E19</f>
        <v>-153</v>
      </c>
      <c r="E19" s="92">
        <v>532</v>
      </c>
      <c r="F19" s="100">
        <v>379</v>
      </c>
      <c r="G19" s="50"/>
      <c r="H19" s="93"/>
      <c r="I19" s="71" t="s">
        <v>42</v>
      </c>
      <c r="J19" s="116" t="s">
        <v>67</v>
      </c>
    </row>
    <row r="20" spans="1:10" s="34" customFormat="1" ht="30" hidden="1" outlineLevel="1">
      <c r="A20" s="98"/>
      <c r="B20" s="99"/>
      <c r="C20" s="81"/>
      <c r="D20" s="92">
        <f>F20-E20</f>
        <v>-58</v>
      </c>
      <c r="E20" s="92">
        <v>76</v>
      </c>
      <c r="F20" s="100">
        <v>18</v>
      </c>
      <c r="G20" s="50"/>
      <c r="H20" s="93"/>
      <c r="I20" s="71" t="s">
        <v>43</v>
      </c>
      <c r="J20" s="116" t="s">
        <v>67</v>
      </c>
    </row>
    <row r="21" spans="1:10" s="34" customFormat="1" ht="36" customHeight="1" hidden="1" outlineLevel="1">
      <c r="A21" s="98"/>
      <c r="B21" s="99"/>
      <c r="C21" s="81"/>
      <c r="D21" s="92">
        <f>F21-E21</f>
        <v>-126</v>
      </c>
      <c r="E21" s="92">
        <v>77</v>
      </c>
      <c r="F21" s="100">
        <v>-49</v>
      </c>
      <c r="G21" s="50"/>
      <c r="H21" s="93"/>
      <c r="I21" s="71" t="s">
        <v>44</v>
      </c>
      <c r="J21" s="116" t="s">
        <v>67</v>
      </c>
    </row>
    <row r="22" spans="1:10" s="4" customFormat="1" ht="40.5" hidden="1" outlineLevel="1">
      <c r="A22" s="98"/>
      <c r="B22" s="99"/>
      <c r="C22" s="81"/>
      <c r="D22" s="92">
        <f>F22-E22</f>
        <v>-494</v>
      </c>
      <c r="E22" s="92">
        <v>830</v>
      </c>
      <c r="F22" s="100">
        <v>336</v>
      </c>
      <c r="G22" s="157"/>
      <c r="H22" s="158"/>
      <c r="I22" s="71" t="s">
        <v>69</v>
      </c>
      <c r="J22" s="116" t="s">
        <v>67</v>
      </c>
    </row>
    <row r="23" spans="1:11" s="4" customFormat="1" ht="78.75" customHeight="1" collapsed="1">
      <c r="A23" s="117" t="s">
        <v>49</v>
      </c>
      <c r="B23" s="118"/>
      <c r="C23" s="119"/>
      <c r="D23" s="120">
        <f>SUM(D19:D22)</f>
        <v>-831</v>
      </c>
      <c r="E23" s="120">
        <f>SUM(E19:E22)</f>
        <v>1515</v>
      </c>
      <c r="F23" s="121">
        <f>SUM(D23:E23)</f>
        <v>684</v>
      </c>
      <c r="G23" s="122"/>
      <c r="H23" s="123"/>
      <c r="I23" s="139" t="s">
        <v>62</v>
      </c>
      <c r="K23" s="169" t="s">
        <v>67</v>
      </c>
    </row>
    <row r="24" spans="1:10" s="125" customFormat="1" ht="86.25" customHeight="1">
      <c r="A24" s="131" t="s">
        <v>54</v>
      </c>
      <c r="B24" s="132">
        <v>15641</v>
      </c>
      <c r="C24" s="133">
        <v>150</v>
      </c>
      <c r="D24" s="134">
        <f>D18+D23</f>
        <v>7906</v>
      </c>
      <c r="E24" s="134">
        <f>E18+E23</f>
        <v>8913</v>
      </c>
      <c r="F24" s="135">
        <f>C24+D24+E24</f>
        <v>16969</v>
      </c>
      <c r="G24" s="136">
        <f>F24/B24</f>
        <v>1.0849050572214052</v>
      </c>
      <c r="H24" s="137">
        <f>E24/B24</f>
        <v>0.5698484751614347</v>
      </c>
      <c r="I24" s="142" t="s">
        <v>46</v>
      </c>
      <c r="J24" s="124"/>
    </row>
    <row r="25" spans="1:10" s="34" customFormat="1" ht="81" customHeight="1" hidden="1" outlineLevel="1">
      <c r="A25" s="98"/>
      <c r="B25" s="99"/>
      <c r="C25" s="81"/>
      <c r="D25" s="92">
        <f>F25-E25</f>
        <v>-150</v>
      </c>
      <c r="E25" s="92">
        <v>685</v>
      </c>
      <c r="F25" s="100">
        <v>535</v>
      </c>
      <c r="G25" s="50"/>
      <c r="H25" s="93"/>
      <c r="I25" s="82" t="s">
        <v>61</v>
      </c>
      <c r="J25" s="116" t="s">
        <v>67</v>
      </c>
    </row>
    <row r="26" spans="1:11" s="34" customFormat="1" ht="66" collapsed="1">
      <c r="A26" s="117" t="s">
        <v>50</v>
      </c>
      <c r="B26" s="118"/>
      <c r="C26" s="119"/>
      <c r="D26" s="120">
        <f>D23+D25</f>
        <v>-981</v>
      </c>
      <c r="E26" s="120">
        <f>E23+E25</f>
        <v>2200</v>
      </c>
      <c r="F26" s="121">
        <f>F23+F25</f>
        <v>1219</v>
      </c>
      <c r="G26" s="122"/>
      <c r="H26" s="123"/>
      <c r="I26" s="139" t="s">
        <v>63</v>
      </c>
      <c r="K26" s="169" t="s">
        <v>67</v>
      </c>
    </row>
    <row r="27" spans="1:10" s="126" customFormat="1" ht="90.75" customHeight="1">
      <c r="A27" s="131" t="s">
        <v>55</v>
      </c>
      <c r="B27" s="132">
        <v>15641</v>
      </c>
      <c r="C27" s="133">
        <v>150</v>
      </c>
      <c r="D27" s="134">
        <f>D18+D26</f>
        <v>7756</v>
      </c>
      <c r="E27" s="134">
        <f>E18+E26</f>
        <v>9598</v>
      </c>
      <c r="F27" s="135">
        <f>C27+D27+E27</f>
        <v>17504</v>
      </c>
      <c r="G27" s="136">
        <f>F27/B27</f>
        <v>1.1191100313279203</v>
      </c>
      <c r="H27" s="137">
        <f>E27/B27</f>
        <v>0.6136436289239818</v>
      </c>
      <c r="I27" s="142" t="s">
        <v>48</v>
      </c>
      <c r="J27" s="124"/>
    </row>
    <row r="29" spans="1:11" s="125" customFormat="1" ht="54" customHeight="1">
      <c r="A29" s="144" t="s">
        <v>72</v>
      </c>
      <c r="B29" s="145"/>
      <c r="C29" s="146"/>
      <c r="D29" s="147">
        <v>-504</v>
      </c>
      <c r="E29" s="147">
        <v>876</v>
      </c>
      <c r="F29" s="148">
        <v>372</v>
      </c>
      <c r="G29" s="149"/>
      <c r="H29" s="150"/>
      <c r="I29" s="153" t="s">
        <v>71</v>
      </c>
      <c r="J29" s="160"/>
      <c r="K29" s="169" t="s">
        <v>67</v>
      </c>
    </row>
    <row r="30" spans="1:10" s="125" customFormat="1" ht="63" customHeight="1">
      <c r="A30" s="131" t="s">
        <v>54</v>
      </c>
      <c r="B30" s="132">
        <v>15641</v>
      </c>
      <c r="C30" s="133">
        <v>150</v>
      </c>
      <c r="D30" s="134">
        <f>D18+D23+D29</f>
        <v>7402</v>
      </c>
      <c r="E30" s="134">
        <f>E18+E23+E29</f>
        <v>9789</v>
      </c>
      <c r="F30" s="135">
        <f>C30+D30+E30</f>
        <v>17341</v>
      </c>
      <c r="G30" s="136">
        <f>F30/B30</f>
        <v>1.1086887027683652</v>
      </c>
      <c r="H30" s="137">
        <f>E30/B30</f>
        <v>0.6258551243526629</v>
      </c>
      <c r="I30" s="159" t="s">
        <v>73</v>
      </c>
      <c r="J30" s="160"/>
    </row>
    <row r="31" spans="1:10" s="125" customFormat="1" ht="10.5" customHeight="1">
      <c r="A31" s="98"/>
      <c r="B31" s="99"/>
      <c r="C31" s="81"/>
      <c r="D31" s="92"/>
      <c r="E31" s="92"/>
      <c r="F31" s="100"/>
      <c r="G31" s="50"/>
      <c r="H31" s="93"/>
      <c r="I31" s="71"/>
      <c r="J31" s="160"/>
    </row>
    <row r="32" spans="1:10" s="126" customFormat="1" ht="66">
      <c r="A32" s="131" t="s">
        <v>55</v>
      </c>
      <c r="B32" s="132">
        <v>15641</v>
      </c>
      <c r="C32" s="133">
        <v>150</v>
      </c>
      <c r="D32" s="134">
        <f>D18+D26+D29</f>
        <v>7252</v>
      </c>
      <c r="E32" s="134">
        <f>E18+E26+E29</f>
        <v>10474</v>
      </c>
      <c r="F32" s="135">
        <f>SUM(C32:E32)</f>
        <v>17876</v>
      </c>
      <c r="G32" s="136">
        <f>F32/B32</f>
        <v>1.14289367687488</v>
      </c>
      <c r="H32" s="137">
        <f>E32/B32</f>
        <v>0.66965027811521</v>
      </c>
      <c r="I32" s="159" t="s">
        <v>74</v>
      </c>
      <c r="J32" s="124"/>
    </row>
  </sheetData>
  <sheetProtection password="D992" sheet="1" objects="1" scenarios="1"/>
  <mergeCells count="3">
    <mergeCell ref="A16:I16"/>
    <mergeCell ref="A3:H3"/>
    <mergeCell ref="C4:F4"/>
  </mergeCells>
  <printOptions/>
  <pageMargins left="0.6692913385826772" right="0.5905511811023623" top="0.9448818897637796" bottom="0.5905511811023623" header="0.5118110236220472" footer="0.31496062992125984"/>
  <pageSetup fitToHeight="1" fitToWidth="1" horizontalDpi="600" verticalDpi="600" orientation="portrait" paperSize="9" scale="65" r:id="rId2"/>
  <headerFooter alignWithMargins="0">
    <oddHeader>&amp;RAnlage 3 zu GRDrs 672/2012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11.421875" defaultRowHeight="12.75" outlineLevelRow="1" outlineLevelCol="1"/>
  <cols>
    <col min="1" max="1" width="14.00390625" style="0" customWidth="1"/>
    <col min="2" max="2" width="10.57421875" style="0" customWidth="1"/>
    <col min="3" max="3" width="7.28125" style="0" customWidth="1"/>
    <col min="4" max="4" width="9.140625" style="0" customWidth="1"/>
    <col min="5" max="5" width="8.57421875" style="0" customWidth="1"/>
    <col min="6" max="6" width="10.421875" style="0" customWidth="1"/>
    <col min="8" max="8" width="11.7109375" style="0" customWidth="1"/>
    <col min="9" max="9" width="21.00390625" style="39" customWidth="1"/>
    <col min="10" max="10" width="18.140625" style="0" customWidth="1"/>
    <col min="11" max="11" width="14.00390625" style="0" hidden="1" customWidth="1" outlineLevel="1"/>
    <col min="12" max="12" width="11.57421875" style="0" customWidth="1" collapsed="1"/>
  </cols>
  <sheetData>
    <row r="1" spans="1:8" ht="22.5" customHeight="1">
      <c r="A1" s="1" t="s">
        <v>0</v>
      </c>
      <c r="B1" s="2"/>
      <c r="C1" s="2"/>
      <c r="D1" s="2"/>
      <c r="F1" s="2"/>
      <c r="H1" s="47"/>
    </row>
    <row r="2" spans="1:9" ht="15">
      <c r="A2" s="4"/>
      <c r="B2" s="2"/>
      <c r="C2" s="2"/>
      <c r="D2" s="2"/>
      <c r="F2" s="2"/>
      <c r="H2" s="88"/>
      <c r="I2" s="88"/>
    </row>
    <row r="3" spans="1:9" ht="31.5" customHeight="1">
      <c r="A3" s="26" t="s">
        <v>22</v>
      </c>
      <c r="B3" s="27"/>
      <c r="C3" s="28"/>
      <c r="D3" s="29"/>
      <c r="E3" s="28"/>
      <c r="F3" s="30"/>
      <c r="G3" s="28"/>
      <c r="H3" s="18"/>
      <c r="I3" s="70"/>
    </row>
    <row r="4" spans="1:9" ht="12.75" customHeight="1">
      <c r="A4" s="59"/>
      <c r="B4" s="27"/>
      <c r="C4" s="185" t="s">
        <v>2</v>
      </c>
      <c r="D4" s="186"/>
      <c r="E4" s="186"/>
      <c r="F4" s="187"/>
      <c r="G4" s="57"/>
      <c r="H4" s="58"/>
      <c r="I4" s="70"/>
    </row>
    <row r="5" spans="1:9" ht="60" customHeight="1">
      <c r="A5" s="6" t="s">
        <v>3</v>
      </c>
      <c r="B5" s="7" t="s">
        <v>31</v>
      </c>
      <c r="C5" s="7" t="s">
        <v>32</v>
      </c>
      <c r="D5" s="68" t="s">
        <v>23</v>
      </c>
      <c r="E5" s="7" t="s">
        <v>24</v>
      </c>
      <c r="F5" s="7" t="s">
        <v>26</v>
      </c>
      <c r="G5" s="7" t="s">
        <v>7</v>
      </c>
      <c r="H5" s="197" t="s">
        <v>28</v>
      </c>
      <c r="I5" s="197"/>
    </row>
    <row r="6" spans="1:9" ht="12.75" hidden="1" outlineLevel="1">
      <c r="A6" s="8">
        <v>36891</v>
      </c>
      <c r="B6" s="10">
        <v>29884</v>
      </c>
      <c r="C6" s="19"/>
      <c r="D6" s="64"/>
      <c r="E6" s="40">
        <v>2865</v>
      </c>
      <c r="F6" s="31"/>
      <c r="G6" s="13">
        <v>0.0959</v>
      </c>
      <c r="H6" s="193"/>
      <c r="I6" s="194"/>
    </row>
    <row r="7" spans="1:9" ht="12.75" hidden="1" outlineLevel="1">
      <c r="A7" s="8">
        <v>37256</v>
      </c>
      <c r="B7" s="10">
        <v>30141</v>
      </c>
      <c r="C7" s="19"/>
      <c r="D7" s="64"/>
      <c r="E7" s="15">
        <v>3304</v>
      </c>
      <c r="F7" s="10">
        <v>3451</v>
      </c>
      <c r="G7" s="13">
        <v>0.114</v>
      </c>
      <c r="H7" s="195"/>
      <c r="I7" s="196"/>
    </row>
    <row r="8" spans="1:9" ht="12.75" hidden="1" outlineLevel="1">
      <c r="A8" s="8">
        <v>37621</v>
      </c>
      <c r="B8" s="10">
        <v>29882</v>
      </c>
      <c r="C8" s="19"/>
      <c r="D8" s="64"/>
      <c r="E8" s="15">
        <v>3537</v>
      </c>
      <c r="F8" s="10">
        <v>3701</v>
      </c>
      <c r="G8" s="13">
        <v>0.124</v>
      </c>
      <c r="H8" s="195"/>
      <c r="I8" s="196"/>
    </row>
    <row r="9" spans="1:9" ht="22.5" hidden="1" outlineLevel="1">
      <c r="A9" s="8" t="s">
        <v>17</v>
      </c>
      <c r="B9" s="10">
        <v>27240</v>
      </c>
      <c r="C9" s="19"/>
      <c r="D9" s="64"/>
      <c r="E9" s="15">
        <v>3700</v>
      </c>
      <c r="F9" s="10">
        <v>3853</v>
      </c>
      <c r="G9" s="13">
        <v>0.141</v>
      </c>
      <c r="H9" s="195"/>
      <c r="I9" s="196"/>
    </row>
    <row r="10" spans="1:9" ht="22.5" hidden="1" outlineLevel="1">
      <c r="A10" s="19" t="s">
        <v>18</v>
      </c>
      <c r="B10" s="16">
        <v>27286</v>
      </c>
      <c r="C10" s="14">
        <v>250</v>
      </c>
      <c r="D10" s="64"/>
      <c r="E10" s="14">
        <v>3770</v>
      </c>
      <c r="F10" s="15">
        <f aca="true" t="shared" si="0" ref="F10:F15">SUM(C10:E10)</f>
        <v>4020</v>
      </c>
      <c r="G10" s="17">
        <f aca="true" t="shared" si="1" ref="G10:G15">F10/B10</f>
        <v>0.14732830022722276</v>
      </c>
      <c r="H10" s="195"/>
      <c r="I10" s="196"/>
    </row>
    <row r="11" spans="1:9" ht="33" customHeight="1" collapsed="1">
      <c r="A11" s="38" t="s">
        <v>19</v>
      </c>
      <c r="B11" s="16">
        <v>27490</v>
      </c>
      <c r="C11" s="14">
        <v>201</v>
      </c>
      <c r="D11" s="64"/>
      <c r="E11" s="14">
        <v>3873</v>
      </c>
      <c r="F11" s="14">
        <f t="shared" si="0"/>
        <v>4074</v>
      </c>
      <c r="G11" s="17">
        <f t="shared" si="1"/>
        <v>0.14819934521644235</v>
      </c>
      <c r="H11" s="195"/>
      <c r="I11" s="196"/>
    </row>
    <row r="12" spans="1:9" ht="22.5">
      <c r="A12" s="38" t="s">
        <v>20</v>
      </c>
      <c r="B12" s="65">
        <v>27787.333333333332</v>
      </c>
      <c r="C12" s="35">
        <v>113</v>
      </c>
      <c r="D12" s="64"/>
      <c r="E12" s="38">
        <v>4432</v>
      </c>
      <c r="F12" s="66">
        <f t="shared" si="0"/>
        <v>4545</v>
      </c>
      <c r="G12" s="61">
        <f t="shared" si="1"/>
        <v>0.16356373407547803</v>
      </c>
      <c r="H12" s="172"/>
      <c r="I12" s="173"/>
    </row>
    <row r="13" spans="1:9" s="86" customFormat="1" ht="43.5" customHeight="1">
      <c r="A13" s="19" t="s">
        <v>25</v>
      </c>
      <c r="B13" s="16">
        <v>28120</v>
      </c>
      <c r="C13" s="14">
        <v>130</v>
      </c>
      <c r="D13" s="10">
        <v>1224</v>
      </c>
      <c r="E13" s="14">
        <v>3470</v>
      </c>
      <c r="F13" s="10">
        <f t="shared" si="0"/>
        <v>4824</v>
      </c>
      <c r="G13" s="85">
        <f t="shared" si="1"/>
        <v>0.17155049786628734</v>
      </c>
      <c r="H13" s="198" t="s">
        <v>30</v>
      </c>
      <c r="I13" s="198"/>
    </row>
    <row r="14" spans="1:10" ht="23.25">
      <c r="A14" s="89" t="s">
        <v>35</v>
      </c>
      <c r="B14" s="91">
        <v>27744</v>
      </c>
      <c r="C14" s="81">
        <v>109</v>
      </c>
      <c r="D14" s="92">
        <v>1320</v>
      </c>
      <c r="E14" s="92">
        <v>3408</v>
      </c>
      <c r="F14" s="92">
        <f t="shared" si="0"/>
        <v>4837</v>
      </c>
      <c r="G14" s="93">
        <f t="shared" si="1"/>
        <v>0.17434400230680508</v>
      </c>
      <c r="H14" s="191" t="s">
        <v>29</v>
      </c>
      <c r="I14" s="192"/>
      <c r="J14" s="80"/>
    </row>
    <row r="15" spans="1:10" ht="34.5" customHeight="1">
      <c r="A15" s="89" t="s">
        <v>36</v>
      </c>
      <c r="B15" s="91">
        <v>27406</v>
      </c>
      <c r="C15" s="81">
        <v>140</v>
      </c>
      <c r="D15" s="92">
        <v>1458</v>
      </c>
      <c r="E15" s="92">
        <v>3524</v>
      </c>
      <c r="F15" s="92">
        <f t="shared" si="0"/>
        <v>5122</v>
      </c>
      <c r="G15" s="93">
        <f t="shared" si="1"/>
        <v>0.18689338101145733</v>
      </c>
      <c r="H15" s="199" t="s">
        <v>29</v>
      </c>
      <c r="I15" s="199"/>
      <c r="J15" s="87"/>
    </row>
    <row r="16" spans="1:10" ht="38.25" customHeight="1">
      <c r="A16" s="89" t="s">
        <v>56</v>
      </c>
      <c r="B16" s="91">
        <v>27076</v>
      </c>
      <c r="C16" s="81">
        <v>93</v>
      </c>
      <c r="D16" s="92">
        <v>1582</v>
      </c>
      <c r="E16" s="92">
        <v>3588</v>
      </c>
      <c r="F16" s="92">
        <f>SUM(C16:E16)</f>
        <v>5263</v>
      </c>
      <c r="G16" s="93">
        <f>F16/B16</f>
        <v>0.19437878564041955</v>
      </c>
      <c r="H16" s="199" t="s">
        <v>29</v>
      </c>
      <c r="I16" s="199"/>
      <c r="J16" s="87"/>
    </row>
    <row r="17" spans="1:9" ht="34.5" customHeight="1">
      <c r="A17" s="200" t="s">
        <v>38</v>
      </c>
      <c r="B17" s="201"/>
      <c r="C17" s="201"/>
      <c r="D17" s="201"/>
      <c r="E17" s="201"/>
      <c r="F17" s="201"/>
      <c r="G17" s="201"/>
      <c r="H17" s="201"/>
      <c r="I17" s="201"/>
    </row>
    <row r="18" spans="1:10" ht="42" customHeight="1">
      <c r="A18" s="33" t="s">
        <v>37</v>
      </c>
      <c r="B18" s="91"/>
      <c r="C18" s="81"/>
      <c r="D18" s="92"/>
      <c r="E18" s="100">
        <v>49</v>
      </c>
      <c r="F18" s="92"/>
      <c r="G18" s="93"/>
      <c r="H18" s="199" t="s">
        <v>27</v>
      </c>
      <c r="I18" s="199" t="s">
        <v>27</v>
      </c>
      <c r="J18" s="87"/>
    </row>
    <row r="19" spans="1:10" ht="42" customHeight="1">
      <c r="A19" s="171" t="s">
        <v>68</v>
      </c>
      <c r="B19" s="145">
        <v>26948</v>
      </c>
      <c r="C19" s="146">
        <v>70</v>
      </c>
      <c r="D19" s="147">
        <v>1664</v>
      </c>
      <c r="E19" s="147">
        <v>3552</v>
      </c>
      <c r="F19" s="148">
        <f>SUM(C19:E19)</f>
        <v>5286</v>
      </c>
      <c r="G19" s="149">
        <f>F19/B19</f>
        <v>0.19615555885408936</v>
      </c>
      <c r="H19" s="202" t="s">
        <v>29</v>
      </c>
      <c r="I19" s="202"/>
      <c r="J19" s="170" t="s">
        <v>78</v>
      </c>
    </row>
    <row r="20" spans="1:10" s="125" customFormat="1" ht="42" customHeight="1" hidden="1" outlineLevel="1">
      <c r="A20" s="154"/>
      <c r="B20" s="155"/>
      <c r="C20" s="156"/>
      <c r="D20" s="127"/>
      <c r="E20" s="127"/>
      <c r="F20" s="100">
        <v>60</v>
      </c>
      <c r="G20" s="157"/>
      <c r="H20" s="188" t="s">
        <v>42</v>
      </c>
      <c r="I20" s="188"/>
      <c r="J20" s="116" t="s">
        <v>67</v>
      </c>
    </row>
    <row r="21" spans="1:10" s="125" customFormat="1" ht="32.25" customHeight="1" hidden="1" outlineLevel="1">
      <c r="A21" s="154"/>
      <c r="B21" s="155"/>
      <c r="C21" s="156"/>
      <c r="D21" s="127"/>
      <c r="E21" s="127"/>
      <c r="F21" s="100">
        <v>-20</v>
      </c>
      <c r="G21" s="157"/>
      <c r="H21" s="189" t="s">
        <v>43</v>
      </c>
      <c r="I21" s="190"/>
      <c r="J21" s="116" t="s">
        <v>67</v>
      </c>
    </row>
    <row r="22" spans="1:10" s="125" customFormat="1" ht="34.5" customHeight="1" hidden="1" outlineLevel="1">
      <c r="A22" s="154"/>
      <c r="B22" s="155"/>
      <c r="C22" s="156"/>
      <c r="D22" s="127"/>
      <c r="E22" s="127"/>
      <c r="F22" s="100">
        <v>-5</v>
      </c>
      <c r="G22" s="157"/>
      <c r="H22" s="189" t="s">
        <v>44</v>
      </c>
      <c r="I22" s="190"/>
      <c r="J22" s="116" t="s">
        <v>67</v>
      </c>
    </row>
    <row r="23" spans="1:10" s="125" customFormat="1" ht="43.5" customHeight="1" hidden="1" outlineLevel="1">
      <c r="A23" s="154"/>
      <c r="B23" s="155"/>
      <c r="C23" s="156"/>
      <c r="D23" s="127"/>
      <c r="E23" s="127"/>
      <c r="F23" s="100">
        <v>95</v>
      </c>
      <c r="G23" s="157"/>
      <c r="H23" s="189" t="s">
        <v>45</v>
      </c>
      <c r="I23" s="190"/>
      <c r="J23" s="116" t="s">
        <v>67</v>
      </c>
    </row>
    <row r="24" spans="1:11" ht="80.25" customHeight="1" collapsed="1">
      <c r="A24" s="117" t="s">
        <v>49</v>
      </c>
      <c r="B24" s="128"/>
      <c r="C24" s="129"/>
      <c r="D24" s="130"/>
      <c r="E24" s="130"/>
      <c r="F24" s="121">
        <f>SUM(F20:F23)</f>
        <v>130</v>
      </c>
      <c r="G24" s="122"/>
      <c r="H24" s="203" t="s">
        <v>64</v>
      </c>
      <c r="I24" s="204"/>
      <c r="K24" s="169" t="s">
        <v>67</v>
      </c>
    </row>
    <row r="25" spans="1:9" ht="90.75" customHeight="1">
      <c r="A25" s="131" t="s">
        <v>54</v>
      </c>
      <c r="B25" s="132">
        <v>26948</v>
      </c>
      <c r="C25" s="138">
        <v>70</v>
      </c>
      <c r="D25" s="135"/>
      <c r="E25" s="135"/>
      <c r="F25" s="135">
        <f>F19+F24+C25</f>
        <v>5486</v>
      </c>
      <c r="G25" s="136">
        <f>F25/B25</f>
        <v>0.2035772599079709</v>
      </c>
      <c r="H25" s="205" t="s">
        <v>46</v>
      </c>
      <c r="I25" s="205"/>
    </row>
    <row r="26" spans="1:10" ht="57.75" customHeight="1" hidden="1" outlineLevel="1">
      <c r="A26" s="98"/>
      <c r="B26" s="99"/>
      <c r="C26" s="81"/>
      <c r="D26" s="127"/>
      <c r="E26" s="127"/>
      <c r="F26" s="100">
        <v>40</v>
      </c>
      <c r="G26" s="50"/>
      <c r="H26" s="206" t="s">
        <v>47</v>
      </c>
      <c r="I26" s="207"/>
      <c r="J26" s="116" t="s">
        <v>67</v>
      </c>
    </row>
    <row r="27" spans="1:11" ht="80.25" customHeight="1" collapsed="1">
      <c r="A27" s="117" t="s">
        <v>50</v>
      </c>
      <c r="B27" s="128"/>
      <c r="C27" s="129"/>
      <c r="D27" s="130"/>
      <c r="E27" s="130"/>
      <c r="F27" s="121">
        <f>F24+F26</f>
        <v>170</v>
      </c>
      <c r="G27" s="122"/>
      <c r="H27" s="203" t="s">
        <v>63</v>
      </c>
      <c r="I27" s="204"/>
      <c r="K27" s="169" t="s">
        <v>67</v>
      </c>
    </row>
    <row r="28" spans="1:9" ht="89.25" customHeight="1">
      <c r="A28" s="131" t="s">
        <v>55</v>
      </c>
      <c r="B28" s="132">
        <v>26948</v>
      </c>
      <c r="C28" s="138">
        <v>70</v>
      </c>
      <c r="D28" s="135"/>
      <c r="E28" s="135"/>
      <c r="F28" s="135">
        <f>F19+F27+C28</f>
        <v>5526</v>
      </c>
      <c r="G28" s="136">
        <f>F28/B28</f>
        <v>0.20506160011874722</v>
      </c>
      <c r="H28" s="205" t="s">
        <v>48</v>
      </c>
      <c r="I28" s="205"/>
    </row>
    <row r="30" spans="1:11" ht="55.5" customHeight="1">
      <c r="A30" s="144" t="s">
        <v>76</v>
      </c>
      <c r="B30" s="165"/>
      <c r="C30" s="165"/>
      <c r="D30" s="165"/>
      <c r="E30" s="165"/>
      <c r="F30" s="148">
        <v>-30</v>
      </c>
      <c r="G30" s="165"/>
      <c r="H30" s="208" t="s">
        <v>75</v>
      </c>
      <c r="I30" s="209"/>
      <c r="K30" s="169" t="s">
        <v>67</v>
      </c>
    </row>
    <row r="31" spans="1:9" ht="60" customHeight="1">
      <c r="A31" s="131" t="s">
        <v>54</v>
      </c>
      <c r="B31" s="132">
        <v>26948</v>
      </c>
      <c r="C31" s="138">
        <v>70</v>
      </c>
      <c r="D31" s="166"/>
      <c r="E31" s="166"/>
      <c r="F31" s="135">
        <f>F19+F24+F30+C31</f>
        <v>5456</v>
      </c>
      <c r="G31" s="136">
        <f>F31/B31</f>
        <v>0.20246400474988868</v>
      </c>
      <c r="H31" s="210" t="s">
        <v>73</v>
      </c>
      <c r="I31" s="211"/>
    </row>
    <row r="32" spans="8:9" ht="12.75">
      <c r="H32" s="167"/>
      <c r="I32" s="168"/>
    </row>
    <row r="33" spans="1:9" ht="70.5" customHeight="1">
      <c r="A33" s="131" t="s">
        <v>55</v>
      </c>
      <c r="B33" s="132">
        <v>26948</v>
      </c>
      <c r="C33" s="138">
        <v>70</v>
      </c>
      <c r="D33" s="166"/>
      <c r="E33" s="166"/>
      <c r="F33" s="135">
        <f>F19+F27+F30+C33</f>
        <v>5496</v>
      </c>
      <c r="G33" s="136">
        <f>F33/B33</f>
        <v>0.203948344960665</v>
      </c>
      <c r="H33" s="210" t="s">
        <v>74</v>
      </c>
      <c r="I33" s="211"/>
    </row>
  </sheetData>
  <sheetProtection password="D992" sheet="1" objects="1" scenarios="1"/>
  <mergeCells count="22">
    <mergeCell ref="H30:I30"/>
    <mergeCell ref="H31:I31"/>
    <mergeCell ref="H33:I33"/>
    <mergeCell ref="H28:I28"/>
    <mergeCell ref="A17:I17"/>
    <mergeCell ref="H19:I19"/>
    <mergeCell ref="H18:I18"/>
    <mergeCell ref="H27:I27"/>
    <mergeCell ref="H23:I23"/>
    <mergeCell ref="H24:I24"/>
    <mergeCell ref="H25:I25"/>
    <mergeCell ref="H26:I26"/>
    <mergeCell ref="C4:F4"/>
    <mergeCell ref="H20:I20"/>
    <mergeCell ref="H21:I21"/>
    <mergeCell ref="H22:I22"/>
    <mergeCell ref="H14:I14"/>
    <mergeCell ref="H6:I12"/>
    <mergeCell ref="H5:I5"/>
    <mergeCell ref="H13:I13"/>
    <mergeCell ref="H15:I15"/>
    <mergeCell ref="H16:I16"/>
  </mergeCells>
  <printOptions/>
  <pageMargins left="0.6692913385826772" right="0.5905511811023623" top="0.9448818897637796" bottom="0.5905511811023623" header="0.5118110236220472" footer="0.31496062992125984"/>
  <pageSetup fitToHeight="1" fitToWidth="1" horizontalDpi="600" verticalDpi="600" orientation="portrait" paperSize="9" scale="74" r:id="rId1"/>
  <headerFooter alignWithMargins="0">
    <oddHeader>&amp;RAnlage 3 zu GRDrs 672/2012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2012-09-18T13:37:15Z</cp:lastPrinted>
  <dcterms:created xsi:type="dcterms:W3CDTF">2007-03-05T15:38:47Z</dcterms:created>
  <dcterms:modified xsi:type="dcterms:W3CDTF">2012-09-18T13:37:23Z</dcterms:modified>
  <cp:category/>
  <cp:version/>
  <cp:contentType/>
  <cp:contentStatus/>
</cp:coreProperties>
</file>