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11820" activeTab="0"/>
  </bookViews>
  <sheets>
    <sheet name="Anlage 4 GRDrs 605_2012" sheetId="1" r:id="rId1"/>
  </sheets>
  <definedNames>
    <definedName name="_xlnm.Print_Area" localSheetId="0">'Anlage 4 GRDrs 605_2012'!$A$1:$L$36</definedName>
  </definedNames>
  <calcPr fullCalcOnLoad="1"/>
</workbook>
</file>

<file path=xl/sharedStrings.xml><?xml version="1.0" encoding="utf-8"?>
<sst xmlns="http://schemas.openxmlformats.org/spreadsheetml/2006/main" count="56" uniqueCount="31">
  <si>
    <t>Sachmittel-budget in €</t>
  </si>
  <si>
    <t>Schule</t>
  </si>
  <si>
    <t>Summe jährliche Mittel</t>
  </si>
  <si>
    <t>Summe</t>
  </si>
  <si>
    <t>Mittag-essensorga-nisation in Euro</t>
  </si>
  <si>
    <t>Sachkonto</t>
  </si>
  <si>
    <t>42740000</t>
  </si>
  <si>
    <t>44580050</t>
  </si>
  <si>
    <t>zzgl. 4</t>
  </si>
  <si>
    <t>Wieder-beschaffung</t>
  </si>
  <si>
    <t>Einrichtung voraus-sichtlich ab Schuljahr</t>
  </si>
  <si>
    <t>max. Anzahl Klassen im Ganztags-betrieb</t>
  </si>
  <si>
    <r>
      <t xml:space="preserve">Rosensteinschule </t>
    </r>
    <r>
      <rPr>
        <sz val="11"/>
        <rFont val="Arial"/>
        <family val="2"/>
      </rPr>
      <t>(zusätzliche Mittel für Erweiterung um einen Zug)</t>
    </r>
  </si>
  <si>
    <t>Kirchhaldenschule</t>
  </si>
  <si>
    <t>GS Obertürkheim</t>
  </si>
  <si>
    <t>Mühlbachhofschule</t>
  </si>
  <si>
    <t>Pestalozzischule</t>
  </si>
  <si>
    <t>Rappachschule</t>
  </si>
  <si>
    <t>Wolfbuschschule</t>
  </si>
  <si>
    <t>voraussichtlich jährliche laufende Kosten der 7. Tranche im Endausbau</t>
  </si>
  <si>
    <t>Anlage 1 zur GRDrs. 371/2013</t>
  </si>
  <si>
    <t>Overhead</t>
  </si>
  <si>
    <t>freizeitpädagogische Angebote und pädagogische Betreuung während der Mittagszeit sowie Leitungsfreistellung</t>
  </si>
  <si>
    <t>44580000</t>
  </si>
  <si>
    <t>Auftrag</t>
  </si>
  <si>
    <t>Kontierung</t>
  </si>
  <si>
    <t>40211001000</t>
  </si>
  <si>
    <t>Martin-Luther-Schule</t>
  </si>
  <si>
    <t>2014/15</t>
  </si>
  <si>
    <t>Früh- und Spätbetreu-ung/ Ferienbe-treuung</t>
  </si>
  <si>
    <t>Übersicht über die laufenden 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</si>
</sst>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3" borderId="15" xfId="0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9" fontId="2" fillId="34" borderId="12" xfId="49" applyFont="1" applyFill="1" applyBorder="1" applyAlignment="1">
      <alignment horizontal="center" vertical="center" wrapText="1"/>
    </xf>
    <xf numFmtId="9" fontId="0" fillId="34" borderId="10" xfId="49" applyFont="1" applyFill="1" applyBorder="1" applyAlignment="1">
      <alignment/>
    </xf>
    <xf numFmtId="9" fontId="2" fillId="34" borderId="10" xfId="49" applyFont="1" applyFill="1" applyBorder="1" applyAlignment="1">
      <alignment horizontal="center" vertical="center" wrapText="1"/>
    </xf>
    <xf numFmtId="9" fontId="2" fillId="34" borderId="11" xfId="49" applyFont="1" applyFill="1" applyBorder="1" applyAlignment="1">
      <alignment horizontal="center" vertical="center" wrapText="1"/>
    </xf>
    <xf numFmtId="3" fontId="2" fillId="21" borderId="12" xfId="0" applyNumberFormat="1" applyFont="1" applyFill="1" applyBorder="1" applyAlignment="1">
      <alignment horizontal="center" vertical="center" wrapText="1"/>
    </xf>
    <xf numFmtId="3" fontId="2" fillId="21" borderId="10" xfId="0" applyNumberFormat="1" applyFont="1" applyFill="1" applyBorder="1" applyAlignment="1">
      <alignment horizontal="center" vertical="center" wrapText="1"/>
    </xf>
    <xf numFmtId="0" fontId="0" fillId="21" borderId="11" xfId="0" applyFill="1" applyBorder="1" applyAlignment="1">
      <alignment/>
    </xf>
    <xf numFmtId="3" fontId="2" fillId="21" borderId="10" xfId="0" applyNumberFormat="1" applyFont="1" applyFill="1" applyBorder="1" applyAlignment="1">
      <alignment horizontal="center" vertical="center"/>
    </xf>
    <xf numFmtId="3" fontId="2" fillId="21" borderId="21" xfId="0" applyNumberFormat="1" applyFont="1" applyFill="1" applyBorder="1" applyAlignment="1">
      <alignment horizontal="center" vertical="center"/>
    </xf>
    <xf numFmtId="3" fontId="2" fillId="21" borderId="11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3" fontId="2" fillId="21" borderId="22" xfId="0" applyNumberFormat="1" applyFont="1" applyFill="1" applyBorder="1" applyAlignment="1">
      <alignment horizontal="center" vertical="center"/>
    </xf>
    <xf numFmtId="3" fontId="2" fillId="21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3" fontId="2" fillId="33" borderId="27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/>
    </xf>
    <xf numFmtId="3" fontId="2" fillId="33" borderId="30" xfId="0" applyNumberFormat="1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/>
    </xf>
    <xf numFmtId="3" fontId="2" fillId="33" borderId="29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/>
    </xf>
    <xf numFmtId="9" fontId="4" fillId="34" borderId="37" xfId="49" applyFont="1" applyFill="1" applyBorder="1" applyAlignment="1">
      <alignment horizontal="left" vertical="center"/>
    </xf>
    <xf numFmtId="9" fontId="2" fillId="34" borderId="27" xfId="49" applyFont="1" applyFill="1" applyBorder="1" applyAlignment="1">
      <alignment horizontal="center" vertical="center" wrapText="1"/>
    </xf>
    <xf numFmtId="9" fontId="2" fillId="34" borderId="32" xfId="49" applyFont="1" applyFill="1" applyBorder="1" applyAlignment="1">
      <alignment horizontal="center" vertical="center" wrapText="1"/>
    </xf>
    <xf numFmtId="9" fontId="4" fillId="34" borderId="38" xfId="49" applyFont="1" applyFill="1" applyBorder="1" applyAlignment="1">
      <alignment horizontal="left" vertical="center"/>
    </xf>
    <xf numFmtId="9" fontId="4" fillId="34" borderId="36" xfId="49" applyFont="1" applyFill="1" applyBorder="1" applyAlignment="1">
      <alignment horizontal="left" vertical="center"/>
    </xf>
    <xf numFmtId="9" fontId="2" fillId="34" borderId="29" xfId="49" applyFont="1" applyFill="1" applyBorder="1" applyAlignment="1">
      <alignment horizontal="center" vertical="center" wrapText="1"/>
    </xf>
    <xf numFmtId="9" fontId="0" fillId="34" borderId="31" xfId="49" applyFont="1" applyFill="1" applyBorder="1" applyAlignment="1">
      <alignment/>
    </xf>
    <xf numFmtId="9" fontId="2" fillId="34" borderId="31" xfId="49" applyFont="1" applyFill="1" applyBorder="1" applyAlignment="1">
      <alignment horizontal="center" vertical="center" wrapText="1"/>
    </xf>
    <xf numFmtId="9" fontId="2" fillId="34" borderId="33" xfId="49" applyFont="1" applyFill="1" applyBorder="1" applyAlignment="1">
      <alignment horizontal="center" vertical="center" wrapText="1"/>
    </xf>
    <xf numFmtId="3" fontId="2" fillId="34" borderId="30" xfId="49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1" fontId="4" fillId="34" borderId="28" xfId="49" applyNumberFormat="1" applyFont="1" applyFill="1" applyBorder="1" applyAlignment="1">
      <alignment horizontal="center" vertical="center"/>
    </xf>
    <xf numFmtId="49" fontId="4" fillId="21" borderId="41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4" fillId="21" borderId="45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21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2" fillId="21" borderId="22" xfId="0" applyNumberFormat="1" applyFont="1" applyFill="1" applyBorder="1" applyAlignment="1">
      <alignment horizontal="center" vertical="center" wrapText="1"/>
    </xf>
    <xf numFmtId="0" fontId="0" fillId="21" borderId="54" xfId="0" applyFill="1" applyBorder="1" applyAlignment="1">
      <alignment horizontal="center" vertical="center" wrapText="1"/>
    </xf>
    <xf numFmtId="0" fontId="4" fillId="21" borderId="55" xfId="0" applyFont="1" applyFill="1" applyBorder="1" applyAlignment="1">
      <alignment horizontal="left" vertical="center"/>
    </xf>
    <xf numFmtId="0" fontId="0" fillId="21" borderId="56" xfId="0" applyFill="1" applyBorder="1" applyAlignment="1">
      <alignment horizontal="left" vertical="center"/>
    </xf>
    <xf numFmtId="0" fontId="4" fillId="21" borderId="57" xfId="0" applyFont="1" applyFill="1" applyBorder="1" applyAlignment="1">
      <alignment horizontal="center" vertical="center"/>
    </xf>
    <xf numFmtId="0" fontId="0" fillId="21" borderId="58" xfId="0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0" fillId="21" borderId="59" xfId="0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2" fillId="21" borderId="51" xfId="0" applyNumberFormat="1" applyFont="1" applyFill="1" applyBorder="1" applyAlignment="1">
      <alignment horizontal="center" vertical="center" wrapText="1"/>
    </xf>
    <xf numFmtId="3" fontId="2" fillId="21" borderId="52" xfId="0" applyNumberFormat="1" applyFont="1" applyFill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left" vertical="center"/>
    </xf>
    <xf numFmtId="0" fontId="4" fillId="21" borderId="62" xfId="0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left" vertical="center" wrapText="1"/>
    </xf>
    <xf numFmtId="2" fontId="4" fillId="0" borderId="62" xfId="0" applyNumberFormat="1" applyFont="1" applyFill="1" applyBorder="1" applyAlignment="1">
      <alignment horizontal="left" vertical="center" wrapText="1"/>
    </xf>
    <xf numFmtId="2" fontId="4" fillId="0" borderId="63" xfId="0" applyNumberFormat="1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1" borderId="5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21.28125" style="0" customWidth="1"/>
    <col min="2" max="2" width="14.421875" style="0" customWidth="1"/>
    <col min="3" max="3" width="13.00390625" style="0" customWidth="1"/>
    <col min="4" max="4" width="14.140625" style="0" customWidth="1"/>
    <col min="5" max="5" width="12.7109375" style="0" customWidth="1"/>
    <col min="6" max="6" width="23.140625" style="0" customWidth="1"/>
    <col min="7" max="7" width="13.8515625" style="0" customWidth="1"/>
    <col min="8" max="8" width="12.57421875" style="0" customWidth="1"/>
    <col min="9" max="11" width="13.7109375" style="0" customWidth="1"/>
    <col min="12" max="12" width="16.28125" style="0" customWidth="1"/>
  </cols>
  <sheetData>
    <row r="3" spans="1:11" ht="15">
      <c r="A3" s="2" t="s">
        <v>30</v>
      </c>
      <c r="B3" s="2"/>
      <c r="C3" s="1"/>
      <c r="D3" s="1"/>
      <c r="E3" s="1"/>
      <c r="G3" s="22"/>
      <c r="H3" s="22"/>
      <c r="I3" s="22"/>
      <c r="J3" s="22" t="s">
        <v>20</v>
      </c>
      <c r="K3" s="22"/>
    </row>
    <row r="4" spans="1:12" ht="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4" customHeight="1">
      <c r="A6" s="166" t="s">
        <v>1</v>
      </c>
      <c r="B6" s="20"/>
      <c r="C6" s="17"/>
      <c r="D6" s="123" t="s">
        <v>25</v>
      </c>
      <c r="E6" s="124"/>
      <c r="F6" s="164" t="s">
        <v>19</v>
      </c>
      <c r="G6" s="165"/>
      <c r="H6" s="165"/>
      <c r="I6" s="165"/>
      <c r="J6" s="165"/>
      <c r="K6" s="165"/>
      <c r="L6" s="165"/>
    </row>
    <row r="7" spans="1:12" ht="96" customHeight="1" thickBot="1">
      <c r="A7" s="167"/>
      <c r="B7" s="49" t="s">
        <v>10</v>
      </c>
      <c r="C7" s="50" t="s">
        <v>11</v>
      </c>
      <c r="D7" s="92" t="s">
        <v>24</v>
      </c>
      <c r="E7" s="51" t="s">
        <v>5</v>
      </c>
      <c r="F7" s="49" t="s">
        <v>22</v>
      </c>
      <c r="G7" s="50" t="s">
        <v>4</v>
      </c>
      <c r="H7" s="50" t="s">
        <v>0</v>
      </c>
      <c r="I7" s="50" t="s">
        <v>9</v>
      </c>
      <c r="J7" s="50" t="s">
        <v>29</v>
      </c>
      <c r="K7" s="50" t="s">
        <v>21</v>
      </c>
      <c r="L7" s="49" t="s">
        <v>2</v>
      </c>
    </row>
    <row r="8" spans="1:12" ht="23.25" customHeight="1">
      <c r="A8" s="158" t="s">
        <v>12</v>
      </c>
      <c r="B8" s="146" t="s">
        <v>28</v>
      </c>
      <c r="C8" s="125" t="s">
        <v>8</v>
      </c>
      <c r="D8" s="108">
        <v>40211003000</v>
      </c>
      <c r="E8" s="105">
        <v>44580050</v>
      </c>
      <c r="F8" s="52">
        <f>(4*31400)+43000</f>
        <v>168600</v>
      </c>
      <c r="G8" s="52">
        <v>10000</v>
      </c>
      <c r="H8" s="53"/>
      <c r="I8" s="53"/>
      <c r="J8" s="52">
        <v>28000</v>
      </c>
      <c r="K8" s="52">
        <v>25800</v>
      </c>
      <c r="L8" s="128">
        <f>F8+G8+H9+I9+J8+J10+K8</f>
        <v>275900</v>
      </c>
    </row>
    <row r="9" spans="1:12" ht="20.25" customHeight="1">
      <c r="A9" s="159"/>
      <c r="B9" s="147"/>
      <c r="C9" s="126"/>
      <c r="D9" s="109">
        <v>40211003000</v>
      </c>
      <c r="E9" s="106">
        <v>42740000</v>
      </c>
      <c r="F9" s="21"/>
      <c r="G9" s="19"/>
      <c r="H9" s="11">
        <v>3000</v>
      </c>
      <c r="I9" s="18">
        <v>3000</v>
      </c>
      <c r="J9" s="18"/>
      <c r="K9" s="29"/>
      <c r="L9" s="175"/>
    </row>
    <row r="10" spans="1:12" ht="21" customHeight="1" thickBot="1">
      <c r="A10" s="160"/>
      <c r="B10" s="161"/>
      <c r="C10" s="162"/>
      <c r="D10" s="110">
        <v>40211090200</v>
      </c>
      <c r="E10" s="54">
        <v>44580000</v>
      </c>
      <c r="F10" s="55"/>
      <c r="G10" s="56"/>
      <c r="H10" s="57"/>
      <c r="I10" s="58"/>
      <c r="J10" s="59">
        <v>37500</v>
      </c>
      <c r="K10" s="60"/>
      <c r="L10" s="176"/>
    </row>
    <row r="11" spans="1:12" ht="20.25" customHeight="1">
      <c r="A11" s="177" t="s">
        <v>13</v>
      </c>
      <c r="B11" s="154" t="s">
        <v>28</v>
      </c>
      <c r="C11" s="156">
        <v>4</v>
      </c>
      <c r="D11" s="107">
        <v>40211001000</v>
      </c>
      <c r="E11" s="98" t="s">
        <v>7</v>
      </c>
      <c r="F11" s="61">
        <f>(4*31400)+43000</f>
        <v>168600</v>
      </c>
      <c r="G11" s="62">
        <v>50000</v>
      </c>
      <c r="H11" s="63"/>
      <c r="I11" s="64"/>
      <c r="J11" s="61">
        <v>28000</v>
      </c>
      <c r="K11" s="61">
        <v>25800</v>
      </c>
      <c r="L11" s="149">
        <f>F11+G11+H12+I12+J11+J13+K11</f>
        <v>315900</v>
      </c>
    </row>
    <row r="12" spans="1:12" ht="18.75" customHeight="1">
      <c r="A12" s="178"/>
      <c r="B12" s="155"/>
      <c r="C12" s="157"/>
      <c r="D12" s="103">
        <v>40211001000</v>
      </c>
      <c r="E12" s="99" t="s">
        <v>6</v>
      </c>
      <c r="F12" s="10"/>
      <c r="G12" s="34"/>
      <c r="H12" s="13">
        <v>3000</v>
      </c>
      <c r="I12" s="30">
        <v>3000</v>
      </c>
      <c r="J12" s="13"/>
      <c r="K12" s="9"/>
      <c r="L12" s="150"/>
    </row>
    <row r="13" spans="1:12" ht="18.75" customHeight="1" thickBot="1">
      <c r="A13" s="145"/>
      <c r="B13" s="148"/>
      <c r="C13" s="127"/>
      <c r="D13" s="104">
        <v>40211090200</v>
      </c>
      <c r="E13" s="100" t="s">
        <v>23</v>
      </c>
      <c r="F13" s="65"/>
      <c r="G13" s="66"/>
      <c r="H13" s="67"/>
      <c r="I13" s="68"/>
      <c r="J13" s="67">
        <v>37500</v>
      </c>
      <c r="K13" s="69"/>
      <c r="L13" s="130"/>
    </row>
    <row r="14" spans="1:12" ht="18.75" customHeight="1">
      <c r="A14" s="143" t="s">
        <v>14</v>
      </c>
      <c r="B14" s="146" t="s">
        <v>28</v>
      </c>
      <c r="C14" s="125">
        <v>4</v>
      </c>
      <c r="D14" s="101" t="s">
        <v>26</v>
      </c>
      <c r="E14" s="93" t="s">
        <v>7</v>
      </c>
      <c r="F14" s="52">
        <f>(4*31400+43000)</f>
        <v>168600</v>
      </c>
      <c r="G14" s="70">
        <v>50000</v>
      </c>
      <c r="H14" s="52"/>
      <c r="I14" s="71"/>
      <c r="J14" s="52">
        <v>28000</v>
      </c>
      <c r="K14" s="52">
        <v>25800</v>
      </c>
      <c r="L14" s="128">
        <f>F14+G14+H15+I15+J14+J16+K14</f>
        <v>315900</v>
      </c>
    </row>
    <row r="15" spans="1:12" ht="18.75" customHeight="1">
      <c r="A15" s="144"/>
      <c r="B15" s="147"/>
      <c r="C15" s="126"/>
      <c r="D15" s="96" t="s">
        <v>26</v>
      </c>
      <c r="E15" s="94" t="s">
        <v>6</v>
      </c>
      <c r="F15" s="12"/>
      <c r="G15" s="29"/>
      <c r="H15" s="11">
        <v>3000</v>
      </c>
      <c r="I15" s="14">
        <v>3000</v>
      </c>
      <c r="J15" s="18"/>
      <c r="K15" s="18"/>
      <c r="L15" s="129"/>
    </row>
    <row r="16" spans="1:12" ht="18.75" customHeight="1" thickBot="1">
      <c r="A16" s="145"/>
      <c r="B16" s="148"/>
      <c r="C16" s="127"/>
      <c r="D16" s="114">
        <v>40211090200</v>
      </c>
      <c r="E16" s="95" t="s">
        <v>23</v>
      </c>
      <c r="F16" s="72"/>
      <c r="G16" s="60"/>
      <c r="H16" s="57"/>
      <c r="I16" s="58"/>
      <c r="J16" s="59">
        <v>37500</v>
      </c>
      <c r="K16" s="59"/>
      <c r="L16" s="130"/>
    </row>
    <row r="17" spans="1:12" ht="20.25" customHeight="1">
      <c r="A17" s="151" t="s">
        <v>15</v>
      </c>
      <c r="B17" s="154" t="s">
        <v>28</v>
      </c>
      <c r="C17" s="156">
        <v>4</v>
      </c>
      <c r="D17" s="102">
        <v>40211001000</v>
      </c>
      <c r="E17" s="111" t="s">
        <v>7</v>
      </c>
      <c r="F17" s="61">
        <f>(4*31400)+43000</f>
        <v>168600</v>
      </c>
      <c r="G17" s="61">
        <v>50000</v>
      </c>
      <c r="H17" s="63"/>
      <c r="I17" s="64"/>
      <c r="J17" s="61">
        <v>28000</v>
      </c>
      <c r="K17" s="61">
        <v>25800</v>
      </c>
      <c r="L17" s="149">
        <f>F17+G17+H18+I18+J17+J19+K17</f>
        <v>315900</v>
      </c>
    </row>
    <row r="18" spans="1:12" ht="20.25" customHeight="1">
      <c r="A18" s="152"/>
      <c r="B18" s="155"/>
      <c r="C18" s="157"/>
      <c r="D18" s="103">
        <v>40211001000</v>
      </c>
      <c r="E18" s="112" t="s">
        <v>6</v>
      </c>
      <c r="F18" s="10"/>
      <c r="G18" s="28"/>
      <c r="H18" s="13">
        <v>3000</v>
      </c>
      <c r="I18" s="30">
        <v>3000</v>
      </c>
      <c r="J18" s="13"/>
      <c r="K18" s="9"/>
      <c r="L18" s="150"/>
    </row>
    <row r="19" spans="1:12" ht="20.25" customHeight="1" thickBot="1">
      <c r="A19" s="153"/>
      <c r="B19" s="148"/>
      <c r="C19" s="127"/>
      <c r="D19" s="115">
        <v>40211090200</v>
      </c>
      <c r="E19" s="113" t="s">
        <v>23</v>
      </c>
      <c r="F19" s="65"/>
      <c r="G19" s="73"/>
      <c r="H19" s="67"/>
      <c r="I19" s="68"/>
      <c r="J19" s="67">
        <v>37500</v>
      </c>
      <c r="K19" s="69"/>
      <c r="L19" s="130"/>
    </row>
    <row r="20" spans="1:12" ht="19.5" customHeight="1">
      <c r="A20" s="143" t="s">
        <v>27</v>
      </c>
      <c r="B20" s="146" t="s">
        <v>28</v>
      </c>
      <c r="C20" s="125">
        <v>8</v>
      </c>
      <c r="D20" s="108">
        <v>40211001000</v>
      </c>
      <c r="E20" s="93" t="s">
        <v>7</v>
      </c>
      <c r="F20" s="52">
        <f>(8*31400+51600)</f>
        <v>302800</v>
      </c>
      <c r="G20" s="52">
        <v>50000</v>
      </c>
      <c r="H20" s="53"/>
      <c r="I20" s="74"/>
      <c r="J20" s="52">
        <v>56000</v>
      </c>
      <c r="K20" s="52">
        <v>25800</v>
      </c>
      <c r="L20" s="128">
        <f>F20+G20+H21+I21+J20+J22+K20</f>
        <v>518600</v>
      </c>
    </row>
    <row r="21" spans="1:12" ht="20.25" customHeight="1">
      <c r="A21" s="144"/>
      <c r="B21" s="147"/>
      <c r="C21" s="126"/>
      <c r="D21" s="109">
        <v>40211001000</v>
      </c>
      <c r="E21" s="94" t="s">
        <v>6</v>
      </c>
      <c r="F21" s="12"/>
      <c r="G21" s="18"/>
      <c r="H21" s="11">
        <v>6000</v>
      </c>
      <c r="I21" s="31">
        <v>3000</v>
      </c>
      <c r="J21" s="11"/>
      <c r="K21" s="18"/>
      <c r="L21" s="129"/>
    </row>
    <row r="22" spans="1:12" ht="20.25" customHeight="1" thickBot="1">
      <c r="A22" s="145"/>
      <c r="B22" s="148"/>
      <c r="C22" s="127"/>
      <c r="D22" s="114">
        <v>40211090200</v>
      </c>
      <c r="E22" s="95" t="s">
        <v>23</v>
      </c>
      <c r="F22" s="75"/>
      <c r="G22" s="59"/>
      <c r="H22" s="59"/>
      <c r="I22" s="76"/>
      <c r="J22" s="57">
        <v>75000</v>
      </c>
      <c r="K22" s="59"/>
      <c r="L22" s="130"/>
    </row>
    <row r="23" spans="1:12" ht="21" customHeight="1">
      <c r="A23" s="170" t="s">
        <v>16</v>
      </c>
      <c r="B23" s="172" t="s">
        <v>28</v>
      </c>
      <c r="C23" s="168">
        <v>8</v>
      </c>
      <c r="D23" s="119">
        <v>40211001000</v>
      </c>
      <c r="E23" s="111" t="s">
        <v>7</v>
      </c>
      <c r="F23" s="77">
        <f>(8*31400)+51600</f>
        <v>302800</v>
      </c>
      <c r="G23" s="61">
        <v>50000</v>
      </c>
      <c r="H23" s="61"/>
      <c r="I23" s="78"/>
      <c r="J23" s="61">
        <v>56000</v>
      </c>
      <c r="K23" s="61">
        <v>25800</v>
      </c>
      <c r="L23" s="149">
        <f>F23+G23+H24+I24+J23+J25+K23</f>
        <v>518600</v>
      </c>
    </row>
    <row r="24" spans="1:12" ht="20.25" customHeight="1">
      <c r="A24" s="171"/>
      <c r="B24" s="173"/>
      <c r="C24" s="138"/>
      <c r="D24" s="120">
        <v>40211001000</v>
      </c>
      <c r="E24" s="112" t="s">
        <v>6</v>
      </c>
      <c r="F24" s="16"/>
      <c r="G24" s="28"/>
      <c r="H24" s="13">
        <v>6000</v>
      </c>
      <c r="I24" s="30">
        <v>3000</v>
      </c>
      <c r="J24" s="13"/>
      <c r="K24" s="9"/>
      <c r="L24" s="150"/>
    </row>
    <row r="25" spans="1:12" ht="20.25" customHeight="1" thickBot="1">
      <c r="A25" s="79"/>
      <c r="B25" s="174"/>
      <c r="C25" s="169"/>
      <c r="D25" s="121">
        <v>40211090200</v>
      </c>
      <c r="E25" s="113" t="s">
        <v>23</v>
      </c>
      <c r="F25" s="80"/>
      <c r="G25" s="81"/>
      <c r="H25" s="69"/>
      <c r="I25" s="68"/>
      <c r="J25" s="67">
        <v>75000</v>
      </c>
      <c r="K25" s="69"/>
      <c r="L25" s="130"/>
    </row>
    <row r="26" spans="1:12" ht="20.25" customHeight="1">
      <c r="A26" s="82"/>
      <c r="B26" s="140" t="s">
        <v>28</v>
      </c>
      <c r="C26" s="125">
        <v>8</v>
      </c>
      <c r="D26" s="108">
        <v>40211001000</v>
      </c>
      <c r="E26" s="93" t="s">
        <v>7</v>
      </c>
      <c r="F26" s="52">
        <f>(8*31400)+51600</f>
        <v>302800</v>
      </c>
      <c r="G26" s="52">
        <v>50000</v>
      </c>
      <c r="H26" s="83"/>
      <c r="I26" s="84"/>
      <c r="J26" s="52">
        <v>56000</v>
      </c>
      <c r="K26" s="52">
        <v>25800</v>
      </c>
      <c r="L26" s="128">
        <f>F26+G26+H27+I27+J26+J28+K26</f>
        <v>518600</v>
      </c>
    </row>
    <row r="27" spans="1:12" ht="20.25" customHeight="1">
      <c r="A27" s="85" t="s">
        <v>18</v>
      </c>
      <c r="B27" s="141"/>
      <c r="C27" s="126"/>
      <c r="D27" s="109">
        <v>40211001000</v>
      </c>
      <c r="E27" s="94" t="s">
        <v>6</v>
      </c>
      <c r="F27" s="36"/>
      <c r="G27" s="37"/>
      <c r="H27" s="11">
        <v>6000</v>
      </c>
      <c r="I27" s="31">
        <v>3000</v>
      </c>
      <c r="J27" s="39"/>
      <c r="K27" s="38"/>
      <c r="L27" s="129"/>
    </row>
    <row r="28" spans="1:12" ht="20.25" customHeight="1" thickBot="1">
      <c r="A28" s="86"/>
      <c r="B28" s="142"/>
      <c r="C28" s="127"/>
      <c r="D28" s="97">
        <v>40211090200</v>
      </c>
      <c r="E28" s="116">
        <v>44580000</v>
      </c>
      <c r="F28" s="87"/>
      <c r="G28" s="88"/>
      <c r="H28" s="89"/>
      <c r="I28" s="90"/>
      <c r="J28" s="91">
        <v>75000</v>
      </c>
      <c r="K28" s="89"/>
      <c r="L28" s="130"/>
    </row>
    <row r="29" spans="1:12" ht="20.25" customHeight="1">
      <c r="A29" s="133" t="s">
        <v>17</v>
      </c>
      <c r="B29" s="135" t="s">
        <v>28</v>
      </c>
      <c r="C29" s="137">
        <v>4</v>
      </c>
      <c r="D29" s="119">
        <v>40211001000</v>
      </c>
      <c r="E29" s="117" t="s">
        <v>7</v>
      </c>
      <c r="F29" s="40">
        <f>4*31400+43000</f>
        <v>168600</v>
      </c>
      <c r="G29" s="41">
        <v>50000</v>
      </c>
      <c r="H29" s="41"/>
      <c r="I29" s="41"/>
      <c r="J29" s="41">
        <v>28000</v>
      </c>
      <c r="K29" s="41">
        <v>25800</v>
      </c>
      <c r="L29" s="131">
        <f>F29+G29+H30+I30+J29+J31+K29</f>
        <v>315900</v>
      </c>
    </row>
    <row r="30" spans="1:12" ht="19.5" customHeight="1">
      <c r="A30" s="133"/>
      <c r="B30" s="135"/>
      <c r="C30" s="138"/>
      <c r="D30" s="120">
        <v>40211001000</v>
      </c>
      <c r="E30" s="117" t="s">
        <v>6</v>
      </c>
      <c r="F30" s="40"/>
      <c r="G30" s="42"/>
      <c r="H30" s="43">
        <v>3000</v>
      </c>
      <c r="I30" s="45">
        <v>3000</v>
      </c>
      <c r="J30" s="45"/>
      <c r="K30" s="45"/>
      <c r="L30" s="131"/>
    </row>
    <row r="31" spans="1:12" ht="20.25" customHeight="1" thickBot="1">
      <c r="A31" s="134"/>
      <c r="B31" s="136"/>
      <c r="C31" s="139"/>
      <c r="D31" s="122">
        <v>40211090200</v>
      </c>
      <c r="E31" s="117" t="s">
        <v>23</v>
      </c>
      <c r="F31" s="40"/>
      <c r="G31" s="46"/>
      <c r="H31" s="43"/>
      <c r="I31" s="47"/>
      <c r="J31" s="48">
        <v>37500</v>
      </c>
      <c r="K31" s="44"/>
      <c r="L31" s="132"/>
    </row>
    <row r="32" spans="1:12" ht="15.75" customHeight="1" thickTop="1">
      <c r="A32" s="23" t="s">
        <v>3</v>
      </c>
      <c r="B32" s="33"/>
      <c r="C32" s="32"/>
      <c r="D32" s="118"/>
      <c r="E32" s="24"/>
      <c r="F32" s="25">
        <f>F8+F11+F14+F17+F20+F23+F29+F26</f>
        <v>1751400</v>
      </c>
      <c r="G32" s="26">
        <f aca="true" t="shared" si="0" ref="G32:L32">SUM(G8:G31)</f>
        <v>360000</v>
      </c>
      <c r="H32" s="26">
        <f t="shared" si="0"/>
        <v>33000</v>
      </c>
      <c r="I32" s="27">
        <f t="shared" si="0"/>
        <v>24000</v>
      </c>
      <c r="J32" s="26">
        <f t="shared" si="0"/>
        <v>720500</v>
      </c>
      <c r="K32" s="26">
        <f t="shared" si="0"/>
        <v>206400</v>
      </c>
      <c r="L32" s="27">
        <f t="shared" si="0"/>
        <v>3095300</v>
      </c>
    </row>
    <row r="33" spans="1:12" ht="15.75" customHeight="1">
      <c r="A33" s="163"/>
      <c r="B33" s="163"/>
      <c r="L33" s="35"/>
    </row>
    <row r="34" spans="1:12" ht="15.75" customHeight="1">
      <c r="A34" s="3"/>
      <c r="B34" s="4"/>
      <c r="C34" s="5"/>
      <c r="D34" s="5"/>
      <c r="E34" s="6"/>
      <c r="F34" s="7"/>
      <c r="G34" s="8"/>
      <c r="H34" s="8"/>
      <c r="I34" s="8"/>
      <c r="J34" s="8"/>
      <c r="K34" s="8"/>
      <c r="L34" s="8"/>
    </row>
    <row r="35" spans="3:12" ht="15.75" customHeight="1">
      <c r="C35" s="5"/>
      <c r="D35" s="5"/>
      <c r="E35" s="6"/>
      <c r="F35" s="7"/>
      <c r="G35" s="8"/>
      <c r="H35" s="8"/>
      <c r="I35" s="8"/>
      <c r="J35" s="8"/>
      <c r="K35" s="8"/>
      <c r="L35" s="8"/>
    </row>
    <row r="36" spans="1:12" ht="15.75" customHeight="1">
      <c r="A36" s="3"/>
      <c r="B36" s="4"/>
      <c r="C36" s="5"/>
      <c r="D36" s="5"/>
      <c r="E36" s="6"/>
      <c r="F36" s="7"/>
      <c r="G36" s="8"/>
      <c r="H36" s="8"/>
      <c r="I36" s="8"/>
      <c r="J36" s="8"/>
      <c r="K36" s="8"/>
      <c r="L36" s="8"/>
    </row>
    <row r="37" spans="1:12" ht="12.75">
      <c r="A37" s="3"/>
      <c r="B37" s="4"/>
      <c r="C37" s="5"/>
      <c r="D37" s="5"/>
      <c r="E37" s="6"/>
      <c r="F37" s="7"/>
      <c r="G37" s="8"/>
      <c r="H37" s="8"/>
      <c r="I37" s="8"/>
      <c r="J37" s="8"/>
      <c r="K37" s="8"/>
      <c r="L37" s="8"/>
    </row>
    <row r="38" spans="1:12" ht="12.75">
      <c r="A38" s="3"/>
      <c r="B38" s="4"/>
      <c r="C38" s="5"/>
      <c r="D38" s="5"/>
      <c r="E38" s="6"/>
      <c r="F38" s="7"/>
      <c r="G38" s="8"/>
      <c r="H38" s="8"/>
      <c r="I38" s="8"/>
      <c r="J38" s="8"/>
      <c r="K38" s="8"/>
      <c r="L38" s="8"/>
    </row>
    <row r="39" spans="1:12" ht="12.75">
      <c r="A39" s="3"/>
      <c r="B39" s="4"/>
      <c r="C39" s="5"/>
      <c r="D39" s="5"/>
      <c r="E39" s="6"/>
      <c r="F39" s="7"/>
      <c r="G39" s="8"/>
      <c r="H39" s="8"/>
      <c r="I39" s="8"/>
      <c r="J39" s="8"/>
      <c r="K39" s="8"/>
      <c r="L39" s="8"/>
    </row>
  </sheetData>
  <sheetProtection/>
  <mergeCells count="35">
    <mergeCell ref="A33:B33"/>
    <mergeCell ref="F6:L6"/>
    <mergeCell ref="A6:A7"/>
    <mergeCell ref="C23:C25"/>
    <mergeCell ref="L23:L25"/>
    <mergeCell ref="A23:A24"/>
    <mergeCell ref="B23:B25"/>
    <mergeCell ref="L8:L10"/>
    <mergeCell ref="A11:A13"/>
    <mergeCell ref="B20:B22"/>
    <mergeCell ref="B11:B13"/>
    <mergeCell ref="C11:C13"/>
    <mergeCell ref="L11:L13"/>
    <mergeCell ref="A8:A10"/>
    <mergeCell ref="B8:B10"/>
    <mergeCell ref="C8:C10"/>
    <mergeCell ref="A20:A22"/>
    <mergeCell ref="A14:A16"/>
    <mergeCell ref="B14:B16"/>
    <mergeCell ref="C14:C16"/>
    <mergeCell ref="L14:L16"/>
    <mergeCell ref="L17:L19"/>
    <mergeCell ref="A17:A19"/>
    <mergeCell ref="B17:B19"/>
    <mergeCell ref="C17:C19"/>
    <mergeCell ref="D6:E6"/>
    <mergeCell ref="C26:C28"/>
    <mergeCell ref="L26:L28"/>
    <mergeCell ref="C20:C22"/>
    <mergeCell ref="L29:L31"/>
    <mergeCell ref="A29:A31"/>
    <mergeCell ref="B29:B31"/>
    <mergeCell ref="C29:C31"/>
    <mergeCell ref="B26:B28"/>
    <mergeCell ref="L20:L22"/>
  </mergeCells>
  <printOptions/>
  <pageMargins left="0.5905511811023623" right="0.5905511811023623" top="0.35433070866141736" bottom="0.2755905511811024" header="0.31496062992125984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u400211</dc:creator>
  <cp:keywords/>
  <dc:description/>
  <cp:lastModifiedBy>u400022</cp:lastModifiedBy>
  <cp:lastPrinted>2013-05-21T07:33:55Z</cp:lastPrinted>
  <dcterms:created xsi:type="dcterms:W3CDTF">2007-10-25T06:20:16Z</dcterms:created>
  <dcterms:modified xsi:type="dcterms:W3CDTF">2013-05-24T08:45:08Z</dcterms:modified>
  <cp:category/>
  <cp:version/>
  <cp:contentType/>
  <cp:contentStatus/>
</cp:coreProperties>
</file>