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0370" windowHeight="6165" tabRatio="815" activeTab="0"/>
  </bookViews>
  <sheets>
    <sheet name="Deckblatt" sheetId="1" r:id="rId1"/>
    <sheet name="Liste 1" sheetId="2" r:id="rId2"/>
    <sheet name="Liste 2" sheetId="3" r:id="rId3"/>
    <sheet name="Liste 3" sheetId="4" r:id="rId4"/>
    <sheet name="Liste 4" sheetId="5" r:id="rId5"/>
    <sheet name="Liste 5 nicht befürwortet" sheetId="6" r:id="rId6"/>
  </sheets>
  <definedNames>
    <definedName name="_xlnm.Print_Area" localSheetId="1">'Liste 1'!$C$1:$Z$54</definedName>
    <definedName name="_xlnm.Print_Area" localSheetId="2">'Liste 2'!$A$1:$Z$16</definedName>
    <definedName name="_xlnm.Print_Area" localSheetId="3">'Liste 3'!$C$1:$G$12</definedName>
    <definedName name="_xlnm.Print_Area" localSheetId="5">'Liste 5 nicht befürwortet'!$C$1:$AA$20</definedName>
    <definedName name="_xlnm.Print_Titles" localSheetId="1">'Liste 1'!$5:$8</definedName>
    <definedName name="_xlnm.Print_Titles" localSheetId="2">'Liste 2'!$5:$8</definedName>
    <definedName name="_xlnm.Print_Titles" localSheetId="3">'Liste 3'!$5:$8</definedName>
    <definedName name="_xlnm.Print_Titles" localSheetId="4">'Liste 4'!$5:$8</definedName>
    <definedName name="_xlnm.Print_Titles" localSheetId="5">'Liste 5 nicht befürwortet'!$5:$8</definedName>
  </definedNames>
  <calcPr fullCalcOnLoad="1"/>
</workbook>
</file>

<file path=xl/sharedStrings.xml><?xml version="1.0" encoding="utf-8"?>
<sst xmlns="http://schemas.openxmlformats.org/spreadsheetml/2006/main" count="354" uniqueCount="146">
  <si>
    <t>Vorhaben</t>
  </si>
  <si>
    <t>0 bis 3</t>
  </si>
  <si>
    <t>3 bis 6</t>
  </si>
  <si>
    <t>6 bis 12</t>
  </si>
  <si>
    <t>6 Std.</t>
  </si>
  <si>
    <t xml:space="preserve"> 8 Std.</t>
  </si>
  <si>
    <t>8 Std.</t>
  </si>
  <si>
    <t xml:space="preserve"> 6 Std.</t>
  </si>
  <si>
    <t>Neu</t>
  </si>
  <si>
    <t>Betriebszuschüsse</t>
  </si>
  <si>
    <t>Bisher</t>
  </si>
  <si>
    <t>Angaben zu den Plätzen</t>
  </si>
  <si>
    <t>Ersparnis
 Bund
Investitions zuschüsse</t>
  </si>
  <si>
    <t>Träger/ Einrichtung/ Angebot</t>
  </si>
  <si>
    <t xml:space="preserve">Beantragter Bundes-zusch. zu
Investitions kosten </t>
  </si>
  <si>
    <t>Lfd. Nr.</t>
  </si>
  <si>
    <t>Vaihingen</t>
  </si>
  <si>
    <t>Anträge, die von der Verwaltung nicht befürwortet werden</t>
  </si>
  <si>
    <t>Neue Träger (gemeinnützig)</t>
  </si>
  <si>
    <t>Invest referenz</t>
  </si>
  <si>
    <t>Lfd. Nr</t>
  </si>
  <si>
    <t>VÖ 3-6</t>
  </si>
  <si>
    <t>Nord</t>
  </si>
  <si>
    <t>Feuerbach</t>
  </si>
  <si>
    <t>Mitte</t>
  </si>
  <si>
    <t>Süd</t>
  </si>
  <si>
    <t>Möhringen</t>
  </si>
  <si>
    <t>Botnang</t>
  </si>
  <si>
    <t>VÖ 0-3</t>
  </si>
  <si>
    <t xml:space="preserve">
Investitionskosten-
zuschuss </t>
  </si>
  <si>
    <t>Summe nicht befürwortete Anträge</t>
  </si>
  <si>
    <t>Stadtbezirk</t>
  </si>
  <si>
    <t>Invest Referenz</t>
  </si>
  <si>
    <t xml:space="preserve">
Investitionskostenzuschuss </t>
  </si>
  <si>
    <t>insges.</t>
  </si>
  <si>
    <t>Stiftung Nikolauspflege
NIKOlino integrative Krippe Dornbuschweg 32-44
(KIT-399-002)</t>
  </si>
  <si>
    <t>Bad Cannstatt</t>
  </si>
  <si>
    <t>BruderhausDiakonie
Kita am Kurpark Wiesbadener Str. 70
(KIT-380-001)</t>
  </si>
  <si>
    <t>Apfelbäumchen e.V.
Griegstr. 18
(KIT-223-XXX)</t>
  </si>
  <si>
    <t>Krippe und Kindergarten Rominger
Böheimstr. 58
(KIT-450-001)</t>
  </si>
  <si>
    <t>Stuttgart Jugendhaus gGmbH
Kita Storchennest, Elwertstr. 8
(KIV-115-XXX)</t>
  </si>
  <si>
    <t>Kind e.V.
Melunerstr. 41
(KIV-089-002)</t>
  </si>
  <si>
    <t>Kath. Stadtdekanat Stuttgart
Kita Wilde Wann, Gebr.-Schmid-Weg 9
(KIK-321-002)</t>
  </si>
  <si>
    <t>Kath. Kirchengemeinde St. Ulrich
Kita Delpweg 12
(KIK-330-001)</t>
  </si>
  <si>
    <t>Kath. Stadtdekanat
Kiga Steinbuttstr. 49
(KIK-331-024)</t>
  </si>
  <si>
    <t>Schließung Kath. Kita St. Martin, Brückenstr. 25
(KIK-331-000)</t>
  </si>
  <si>
    <t>Sillenbuch</t>
  </si>
  <si>
    <t>Verein zur Förderung der Waldorfpädagogik in Sillenbuch e.V.
Himbeerweg 21
(KIT-053-001)</t>
  </si>
  <si>
    <t>Evang. Kirchengemeinde Feuerbach
Wildeckstr. 33
(KIK-411-001)</t>
  </si>
  <si>
    <t>Evang. Kirchenpflege Stuttgart
Kameralamtstr. 13
(KIK-403-048)</t>
  </si>
  <si>
    <t>Evang. Kirchengemeinde Möhringen
Märzenbaumstr. 35
(KIK-402-001?)</t>
  </si>
  <si>
    <t>Evang. Kirchengemeinde Stuttgart-Hofen
Wagrainstr. 36
(KIK-413-001)</t>
  </si>
  <si>
    <t>Evang. Kirchengemeinde Wangen
Christine-Hermann-KiGa
Ulmer Str. 349a
(KIK-427-001)</t>
  </si>
  <si>
    <t>Evang. Gemeinde Sillenbuch
Gustav-Barth-Str. 23
(KIK-422-004)</t>
  </si>
  <si>
    <t>Evang. Kirchengemeinde Zazenhausen
Frundsbergstr. 27
(KIK-428-002)</t>
  </si>
  <si>
    <t>Birkach</t>
  </si>
  <si>
    <t>Leomax GmbH
Tante Liese Taldorfer Str. 38-40</t>
  </si>
  <si>
    <t xml:space="preserve">
Investitions kosten </t>
  </si>
  <si>
    <t>Angebotsumstellungen/Angebotserweiterungen</t>
  </si>
  <si>
    <t>Nachfinanzierung</t>
  </si>
  <si>
    <t>Evang. Kirchenpflege Stuttgart
Kita Heidehüpfer Urbanstr.
(KIB-403-050)</t>
  </si>
  <si>
    <t>Betriebskitas ab September 2015</t>
  </si>
  <si>
    <t>St. Josef GmbH,
Kita Maria Regina, Auf der Steig 12 / Koblenzer Str.
(KIT-010-005)</t>
  </si>
  <si>
    <t>kein Bedarf mehr in diesem Gebiet</t>
  </si>
  <si>
    <t>Weilimdorf</t>
  </si>
  <si>
    <t>GT 0-3</t>
  </si>
  <si>
    <t>GT 0-6</t>
  </si>
  <si>
    <t>GT 3-6</t>
  </si>
  <si>
    <t>GT 3-10</t>
  </si>
  <si>
    <t>0,5 GT 3-6</t>
  </si>
  <si>
    <t>GT/VÖ 3-6</t>
  </si>
  <si>
    <t>VÖ/GT 3-6</t>
  </si>
  <si>
    <t>GT 0-3 betriebl.</t>
  </si>
  <si>
    <t>GT 0-3 öffentlich (Sonstige Träger)</t>
  </si>
  <si>
    <t>GT</t>
  </si>
  <si>
    <t>dto.</t>
  </si>
  <si>
    <t>Summe Betriebskitas</t>
  </si>
  <si>
    <t>Polifant
Heilbronner Str. 395
(KIB-143-002)</t>
  </si>
  <si>
    <t>Ost</t>
  </si>
  <si>
    <t>kein Bedarf mehr für 3-6J.; kein guter Standort für öffentliche Gruppen</t>
  </si>
  <si>
    <t>GT 0-6 betriebl.</t>
  </si>
  <si>
    <t>0,5 GT 3-6 öffentl.</t>
  </si>
  <si>
    <t>Prio 1 
(sortiert nach Bereichen und Bezirken)</t>
  </si>
  <si>
    <t>Klett Schulen und Bildung gGmbH
Galileo Kindertagesstätte
Alexanderstr. 22 (Kita 1. Stock)
(KIT-265-001)</t>
  </si>
  <si>
    <t>kann nicht mehr weiter betrieben werden, da Räumlichkeiten für Schule erforderlich sind</t>
  </si>
  <si>
    <t>bleibt</t>
  </si>
  <si>
    <t>GT 3-12</t>
  </si>
  <si>
    <t>neu VÖ 0-3</t>
  </si>
  <si>
    <r>
      <rPr>
        <b/>
        <sz val="10"/>
        <rFont val="Arial"/>
        <family val="2"/>
      </rPr>
      <t>Kath.</t>
    </r>
    <r>
      <rPr>
        <sz val="10"/>
        <rFont val="Arial"/>
        <family val="2"/>
      </rPr>
      <t xml:space="preserve"> Kirchengemeinde St. Ulrich
Kita Delpweg 12
(KIK-330-001)</t>
    </r>
  </si>
  <si>
    <r>
      <rPr>
        <b/>
        <sz val="10"/>
        <rFont val="Arial"/>
        <family val="2"/>
      </rPr>
      <t>Evang.</t>
    </r>
    <r>
      <rPr>
        <sz val="10"/>
        <rFont val="Arial"/>
        <family val="2"/>
      </rPr>
      <t xml:space="preserve"> Kirchengemeinde Fasanenhof
KiGa Bonhoefferweg 6
(KIK-410-001)</t>
    </r>
  </si>
  <si>
    <t>Nachfinanzierung der 3. Gruppe wegen erhöhten Kosten für Brandschutz</t>
  </si>
  <si>
    <t>Nachfinanzierung aufgrund Branschutzbestimmungen</t>
  </si>
  <si>
    <t>Erhöhung des Investitionskostenzuschusses um 30.000 € zur Schaffung eines Mitarbeiterraumes</t>
  </si>
  <si>
    <t>educcare
Weiternutzung AWQ für Löwensteiner Str. 49 in Hohlgraben Gewann3 als Vorläufer für Tulpenapfelweg II befristet bis Januar 2017</t>
  </si>
  <si>
    <t>Liste 4</t>
  </si>
  <si>
    <t>Liste 5</t>
  </si>
  <si>
    <t>Übersicht über neue Anträge freier Träger zum Sachstandsbericht 2015</t>
  </si>
  <si>
    <t>Liste 1</t>
  </si>
  <si>
    <t>Anträge Angebotsveränderungen/Gruppenerweiterungen bestehender Einrichtungen ab September 2015</t>
  </si>
  <si>
    <t>Liste 2</t>
  </si>
  <si>
    <t>Anträge Betriebskindertageseinrichtungen ab September 2015</t>
  </si>
  <si>
    <t>Nachfinanzierungen für bereits beschlossene Projekte</t>
  </si>
  <si>
    <t>Liste 3</t>
  </si>
  <si>
    <t>Schließung von Einrichtungen / Gruppen</t>
  </si>
  <si>
    <t>In Schönberg gibt es bereits abgesprochene Planungen, die umgesetzt werden sollen. Weitere Planungen sind für Schönberg nicht erforderlich.</t>
  </si>
  <si>
    <t>Stadt-
bezirk</t>
  </si>
  <si>
    <t>Angebot 
bisher</t>
  </si>
  <si>
    <t>Angebot 
neu</t>
  </si>
  <si>
    <t>Bis-her</t>
  </si>
  <si>
    <t xml:space="preserve">
Investitions-kosten-zuschuss
gesamt</t>
  </si>
  <si>
    <t>Investitionskostenzuschuss</t>
  </si>
  <si>
    <t>dauerhaft</t>
  </si>
  <si>
    <t>Zuffen-
hausen</t>
  </si>
  <si>
    <t>Mühl-
hausen</t>
  </si>
  <si>
    <t>Stamm-
heim</t>
  </si>
  <si>
    <r>
      <t xml:space="preserve">0,5 GT 3-6
</t>
    </r>
    <r>
      <rPr>
        <sz val="8"/>
        <rFont val="Arial"/>
        <family val="2"/>
      </rPr>
      <t>(aufgrund Räumlichkeiten nur halbe Gruppe möglich)</t>
    </r>
  </si>
  <si>
    <t>Summe Angebotsveränderungen</t>
  </si>
  <si>
    <t>Kath. Kirchengemeinde Salvator
Kiga Salvator Giebelst. 15  (Krötenweg)
(KIK-305-001)</t>
  </si>
  <si>
    <t>1. Anträge Angebotsveränderungen/Gruppenerweiterungen bestehender Einrichtungen</t>
  </si>
  <si>
    <t>2. Betriebskindertageseinrichtungen</t>
  </si>
  <si>
    <t>davon angenommene Belegung 
mit Stuttgarter Kindern (80%)</t>
  </si>
  <si>
    <t>Bilanz Plätze Betriebskitas</t>
  </si>
  <si>
    <t>GT 0-3 betriebl.
(6 betriebl. Plätze und 4 öffentliche Plätze); Plätze siehe Liste 2</t>
  </si>
  <si>
    <t>Klinikum Stuttgart
Betriebskita des KH Bad Cannstatt, 
Prießnitzweg 24
(KIB-220-003)</t>
  </si>
  <si>
    <t xml:space="preserve"> Umsetz-
ung ab</t>
  </si>
  <si>
    <t>ge-samt</t>
  </si>
  <si>
    <t xml:space="preserve"> Umsetz-ung ab</t>
  </si>
  <si>
    <t>Wangen</t>
  </si>
  <si>
    <t xml:space="preserve">
Investitionskostenzuschuss
gesamt</t>
  </si>
  <si>
    <t>Summe Nachfinanzierung</t>
  </si>
  <si>
    <t>3. Nachfinanzierungen für bereits beschlossene Projekte</t>
  </si>
  <si>
    <t>4. Schließung von Einrichtungen / Gruppen</t>
  </si>
  <si>
    <t>Summe Schließung von Einrichtungen / Gruppen</t>
  </si>
  <si>
    <t>Bilanz Plätze Angebotsveränderungen/-erweiterungen</t>
  </si>
  <si>
    <t>Bilanz Plätze Schließung von Einrichtungen / Gruppen</t>
  </si>
  <si>
    <t>Schließung der 
VÖ Gruppe 3-6
(war nur befristet)</t>
  </si>
  <si>
    <t>GT 0-3 öffentlich (Sonstige Träger)
Plätze siehe 
Liste 1</t>
  </si>
  <si>
    <t>Schließung von 
2 Gruppen 
VÖ 3-6</t>
  </si>
  <si>
    <t>Anmerkungen</t>
  </si>
  <si>
    <t>Betriebs-
zuschüsse dauerhaft</t>
  </si>
  <si>
    <t>5. Anträge, die von der Verwaltung nicht befürwortet werden</t>
  </si>
  <si>
    <t>Bilanz Plätze nicht befürwortete Anträge</t>
  </si>
  <si>
    <r>
      <t xml:space="preserve">Polifant gGmbH
</t>
    </r>
    <r>
      <rPr>
        <sz val="10"/>
        <rFont val="Arial"/>
        <family val="2"/>
      </rPr>
      <t>Standort Heilmannstr. 3-7
(KIT-143-002 und KIB-143-007)</t>
    </r>
  </si>
  <si>
    <t>kein Bedarf mehr 3-6J. in Ost</t>
  </si>
  <si>
    <t>Der Umwandlung einer 5. Gruppe kann die JHP auf Bedarfsgründen nicht zustimmen, da sonst zu viele Kleinkindplätze umgewandelt werden.</t>
  </si>
  <si>
    <t xml:space="preserve">
Investitions-kosten-
zuschuss
gesamt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</si>
</sst>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[$-407]mmm/\ yy;@"/>
    <numFmt numFmtId="167" formatCode="mmm\ yyyy"/>
    <numFmt numFmtId="168" formatCode="#,##0\ &quot;€&quot;"/>
    <numFmt numFmtId="169" formatCode="_-* #,##0.0\ _€_-;\-* #,##0.0\ _€_-;_-* &quot;-&quot;??\ _€_-;_-@_-"/>
    <numFmt numFmtId="170" formatCode="_-* #,##0\ _€_-;\-* #,##0\ _€_-;_-* &quot;-&quot;??\ _€_-;_-@_-"/>
    <numFmt numFmtId="171" formatCode="0.00_ ;[Red]\-0.00\ "/>
    <numFmt numFmtId="172" formatCode="0.0_ ;[Red]\-0.0\ "/>
    <numFmt numFmtId="173" formatCode="0_ ;[Red]\-0\ "/>
    <numFmt numFmtId="174" formatCode="#,##0_ ;[Red]\-#,##0\ "/>
    <numFmt numFmtId="175" formatCode="_-* #,##0\ &quot;€&quot;_-;\-* #,##0\ &quot;€&quot;_-;_-* &quot;-&quot;??\ &quot;€&quot;_-;_-@_-"/>
    <numFmt numFmtId="176" formatCode="_-* #,##0.0\ &quot;€&quot;_-;\-* #,##0.0\ &quot;€&quot;_-;_-* &quot;-&quot;??\ &quot;€&quot;_-;_-@_-"/>
    <numFmt numFmtId="177" formatCode="#,##0\ _€"/>
    <numFmt numFmtId="178" formatCode="#,##0.00\ &quot;€&quot;"/>
    <numFmt numFmtId="179" formatCode="#,##0.00_ ;\-#,##0.00\ "/>
    <numFmt numFmtId="180" formatCode="#,##0_ ;\-#,##0\ "/>
    <numFmt numFmtId="181" formatCode="dd/mm/yy"/>
    <numFmt numFmtId="182" formatCode="d/m/yy;@"/>
    <numFmt numFmtId="183" formatCode="#,##0\ [$€-1]"/>
    <numFmt numFmtId="184" formatCode="yyyy"/>
    <numFmt numFmtId="185" formatCode="#,##0.000_ ;\-#,##0.000\ "/>
    <numFmt numFmtId="186" formatCode="#,##0.0_ ;\-#,##0.0\ "/>
    <numFmt numFmtId="187" formatCode="#,##0.0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[$-407]mmmm\ yy;@"/>
    <numFmt numFmtId="195" formatCode="_-* #,##0.00\ &quot;DM&quot;_-;\-* #,##0.00\ &quot;DM&quot;_-;_-* &quot;-&quot;??\ &quot;DM&quot;_-;_-@_-"/>
    <numFmt numFmtId="196" formatCode="_-* #,##0.000\ &quot;€&quot;_-;\-* #,##0.000\ &quot;€&quot;_-;_-* &quot;-&quot;??\ &quot;€&quot;_-;_-@_-"/>
    <numFmt numFmtId="197" formatCode="#,##0.00\ _€"/>
  </numFmts>
  <fonts count="58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5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88">
    <xf numFmtId="0" fontId="0" fillId="0" borderId="0" xfId="0" applyAlignment="1">
      <alignment/>
    </xf>
    <xf numFmtId="0" fontId="0" fillId="0" borderId="10" xfId="55" applyFont="1" applyBorder="1" applyAlignment="1">
      <alignment horizontal="center" vertical="top"/>
      <protection/>
    </xf>
    <xf numFmtId="0" fontId="0" fillId="0" borderId="10" xfId="55" applyFont="1" applyFill="1" applyBorder="1" applyAlignment="1">
      <alignment vertical="top" wrapText="1"/>
      <protection/>
    </xf>
    <xf numFmtId="0" fontId="0" fillId="0" borderId="0" xfId="55" applyFont="1" applyAlignment="1">
      <alignment vertical="top"/>
      <protection/>
    </xf>
    <xf numFmtId="0" fontId="0" fillId="0" borderId="11" xfId="55" applyFont="1" applyFill="1" applyBorder="1" applyAlignment="1">
      <alignment vertical="top" wrapText="1"/>
      <protection/>
    </xf>
    <xf numFmtId="0" fontId="0" fillId="0" borderId="0" xfId="55" applyAlignment="1">
      <alignment horizontal="center"/>
      <protection/>
    </xf>
    <xf numFmtId="0" fontId="0" fillId="0" borderId="0" xfId="55">
      <alignment/>
      <protection/>
    </xf>
    <xf numFmtId="0" fontId="5" fillId="0" borderId="0" xfId="55" applyFont="1">
      <alignment/>
      <protection/>
    </xf>
    <xf numFmtId="0" fontId="0" fillId="0" borderId="0" xfId="55" applyFill="1" applyBorder="1">
      <alignment/>
      <protection/>
    </xf>
    <xf numFmtId="0" fontId="5" fillId="0" borderId="0" xfId="55" applyFont="1" applyAlignment="1">
      <alignment horizontal="center" wrapText="1"/>
      <protection/>
    </xf>
    <xf numFmtId="0" fontId="0" fillId="0" borderId="0" xfId="55" applyFill="1">
      <alignment/>
      <protection/>
    </xf>
    <xf numFmtId="0" fontId="1" fillId="33" borderId="12" xfId="55" applyFont="1" applyFill="1" applyBorder="1" applyAlignment="1">
      <alignment horizontal="center" vertical="center" wrapText="1"/>
      <protection/>
    </xf>
    <xf numFmtId="1" fontId="12" fillId="33" borderId="10" xfId="55" applyNumberFormat="1" applyFont="1" applyFill="1" applyBorder="1" applyAlignment="1">
      <alignment horizontal="center" vertical="center" wrapText="1"/>
      <protection/>
    </xf>
    <xf numFmtId="1" fontId="3" fillId="33" borderId="10" xfId="55" applyNumberFormat="1" applyFont="1" applyFill="1" applyBorder="1" applyAlignment="1">
      <alignment horizontal="center" vertical="center" wrapText="1"/>
      <protection/>
    </xf>
    <xf numFmtId="0" fontId="1" fillId="33" borderId="10" xfId="55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vertical="top" wrapText="1"/>
      <protection/>
    </xf>
    <xf numFmtId="0" fontId="11" fillId="0" borderId="0" xfId="55" applyFont="1">
      <alignment/>
      <protection/>
    </xf>
    <xf numFmtId="0" fontId="0" fillId="0" borderId="0" xfId="55" applyFont="1" applyFill="1" applyBorder="1" applyAlignment="1">
      <alignment vertical="top" wrapText="1"/>
      <protection/>
    </xf>
    <xf numFmtId="0" fontId="1" fillId="33" borderId="10" xfId="55" applyFont="1" applyFill="1" applyBorder="1" applyAlignment="1">
      <alignment horizontal="center" wrapText="1"/>
      <protection/>
    </xf>
    <xf numFmtId="1" fontId="1" fillId="33" borderId="10" xfId="55" applyNumberFormat="1" applyFont="1" applyFill="1" applyBorder="1" applyAlignment="1">
      <alignment horizontal="center"/>
      <protection/>
    </xf>
    <xf numFmtId="0" fontId="1" fillId="33" borderId="10" xfId="55" applyNumberFormat="1" applyFont="1" applyFill="1" applyBorder="1" applyAlignment="1">
      <alignment horizontal="center"/>
      <protection/>
    </xf>
    <xf numFmtId="0" fontId="15" fillId="0" borderId="0" xfId="55" applyFont="1">
      <alignment/>
      <protection/>
    </xf>
    <xf numFmtId="0" fontId="0" fillId="0" borderId="0" xfId="55" applyBorder="1">
      <alignment/>
      <protection/>
    </xf>
    <xf numFmtId="175" fontId="0" fillId="0" borderId="0" xfId="48" applyNumberFormat="1" applyFont="1" applyAlignment="1">
      <alignment/>
    </xf>
    <xf numFmtId="0" fontId="1" fillId="33" borderId="10" xfId="55" applyFont="1" applyFill="1" applyBorder="1" applyAlignment="1">
      <alignment vertical="center" wrapText="1"/>
      <protection/>
    </xf>
    <xf numFmtId="0" fontId="0" fillId="0" borderId="0" xfId="55" applyAlignment="1">
      <alignment wrapText="1"/>
      <protection/>
    </xf>
    <xf numFmtId="0" fontId="2" fillId="0" borderId="0" xfId="55" applyFont="1" applyBorder="1" applyAlignment="1">
      <alignment wrapText="1"/>
      <protection/>
    </xf>
    <xf numFmtId="0" fontId="0" fillId="0" borderId="0" xfId="55" applyFont="1">
      <alignment/>
      <protection/>
    </xf>
    <xf numFmtId="0" fontId="0" fillId="0" borderId="13" xfId="55" applyBorder="1" applyAlignment="1">
      <alignment wrapText="1"/>
      <protection/>
    </xf>
    <xf numFmtId="0" fontId="4" fillId="34" borderId="10" xfId="55" applyFont="1" applyFill="1" applyBorder="1" applyAlignment="1">
      <alignment wrapText="1"/>
      <protection/>
    </xf>
    <xf numFmtId="175" fontId="0" fillId="0" borderId="0" xfId="48" applyNumberFormat="1" applyAlignment="1">
      <alignment/>
    </xf>
    <xf numFmtId="49" fontId="0" fillId="0" borderId="0" xfId="55" applyNumberFormat="1">
      <alignment/>
      <protection/>
    </xf>
    <xf numFmtId="0" fontId="2" fillId="0" borderId="0" xfId="55" applyFont="1" applyBorder="1" applyAlignment="1">
      <alignment/>
      <protection/>
    </xf>
    <xf numFmtId="0" fontId="0" fillId="0" borderId="0" xfId="55" applyBorder="1" applyAlignment="1">
      <alignment/>
      <protection/>
    </xf>
    <xf numFmtId="0" fontId="0" fillId="35" borderId="0" xfId="55" applyFont="1" applyFill="1" applyAlignment="1">
      <alignment wrapText="1"/>
      <protection/>
    </xf>
    <xf numFmtId="0" fontId="0" fillId="35" borderId="10" xfId="55" applyFont="1" applyFill="1" applyBorder="1" applyAlignment="1">
      <alignment wrapText="1"/>
      <protection/>
    </xf>
    <xf numFmtId="0" fontId="0" fillId="0" borderId="0" xfId="55" applyFont="1" applyAlignment="1">
      <alignment wrapText="1"/>
      <protection/>
    </xf>
    <xf numFmtId="0" fontId="0" fillId="0" borderId="0" xfId="55" applyFont="1" applyFill="1" applyAlignment="1">
      <alignment wrapText="1"/>
      <protection/>
    </xf>
    <xf numFmtId="0" fontId="0" fillId="0" borderId="10" xfId="55" applyFont="1" applyFill="1" applyBorder="1" applyAlignment="1">
      <alignment horizontal="left" wrapText="1"/>
      <protection/>
    </xf>
    <xf numFmtId="0" fontId="0" fillId="0" borderId="0" xfId="55" applyFill="1" applyAlignment="1">
      <alignment wrapText="1"/>
      <protection/>
    </xf>
    <xf numFmtId="49" fontId="2" fillId="36" borderId="12" xfId="55" applyNumberFormat="1" applyFont="1" applyFill="1" applyBorder="1" applyAlignment="1">
      <alignment wrapText="1"/>
      <protection/>
    </xf>
    <xf numFmtId="0" fontId="4" fillId="0" borderId="0" xfId="55" applyFont="1" applyAlignment="1">
      <alignment wrapText="1"/>
      <protection/>
    </xf>
    <xf numFmtId="0" fontId="1" fillId="33" borderId="14" xfId="55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 applyProtection="1">
      <alignment horizontal="center" vertical="top"/>
      <protection locked="0"/>
    </xf>
    <xf numFmtId="0" fontId="0" fillId="0" borderId="11" xfId="55" applyFont="1" applyFill="1" applyBorder="1" applyAlignment="1" applyProtection="1">
      <alignment vertical="top" wrapText="1"/>
      <protection locked="0"/>
    </xf>
    <xf numFmtId="0" fontId="1" fillId="33" borderId="10" xfId="55" applyFont="1" applyFill="1" applyBorder="1" applyAlignment="1">
      <alignment horizontal="center" wrapText="1"/>
      <protection/>
    </xf>
    <xf numFmtId="0" fontId="11" fillId="37" borderId="10" xfId="55" applyFont="1" applyFill="1" applyBorder="1" applyAlignment="1">
      <alignment horizontal="center"/>
      <protection/>
    </xf>
    <xf numFmtId="1" fontId="19" fillId="34" borderId="10" xfId="0" applyNumberFormat="1" applyFont="1" applyFill="1" applyBorder="1" applyAlignment="1">
      <alignment horizontal="right" wrapText="1"/>
    </xf>
    <xf numFmtId="1" fontId="19" fillId="0" borderId="15" xfId="0" applyNumberFormat="1" applyFont="1" applyFill="1" applyBorder="1" applyAlignment="1">
      <alignment horizontal="right" wrapText="1"/>
    </xf>
    <xf numFmtId="3" fontId="10" fillId="0" borderId="16" xfId="0" applyNumberFormat="1" applyFont="1" applyFill="1" applyBorder="1" applyAlignment="1">
      <alignment horizontal="right" wrapText="1"/>
    </xf>
    <xf numFmtId="1" fontId="10" fillId="0" borderId="13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1" fontId="14" fillId="37" borderId="10" xfId="0" applyNumberFormat="1" applyFont="1" applyFill="1" applyBorder="1" applyAlignment="1">
      <alignment wrapText="1"/>
    </xf>
    <xf numFmtId="1" fontId="2" fillId="37" borderId="10" xfId="0" applyNumberFormat="1" applyFont="1" applyFill="1" applyBorder="1" applyAlignment="1">
      <alignment wrapText="1"/>
    </xf>
    <xf numFmtId="3" fontId="2" fillId="37" borderId="10" xfId="0" applyNumberFormat="1" applyFont="1" applyFill="1" applyBorder="1" applyAlignment="1">
      <alignment horizontal="right" wrapText="1"/>
    </xf>
    <xf numFmtId="1" fontId="2" fillId="34" borderId="10" xfId="0" applyNumberFormat="1" applyFont="1" applyFill="1" applyBorder="1" applyAlignment="1">
      <alignment horizontal="right"/>
    </xf>
    <xf numFmtId="0" fontId="11" fillId="37" borderId="11" xfId="55" applyFont="1" applyFill="1" applyBorder="1" applyAlignment="1">
      <alignment horizontal="center"/>
      <protection/>
    </xf>
    <xf numFmtId="0" fontId="10" fillId="37" borderId="10" xfId="55" applyFont="1" applyFill="1" applyBorder="1" applyAlignment="1">
      <alignment wrapText="1"/>
      <protection/>
    </xf>
    <xf numFmtId="0" fontId="0" fillId="0" borderId="0" xfId="55" applyBorder="1" applyAlignment="1">
      <alignment horizontal="center"/>
      <protection/>
    </xf>
    <xf numFmtId="0" fontId="56" fillId="0" borderId="10" xfId="55" applyFont="1" applyBorder="1" applyAlignment="1">
      <alignment horizontal="center" vertical="top"/>
      <protection/>
    </xf>
    <xf numFmtId="0" fontId="56" fillId="0" borderId="11" xfId="55" applyFont="1" applyFill="1" applyBorder="1" applyAlignment="1">
      <alignment vertical="top" wrapText="1"/>
      <protection/>
    </xf>
    <xf numFmtId="0" fontId="56" fillId="0" borderId="0" xfId="55" applyFont="1" applyFill="1">
      <alignment/>
      <protection/>
    </xf>
    <xf numFmtId="0" fontId="56" fillId="0" borderId="0" xfId="55" applyFont="1">
      <alignment/>
      <protection/>
    </xf>
    <xf numFmtId="3" fontId="0" fillId="0" borderId="0" xfId="55" applyNumberFormat="1" applyFill="1">
      <alignment/>
      <protection/>
    </xf>
    <xf numFmtId="3" fontId="0" fillId="0" borderId="0" xfId="55" applyNumberFormat="1">
      <alignment/>
      <protection/>
    </xf>
    <xf numFmtId="0" fontId="0" fillId="38" borderId="10" xfId="55" applyFont="1" applyFill="1" applyBorder="1" applyAlignment="1">
      <alignment horizontal="center" vertical="top"/>
      <protection/>
    </xf>
    <xf numFmtId="0" fontId="0" fillId="38" borderId="11" xfId="55" applyFont="1" applyFill="1" applyBorder="1" applyAlignment="1">
      <alignment vertical="top" wrapText="1"/>
      <protection/>
    </xf>
    <xf numFmtId="0" fontId="0" fillId="38" borderId="10" xfId="55" applyFont="1" applyFill="1" applyBorder="1" applyAlignment="1">
      <alignment vertical="top" wrapText="1"/>
      <protection/>
    </xf>
    <xf numFmtId="0" fontId="0" fillId="38" borderId="10" xfId="55" applyFont="1" applyFill="1" applyBorder="1" applyAlignment="1" applyProtection="1">
      <alignment horizontal="center" vertical="top"/>
      <protection/>
    </xf>
    <xf numFmtId="0" fontId="0" fillId="38" borderId="11" xfId="55" applyFont="1" applyFill="1" applyBorder="1" applyAlignment="1" applyProtection="1">
      <alignment vertical="top" wrapText="1"/>
      <protection/>
    </xf>
    <xf numFmtId="0" fontId="1" fillId="35" borderId="11" xfId="55" applyFont="1" applyFill="1" applyBorder="1" applyAlignment="1">
      <alignment horizontal="center" vertical="center" wrapText="1"/>
      <protection/>
    </xf>
    <xf numFmtId="0" fontId="0" fillId="35" borderId="17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horizontal="center" vertical="top"/>
      <protection/>
    </xf>
    <xf numFmtId="0" fontId="0" fillId="0" borderId="13" xfId="55" applyFont="1" applyFill="1" applyBorder="1" applyAlignment="1">
      <alignment vertical="center" wrapText="1"/>
      <protection/>
    </xf>
    <xf numFmtId="0" fontId="11" fillId="0" borderId="0" xfId="56" applyFont="1">
      <alignment/>
      <protection/>
    </xf>
    <xf numFmtId="0" fontId="0" fillId="0" borderId="0" xfId="56">
      <alignment/>
      <protection/>
    </xf>
    <xf numFmtId="0" fontId="8" fillId="0" borderId="0" xfId="56" applyFont="1">
      <alignment/>
      <protection/>
    </xf>
    <xf numFmtId="0" fontId="2" fillId="0" borderId="0" xfId="55" applyFont="1">
      <alignment/>
      <protection/>
    </xf>
    <xf numFmtId="0" fontId="20" fillId="0" borderId="0" xfId="56" applyFont="1">
      <alignment/>
      <protection/>
    </xf>
    <xf numFmtId="0" fontId="16" fillId="0" borderId="0" xfId="56" applyFont="1">
      <alignment/>
      <protection/>
    </xf>
    <xf numFmtId="0" fontId="11" fillId="0" borderId="0" xfId="56" applyFont="1" applyAlignment="1">
      <alignment vertical="center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vertical="center"/>
      <protection/>
    </xf>
    <xf numFmtId="1" fontId="17" fillId="36" borderId="10" xfId="0" applyNumberFormat="1" applyFont="1" applyFill="1" applyBorder="1" applyAlignment="1">
      <alignment horizontal="center" wrapText="1"/>
    </xf>
    <xf numFmtId="1" fontId="18" fillId="36" borderId="10" xfId="0" applyNumberFormat="1" applyFont="1" applyFill="1" applyBorder="1" applyAlignment="1">
      <alignment horizontal="center" wrapText="1"/>
    </xf>
    <xf numFmtId="3" fontId="0" fillId="0" borderId="10" xfId="65" applyNumberFormat="1" applyFont="1" applyFill="1" applyBorder="1" applyAlignment="1">
      <alignment horizontal="right" wrapText="1"/>
    </xf>
    <xf numFmtId="3" fontId="0" fillId="38" borderId="10" xfId="65" applyNumberFormat="1" applyFont="1" applyFill="1" applyBorder="1" applyAlignment="1">
      <alignment horizontal="right" wrapText="1"/>
    </xf>
    <xf numFmtId="0" fontId="0" fillId="38" borderId="10" xfId="55" applyFont="1" applyFill="1" applyBorder="1" applyAlignment="1">
      <alignment horizontal="left" wrapText="1"/>
      <protection/>
    </xf>
    <xf numFmtId="0" fontId="4" fillId="0" borderId="10" xfId="55" applyFont="1" applyFill="1" applyBorder="1" applyAlignment="1">
      <alignment vertical="top" wrapText="1"/>
      <protection/>
    </xf>
    <xf numFmtId="0" fontId="11" fillId="0" borderId="0" xfId="55" applyFont="1" applyBorder="1">
      <alignment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left" vertical="top" wrapText="1"/>
      <protection/>
    </xf>
    <xf numFmtId="0" fontId="5" fillId="30" borderId="10" xfId="55" applyFont="1" applyFill="1" applyBorder="1" applyAlignment="1">
      <alignment horizontal="right"/>
      <protection/>
    </xf>
    <xf numFmtId="0" fontId="0" fillId="0" borderId="10" xfId="55" applyFont="1" applyFill="1" applyBorder="1" applyAlignment="1">
      <alignment horizontal="right"/>
      <protection/>
    </xf>
    <xf numFmtId="166" fontId="0" fillId="0" borderId="10" xfId="55" applyNumberFormat="1" applyFont="1" applyFill="1" applyBorder="1" applyAlignment="1">
      <alignment horizontal="right"/>
      <protection/>
    </xf>
    <xf numFmtId="3" fontId="0" fillId="0" borderId="10" xfId="55" applyNumberFormat="1" applyFont="1" applyFill="1" applyBorder="1" applyAlignment="1">
      <alignment horizontal="right"/>
      <protection/>
    </xf>
    <xf numFmtId="3" fontId="0" fillId="0" borderId="10" xfId="48" applyNumberFormat="1" applyFont="1" applyFill="1" applyBorder="1" applyAlignment="1">
      <alignment horizontal="right"/>
    </xf>
    <xf numFmtId="3" fontId="0" fillId="0" borderId="10" xfId="65" applyNumberFormat="1" applyFont="1" applyFill="1" applyBorder="1" applyAlignment="1">
      <alignment horizontal="right"/>
    </xf>
    <xf numFmtId="0" fontId="4" fillId="38" borderId="10" xfId="55" applyFont="1" applyFill="1" applyBorder="1" applyAlignment="1">
      <alignment vertical="top" wrapText="1"/>
      <protection/>
    </xf>
    <xf numFmtId="0" fontId="0" fillId="38" borderId="10" xfId="55" applyFont="1" applyFill="1" applyBorder="1" applyAlignment="1">
      <alignment horizontal="right"/>
      <protection/>
    </xf>
    <xf numFmtId="166" fontId="0" fillId="38" borderId="10" xfId="55" applyNumberFormat="1" applyFont="1" applyFill="1" applyBorder="1" applyAlignment="1">
      <alignment horizontal="right"/>
      <protection/>
    </xf>
    <xf numFmtId="3" fontId="57" fillId="38" borderId="10" xfId="55" applyNumberFormat="1" applyFont="1" applyFill="1" applyBorder="1" applyAlignment="1">
      <alignment horizontal="right"/>
      <protection/>
    </xf>
    <xf numFmtId="3" fontId="0" fillId="38" borderId="10" xfId="55" applyNumberFormat="1" applyFont="1" applyFill="1" applyBorder="1" applyAlignment="1">
      <alignment horizontal="right"/>
      <protection/>
    </xf>
    <xf numFmtId="3" fontId="0" fillId="38" borderId="10" xfId="65" applyNumberFormat="1" applyFont="1" applyFill="1" applyBorder="1" applyAlignment="1">
      <alignment horizontal="right"/>
    </xf>
    <xf numFmtId="0" fontId="0" fillId="38" borderId="10" xfId="55" applyFont="1" applyFill="1" applyBorder="1" applyAlignment="1" applyProtection="1">
      <alignment horizontal="left" wrapText="1"/>
      <protection/>
    </xf>
    <xf numFmtId="0" fontId="5" fillId="30" borderId="10" xfId="55" applyFont="1" applyFill="1" applyBorder="1" applyAlignment="1" applyProtection="1">
      <alignment horizontal="right"/>
      <protection/>
    </xf>
    <xf numFmtId="0" fontId="0" fillId="38" borderId="10" xfId="55" applyFont="1" applyFill="1" applyBorder="1" applyAlignment="1" applyProtection="1">
      <alignment horizontal="right"/>
      <protection/>
    </xf>
    <xf numFmtId="166" fontId="0" fillId="38" borderId="10" xfId="55" applyNumberFormat="1" applyFont="1" applyFill="1" applyBorder="1" applyAlignment="1" applyProtection="1">
      <alignment horizontal="right"/>
      <protection/>
    </xf>
    <xf numFmtId="3" fontId="0" fillId="38" borderId="10" xfId="55" applyNumberFormat="1" applyFont="1" applyFill="1" applyBorder="1" applyAlignment="1" applyProtection="1">
      <alignment horizontal="right"/>
      <protection/>
    </xf>
    <xf numFmtId="0" fontId="5" fillId="30" borderId="10" xfId="55" applyFont="1" applyFill="1" applyBorder="1" applyAlignment="1" applyProtection="1">
      <alignment horizontal="right"/>
      <protection locked="0"/>
    </xf>
    <xf numFmtId="0" fontId="0" fillId="0" borderId="10" xfId="55" applyFont="1" applyFill="1" applyBorder="1" applyAlignment="1" applyProtection="1">
      <alignment horizontal="right"/>
      <protection locked="0"/>
    </xf>
    <xf numFmtId="166" fontId="0" fillId="0" borderId="10" xfId="55" applyNumberFormat="1" applyFont="1" applyFill="1" applyBorder="1" applyAlignment="1" applyProtection="1">
      <alignment horizontal="right"/>
      <protection locked="0"/>
    </xf>
    <xf numFmtId="3" fontId="0" fillId="0" borderId="10" xfId="55" applyNumberFormat="1" applyFont="1" applyFill="1" applyBorder="1" applyAlignment="1" applyProtection="1">
      <alignment horizontal="right"/>
      <protection locked="0"/>
    </xf>
    <xf numFmtId="0" fontId="3" fillId="38" borderId="10" xfId="55" applyFont="1" applyFill="1" applyBorder="1" applyAlignment="1">
      <alignment horizontal="left" wrapText="1"/>
      <protection/>
    </xf>
    <xf numFmtId="0" fontId="0" fillId="0" borderId="13" xfId="55" applyBorder="1">
      <alignment/>
      <protection/>
    </xf>
    <xf numFmtId="0" fontId="0" fillId="0" borderId="13" xfId="55" applyFont="1" applyFill="1" applyBorder="1" applyAlignment="1">
      <alignment vertical="top" wrapText="1"/>
      <protection/>
    </xf>
    <xf numFmtId="0" fontId="11" fillId="0" borderId="13" xfId="55" applyFont="1" applyBorder="1">
      <alignment/>
      <protection/>
    </xf>
    <xf numFmtId="0" fontId="11" fillId="0" borderId="0" xfId="56" applyFont="1" applyAlignment="1">
      <alignment vertical="center" wrapText="1"/>
      <protection/>
    </xf>
    <xf numFmtId="0" fontId="11" fillId="0" borderId="0" xfId="56" applyFont="1" applyAlignment="1">
      <alignment vertical="center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left" vertical="top" wrapText="1"/>
      <protection/>
    </xf>
    <xf numFmtId="0" fontId="4" fillId="38" borderId="10" xfId="55" applyFont="1" applyFill="1" applyBorder="1" applyAlignment="1" applyProtection="1">
      <alignment horizontal="left" vertical="top" wrapText="1"/>
      <protection/>
    </xf>
    <xf numFmtId="0" fontId="0" fillId="38" borderId="10" xfId="55" applyFont="1" applyFill="1" applyBorder="1" applyAlignment="1" applyProtection="1">
      <alignment horizontal="left" vertical="top" wrapText="1"/>
      <protection/>
    </xf>
    <xf numFmtId="0" fontId="1" fillId="36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wrapText="1"/>
    </xf>
    <xf numFmtId="1" fontId="1" fillId="36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37" borderId="1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4" fillId="33" borderId="17" xfId="55" applyFont="1" applyFill="1" applyBorder="1" applyAlignment="1">
      <alignment horizontal="left" vertical="center" wrapText="1"/>
      <protection/>
    </xf>
    <xf numFmtId="0" fontId="4" fillId="33" borderId="21" xfId="55" applyFont="1" applyFill="1" applyBorder="1" applyAlignment="1">
      <alignment horizontal="left" vertical="center" wrapText="1"/>
      <protection/>
    </xf>
    <xf numFmtId="0" fontId="1" fillId="35" borderId="11" xfId="55" applyFont="1" applyFill="1" applyBorder="1" applyAlignment="1">
      <alignment horizontal="center" vertical="center" wrapText="1"/>
      <protection/>
    </xf>
    <xf numFmtId="0" fontId="1" fillId="33" borderId="22" xfId="55" applyFont="1" applyFill="1" applyBorder="1" applyAlignment="1">
      <alignment horizontal="center" vertical="center" wrapText="1"/>
      <protection/>
    </xf>
    <xf numFmtId="0" fontId="1" fillId="33" borderId="12" xfId="55" applyFont="1" applyFill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wrapText="1"/>
    </xf>
    <xf numFmtId="0" fontId="1" fillId="35" borderId="11" xfId="55" applyFont="1" applyFill="1" applyBorder="1" applyAlignment="1">
      <alignment vertical="center" wrapText="1"/>
      <protection/>
    </xf>
    <xf numFmtId="0" fontId="1" fillId="33" borderId="22" xfId="55" applyFont="1" applyFill="1" applyBorder="1" applyAlignment="1">
      <alignment vertical="center" wrapText="1"/>
      <protection/>
    </xf>
    <xf numFmtId="0" fontId="1" fillId="33" borderId="12" xfId="55" applyFont="1" applyFill="1" applyBorder="1" applyAlignment="1">
      <alignment vertical="center" wrapText="1"/>
      <protection/>
    </xf>
    <xf numFmtId="1" fontId="9" fillId="36" borderId="10" xfId="0" applyNumberFormat="1" applyFont="1" applyFill="1" applyBorder="1" applyAlignment="1">
      <alignment horizontal="center" wrapText="1"/>
    </xf>
    <xf numFmtId="0" fontId="1" fillId="40" borderId="10" xfId="55" applyFont="1" applyFill="1" applyBorder="1" applyAlignment="1">
      <alignment horizontal="center" wrapText="1"/>
      <protection/>
    </xf>
    <xf numFmtId="1" fontId="1" fillId="41" borderId="10" xfId="55" applyNumberFormat="1" applyFont="1" applyFill="1" applyBorder="1" applyAlignment="1">
      <alignment horizontal="center"/>
      <protection/>
    </xf>
    <xf numFmtId="0" fontId="1" fillId="39" borderId="10" xfId="55" applyFont="1" applyFill="1" applyBorder="1" applyAlignment="1">
      <alignment horizontal="center" wrapText="1"/>
      <protection/>
    </xf>
    <xf numFmtId="168" fontId="1" fillId="41" borderId="10" xfId="55" applyNumberFormat="1" applyFont="1" applyFill="1" applyBorder="1" applyAlignment="1">
      <alignment horizontal="center"/>
      <protection/>
    </xf>
    <xf numFmtId="0" fontId="1" fillId="41" borderId="10" xfId="55" applyNumberFormat="1" applyFont="1" applyFill="1" applyBorder="1" applyAlignment="1">
      <alignment horizontal="center"/>
      <protection/>
    </xf>
    <xf numFmtId="0" fontId="1" fillId="41" borderId="10" xfId="0" applyNumberFormat="1" applyFont="1" applyFill="1" applyBorder="1" applyAlignment="1">
      <alignment horizontal="center"/>
    </xf>
    <xf numFmtId="0" fontId="4" fillId="33" borderId="10" xfId="55" applyFont="1" applyFill="1" applyBorder="1" applyAlignment="1">
      <alignment horizontal="left" vertical="center" wrapText="1"/>
      <protection/>
    </xf>
    <xf numFmtId="1" fontId="1" fillId="41" borderId="11" xfId="55" applyNumberFormat="1" applyFont="1" applyFill="1" applyBorder="1" applyAlignment="1">
      <alignment horizontal="center"/>
      <protection/>
    </xf>
    <xf numFmtId="0" fontId="1" fillId="39" borderId="11" xfId="55" applyFont="1" applyFill="1" applyBorder="1" applyAlignment="1">
      <alignment horizontal="center" wrapText="1"/>
      <protection/>
    </xf>
    <xf numFmtId="0" fontId="1" fillId="39" borderId="22" xfId="55" applyFont="1" applyFill="1" applyBorder="1" applyAlignment="1">
      <alignment horizontal="center" wrapText="1"/>
      <protection/>
    </xf>
    <xf numFmtId="0" fontId="1" fillId="40" borderId="11" xfId="55" applyFont="1" applyFill="1" applyBorder="1" applyAlignment="1">
      <alignment horizontal="center" wrapText="1"/>
      <protection/>
    </xf>
    <xf numFmtId="0" fontId="1" fillId="40" borderId="22" xfId="55" applyFont="1" applyFill="1" applyBorder="1" applyAlignment="1">
      <alignment horizontal="center" wrapText="1"/>
      <protection/>
    </xf>
    <xf numFmtId="168" fontId="1" fillId="41" borderId="17" xfId="55" applyNumberFormat="1" applyFont="1" applyFill="1" applyBorder="1" applyAlignment="1">
      <alignment horizontal="center"/>
      <protection/>
    </xf>
    <xf numFmtId="168" fontId="1" fillId="41" borderId="23" xfId="55" applyNumberFormat="1" applyFont="1" applyFill="1" applyBorder="1" applyAlignment="1">
      <alignment horizontal="center"/>
      <protection/>
    </xf>
    <xf numFmtId="0" fontId="2" fillId="0" borderId="0" xfId="55" applyFont="1" applyFill="1" applyAlignment="1">
      <alignment horizontal="left"/>
      <protection/>
    </xf>
    <xf numFmtId="0" fontId="4" fillId="35" borderId="11" xfId="55" applyFont="1" applyFill="1" applyBorder="1" applyAlignment="1">
      <alignment vertical="center" wrapText="1"/>
      <protection/>
    </xf>
    <xf numFmtId="0" fontId="4" fillId="33" borderId="22" xfId="55" applyFont="1" applyFill="1" applyBorder="1" applyAlignment="1">
      <alignment vertical="center" wrapText="1"/>
      <protection/>
    </xf>
    <xf numFmtId="0" fontId="4" fillId="33" borderId="12" xfId="55" applyFont="1" applyFill="1" applyBorder="1" applyAlignment="1">
      <alignment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5" borderId="17" xfId="55" applyFont="1" applyFill="1" applyBorder="1" applyAlignment="1">
      <alignment horizontal="left" wrapText="1"/>
      <protection/>
    </xf>
    <xf numFmtId="0" fontId="4" fillId="35" borderId="23" xfId="55" applyFont="1" applyFill="1" applyBorder="1" applyAlignment="1">
      <alignment horizontal="left" wrapText="1"/>
      <protection/>
    </xf>
    <xf numFmtId="0" fontId="5" fillId="42" borderId="11" xfId="55" applyFont="1" applyFill="1" applyBorder="1" applyAlignment="1">
      <alignment horizontal="right"/>
      <protection/>
    </xf>
    <xf numFmtId="0" fontId="0" fillId="0" borderId="11" xfId="55" applyFont="1" applyFill="1" applyBorder="1" applyAlignment="1">
      <alignment horizontal="right"/>
      <protection/>
    </xf>
    <xf numFmtId="166" fontId="0" fillId="0" borderId="11" xfId="55" applyNumberFormat="1" applyFont="1" applyFill="1" applyBorder="1" applyAlignment="1">
      <alignment horizontal="right"/>
      <protection/>
    </xf>
    <xf numFmtId="3" fontId="0" fillId="0" borderId="11" xfId="55" applyNumberFormat="1" applyFont="1" applyFill="1" applyBorder="1" applyAlignment="1">
      <alignment horizontal="right"/>
      <protection/>
    </xf>
    <xf numFmtId="3" fontId="0" fillId="0" borderId="11" xfId="48" applyNumberFormat="1" applyFont="1" applyFill="1" applyBorder="1" applyAlignment="1">
      <alignment horizontal="right"/>
    </xf>
    <xf numFmtId="3" fontId="0" fillId="0" borderId="11" xfId="65" applyNumberFormat="1" applyFont="1" applyFill="1" applyBorder="1" applyAlignment="1">
      <alignment horizontal="right"/>
    </xf>
    <xf numFmtId="3" fontId="0" fillId="0" borderId="15" xfId="65" applyNumberFormat="1" applyFont="1" applyFill="1" applyBorder="1" applyAlignment="1">
      <alignment horizontal="right"/>
    </xf>
    <xf numFmtId="1" fontId="14" fillId="37" borderId="10" xfId="0" applyNumberFormat="1" applyFont="1" applyFill="1" applyBorder="1" applyAlignment="1">
      <alignment horizontal="right" wrapText="1"/>
    </xf>
    <xf numFmtId="1" fontId="2" fillId="37" borderId="10" xfId="0" applyNumberFormat="1" applyFont="1" applyFill="1" applyBorder="1" applyAlignment="1">
      <alignment horizontal="right" wrapText="1"/>
    </xf>
    <xf numFmtId="0" fontId="14" fillId="37" borderId="10" xfId="55" applyFont="1" applyFill="1" applyBorder="1" applyAlignment="1">
      <alignment horizontal="right"/>
      <protection/>
    </xf>
    <xf numFmtId="3" fontId="2" fillId="37" borderId="10" xfId="55" applyNumberFormat="1" applyFont="1" applyFill="1" applyBorder="1" applyAlignment="1">
      <alignment horizontal="right"/>
      <protection/>
    </xf>
    <xf numFmtId="3" fontId="2" fillId="37" borderId="10" xfId="48" applyNumberFormat="1" applyFont="1" applyFill="1" applyBorder="1" applyAlignment="1">
      <alignment horizontal="right"/>
    </xf>
    <xf numFmtId="3" fontId="14" fillId="37" borderId="10" xfId="55" applyNumberFormat="1" applyFont="1" applyFill="1" applyBorder="1">
      <alignment/>
      <protection/>
    </xf>
    <xf numFmtId="0" fontId="2" fillId="37" borderId="10" xfId="55" applyFont="1" applyFill="1" applyBorder="1">
      <alignment/>
      <protection/>
    </xf>
    <xf numFmtId="0" fontId="10" fillId="37" borderId="17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0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4" fillId="0" borderId="11" xfId="55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3" fontId="0" fillId="0" borderId="11" xfId="42" applyNumberFormat="1" applyFont="1" applyFill="1" applyBorder="1" applyAlignment="1">
      <alignment horizontal="right"/>
    </xf>
    <xf numFmtId="3" fontId="0" fillId="0" borderId="10" xfId="48" applyNumberFormat="1" applyFont="1" applyBorder="1" applyAlignment="1">
      <alignment horizontal="right"/>
    </xf>
    <xf numFmtId="3" fontId="0" fillId="0" borderId="10" xfId="55" applyNumberFormat="1" applyFont="1" applyBorder="1" applyAlignment="1">
      <alignment horizontal="right"/>
      <protection/>
    </xf>
    <xf numFmtId="166" fontId="2" fillId="36" borderId="10" xfId="55" applyNumberFormat="1" applyFont="1" applyFill="1" applyBorder="1" applyAlignment="1">
      <alignment horizontal="right"/>
      <protection/>
    </xf>
    <xf numFmtId="3" fontId="2" fillId="36" borderId="10" xfId="55" applyNumberFormat="1" applyFont="1" applyFill="1" applyBorder="1" applyAlignment="1">
      <alignment horizontal="right"/>
      <protection/>
    </xf>
    <xf numFmtId="0" fontId="10" fillId="39" borderId="11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wrapText="1"/>
    </xf>
    <xf numFmtId="0" fontId="4" fillId="39" borderId="23" xfId="0" applyFont="1" applyFill="1" applyBorder="1" applyAlignment="1">
      <alignment horizontal="center" wrapText="1"/>
    </xf>
    <xf numFmtId="0" fontId="4" fillId="39" borderId="21" xfId="0" applyFont="1" applyFill="1" applyBorder="1" applyAlignment="1">
      <alignment horizontal="center" wrapText="1"/>
    </xf>
    <xf numFmtId="0" fontId="10" fillId="39" borderId="22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wrapText="1"/>
    </xf>
    <xf numFmtId="0" fontId="4" fillId="39" borderId="22" xfId="0" applyFont="1" applyFill="1" applyBorder="1" applyAlignment="1">
      <alignment horizontal="center" wrapText="1"/>
    </xf>
    <xf numFmtId="0" fontId="10" fillId="39" borderId="12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wrapText="1"/>
    </xf>
    <xf numFmtId="0" fontId="56" fillId="0" borderId="0" xfId="55" applyFont="1" applyAlignment="1">
      <alignment horizontal="center"/>
      <protection/>
    </xf>
    <xf numFmtId="0" fontId="2" fillId="37" borderId="21" xfId="0" applyFont="1" applyFill="1" applyBorder="1" applyAlignment="1">
      <alignment wrapText="1"/>
    </xf>
    <xf numFmtId="0" fontId="2" fillId="37" borderId="23" xfId="0" applyFont="1" applyFill="1" applyBorder="1" applyAlignment="1">
      <alignment horizontal="center" wrapText="1"/>
    </xf>
    <xf numFmtId="0" fontId="0" fillId="0" borderId="0" xfId="55" applyBorder="1" applyAlignment="1">
      <alignment wrapText="1"/>
      <protection/>
    </xf>
    <xf numFmtId="168" fontId="0" fillId="0" borderId="0" xfId="55" applyNumberFormat="1" applyFill="1" applyBorder="1">
      <alignment/>
      <protection/>
    </xf>
    <xf numFmtId="0" fontId="5" fillId="30" borderId="11" xfId="55" applyFont="1" applyFill="1" applyBorder="1" applyAlignment="1">
      <alignment horizontal="right"/>
      <protection/>
    </xf>
    <xf numFmtId="1" fontId="2" fillId="34" borderId="10" xfId="0" applyNumberFormat="1" applyFont="1" applyFill="1" applyBorder="1" applyAlignment="1">
      <alignment/>
    </xf>
    <xf numFmtId="0" fontId="1" fillId="36" borderId="22" xfId="55" applyFont="1" applyFill="1" applyBorder="1" applyAlignment="1">
      <alignment horizontal="center" vertical="center" wrapText="1"/>
      <protection/>
    </xf>
    <xf numFmtId="0" fontId="1" fillId="36" borderId="12" xfId="55" applyFont="1" applyFill="1" applyBorder="1" applyAlignment="1">
      <alignment horizontal="center" vertical="center" wrapText="1"/>
      <protection/>
    </xf>
    <xf numFmtId="0" fontId="1" fillId="40" borderId="10" xfId="0" applyFont="1" applyFill="1" applyBorder="1" applyAlignment="1">
      <alignment horizontal="center" wrapText="1"/>
    </xf>
    <xf numFmtId="168" fontId="1" fillId="36" borderId="11" xfId="0" applyNumberFormat="1" applyFont="1" applyFill="1" applyBorder="1" applyAlignment="1">
      <alignment horizontal="center" vertical="center" wrapText="1"/>
    </xf>
    <xf numFmtId="168" fontId="1" fillId="36" borderId="22" xfId="0" applyNumberFormat="1" applyFont="1" applyFill="1" applyBorder="1" applyAlignment="1">
      <alignment horizontal="center" vertical="center" wrapText="1"/>
    </xf>
    <xf numFmtId="0" fontId="1" fillId="41" borderId="17" xfId="55" applyNumberFormat="1" applyFont="1" applyFill="1" applyBorder="1" applyAlignment="1">
      <alignment horizontal="center"/>
      <protection/>
    </xf>
    <xf numFmtId="0" fontId="1" fillId="41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39" borderId="11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0" fontId="1" fillId="41" borderId="15" xfId="55" applyNumberFormat="1" applyFont="1" applyFill="1" applyBorder="1" applyAlignment="1">
      <alignment horizontal="center"/>
      <protection/>
    </xf>
    <xf numFmtId="0" fontId="1" fillId="41" borderId="11" xfId="0" applyNumberFormat="1" applyFont="1" applyFill="1" applyBorder="1" applyAlignment="1">
      <alignment horizontal="center" vertical="center" wrapText="1"/>
    </xf>
    <xf numFmtId="0" fontId="5" fillId="35" borderId="23" xfId="55" applyFont="1" applyFill="1" applyBorder="1" applyAlignment="1">
      <alignment wrapText="1"/>
      <protection/>
    </xf>
    <xf numFmtId="0" fontId="0" fillId="35" borderId="23" xfId="55" applyFont="1" applyFill="1" applyBorder="1" applyAlignment="1">
      <alignment wrapText="1"/>
      <protection/>
    </xf>
    <xf numFmtId="166" fontId="0" fillId="35" borderId="23" xfId="55" applyNumberFormat="1" applyFont="1" applyFill="1" applyBorder="1" applyAlignment="1">
      <alignment wrapText="1"/>
      <protection/>
    </xf>
    <xf numFmtId="168" fontId="0" fillId="35" borderId="23" xfId="55" applyNumberFormat="1" applyFont="1" applyFill="1" applyBorder="1" applyAlignment="1">
      <alignment wrapText="1"/>
      <protection/>
    </xf>
    <xf numFmtId="175" fontId="0" fillId="35" borderId="23" xfId="48" applyNumberFormat="1" applyFont="1" applyFill="1" applyBorder="1" applyAlignment="1">
      <alignment wrapText="1"/>
    </xf>
    <xf numFmtId="0" fontId="0" fillId="35" borderId="21" xfId="55" applyFont="1" applyFill="1" applyBorder="1" applyAlignment="1">
      <alignment wrapText="1"/>
      <protection/>
    </xf>
    <xf numFmtId="168" fontId="0" fillId="0" borderId="12" xfId="55" applyNumberFormat="1" applyFont="1" applyFill="1" applyBorder="1" applyAlignment="1">
      <alignment horizontal="left" vertical="center" wrapText="1"/>
      <protection/>
    </xf>
    <xf numFmtId="168" fontId="0" fillId="0" borderId="10" xfId="55" applyNumberFormat="1" applyFont="1" applyFill="1" applyBorder="1" applyAlignment="1">
      <alignment horizontal="left" vertical="center" wrapText="1"/>
      <protection/>
    </xf>
    <xf numFmtId="168" fontId="0" fillId="0" borderId="10" xfId="55" applyNumberFormat="1" applyFont="1" applyFill="1" applyBorder="1" applyAlignment="1" applyProtection="1">
      <alignment horizontal="left" vertical="center" wrapText="1"/>
      <protection locked="0"/>
    </xf>
    <xf numFmtId="168" fontId="0" fillId="0" borderId="11" xfId="55" applyNumberFormat="1" applyFont="1" applyFill="1" applyBorder="1" applyAlignment="1" applyProtection="1">
      <alignment horizontal="left" vertical="center" wrapText="1"/>
      <protection locked="0"/>
    </xf>
    <xf numFmtId="168" fontId="0" fillId="0" borderId="11" xfId="55" applyNumberFormat="1" applyFont="1" applyFill="1" applyBorder="1" applyAlignment="1">
      <alignment vertical="center" wrapText="1"/>
      <protection/>
    </xf>
    <xf numFmtId="168" fontId="0" fillId="0" borderId="22" xfId="55" applyNumberFormat="1" applyFont="1" applyFill="1" applyBorder="1" applyAlignment="1">
      <alignment vertical="center" wrapText="1"/>
      <protection/>
    </xf>
    <xf numFmtId="168" fontId="0" fillId="0" borderId="12" xfId="55" applyNumberFormat="1" applyFont="1" applyFill="1" applyBorder="1" applyAlignment="1">
      <alignment vertical="center" wrapText="1"/>
      <protection/>
    </xf>
    <xf numFmtId="0" fontId="5" fillId="42" borderId="22" xfId="55" applyFont="1" applyFill="1" applyBorder="1" applyAlignment="1">
      <alignment horizontal="right"/>
      <protection/>
    </xf>
    <xf numFmtId="0" fontId="0" fillId="0" borderId="22" xfId="55" applyFont="1" applyFill="1" applyBorder="1" applyAlignment="1">
      <alignment horizontal="right"/>
      <protection/>
    </xf>
    <xf numFmtId="166" fontId="0" fillId="0" borderId="22" xfId="55" applyNumberFormat="1" applyFont="1" applyFill="1" applyBorder="1" applyAlignment="1">
      <alignment horizontal="right"/>
      <protection/>
    </xf>
    <xf numFmtId="3" fontId="0" fillId="0" borderId="22" xfId="55" applyNumberFormat="1" applyFont="1" applyFill="1" applyBorder="1" applyAlignment="1">
      <alignment horizontal="right"/>
      <protection/>
    </xf>
    <xf numFmtId="3" fontId="0" fillId="0" borderId="22" xfId="48" applyNumberFormat="1" applyFont="1" applyFill="1" applyBorder="1" applyAlignment="1">
      <alignment horizontal="right"/>
    </xf>
    <xf numFmtId="3" fontId="0" fillId="0" borderId="22" xfId="65" applyNumberFormat="1" applyFont="1" applyFill="1" applyBorder="1" applyAlignment="1">
      <alignment horizontal="right"/>
    </xf>
    <xf numFmtId="3" fontId="0" fillId="0" borderId="13" xfId="65" applyNumberFormat="1" applyFont="1" applyFill="1" applyBorder="1" applyAlignment="1">
      <alignment horizontal="right"/>
    </xf>
    <xf numFmtId="3" fontId="0" fillId="0" borderId="12" xfId="65" applyNumberFormat="1" applyFont="1" applyFill="1" applyBorder="1" applyAlignment="1">
      <alignment horizontal="right" wrapText="1"/>
    </xf>
    <xf numFmtId="0" fontId="5" fillId="42" borderId="10" xfId="55" applyFont="1" applyFill="1" applyBorder="1" applyAlignment="1">
      <alignment horizontal="right"/>
      <protection/>
    </xf>
    <xf numFmtId="0" fontId="5" fillId="42" borderId="11" xfId="55" applyFont="1" applyFill="1" applyBorder="1" applyAlignment="1" applyProtection="1">
      <alignment horizontal="right"/>
      <protection locked="0"/>
    </xf>
    <xf numFmtId="0" fontId="0" fillId="0" borderId="11" xfId="55" applyFont="1" applyFill="1" applyBorder="1" applyAlignment="1" applyProtection="1">
      <alignment horizontal="right"/>
      <protection locked="0"/>
    </xf>
    <xf numFmtId="166" fontId="0" fillId="0" borderId="11" xfId="55" applyNumberFormat="1" applyFont="1" applyFill="1" applyBorder="1" applyAlignment="1" applyProtection="1">
      <alignment horizontal="right"/>
      <protection locked="0"/>
    </xf>
    <xf numFmtId="3" fontId="0" fillId="0" borderId="11" xfId="55" applyNumberFormat="1" applyFont="1" applyFill="1" applyBorder="1" applyAlignment="1" applyProtection="1">
      <alignment horizontal="right"/>
      <protection locked="0"/>
    </xf>
    <xf numFmtId="3" fontId="0" fillId="0" borderId="11" xfId="48" applyNumberFormat="1" applyFont="1" applyFill="1" applyBorder="1" applyAlignment="1" applyProtection="1">
      <alignment horizontal="right"/>
      <protection locked="0"/>
    </xf>
    <xf numFmtId="3" fontId="0" fillId="0" borderId="11" xfId="65" applyNumberFormat="1" applyFont="1" applyFill="1" applyBorder="1" applyAlignment="1" applyProtection="1">
      <alignment horizontal="right"/>
      <protection locked="0"/>
    </xf>
    <xf numFmtId="3" fontId="0" fillId="0" borderId="15" xfId="65" applyNumberFormat="1" applyFont="1" applyFill="1" applyBorder="1" applyAlignment="1" applyProtection="1">
      <alignment horizontal="right"/>
      <protection locked="0"/>
    </xf>
    <xf numFmtId="3" fontId="0" fillId="0" borderId="10" xfId="65" applyNumberFormat="1" applyFont="1" applyFill="1" applyBorder="1" applyAlignment="1" applyProtection="1">
      <alignment horizontal="right" wrapText="1"/>
      <protection locked="0"/>
    </xf>
    <xf numFmtId="3" fontId="0" fillId="0" borderId="11" xfId="65" applyNumberFormat="1" applyFont="1" applyFill="1" applyBorder="1" applyAlignment="1" applyProtection="1">
      <alignment horizontal="right" wrapText="1"/>
      <protection locked="0"/>
    </xf>
    <xf numFmtId="0" fontId="5" fillId="35" borderId="23" xfId="55" applyFont="1" applyFill="1" applyBorder="1" applyAlignment="1">
      <alignment horizontal="right" wrapText="1"/>
      <protection/>
    </xf>
    <xf numFmtId="0" fontId="0" fillId="35" borderId="23" xfId="55" applyFont="1" applyFill="1" applyBorder="1" applyAlignment="1">
      <alignment horizontal="right" wrapText="1"/>
      <protection/>
    </xf>
    <xf numFmtId="166" fontId="0" fillId="35" borderId="23" xfId="55" applyNumberFormat="1" applyFont="1" applyFill="1" applyBorder="1" applyAlignment="1">
      <alignment horizontal="right" wrapText="1"/>
      <protection/>
    </xf>
    <xf numFmtId="168" fontId="0" fillId="35" borderId="23" xfId="55" applyNumberFormat="1" applyFont="1" applyFill="1" applyBorder="1" applyAlignment="1">
      <alignment horizontal="right" wrapText="1"/>
      <protection/>
    </xf>
    <xf numFmtId="175" fontId="0" fillId="35" borderId="23" xfId="48" applyNumberFormat="1" applyFont="1" applyFill="1" applyBorder="1" applyAlignment="1">
      <alignment horizontal="right" wrapText="1"/>
    </xf>
    <xf numFmtId="0" fontId="0" fillId="0" borderId="22" xfId="55" applyFont="1" applyFill="1" applyBorder="1" applyAlignment="1">
      <alignment horizontal="left" wrapText="1"/>
      <protection/>
    </xf>
    <xf numFmtId="0" fontId="0" fillId="0" borderId="11" xfId="55" applyFont="1" applyFill="1" applyBorder="1" applyAlignment="1" applyProtection="1">
      <alignment horizontal="left" wrapText="1"/>
      <protection locked="0"/>
    </xf>
    <xf numFmtId="0" fontId="0" fillId="0" borderId="22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 applyProtection="1">
      <alignment horizontal="left" vertical="top" wrapText="1"/>
      <protection locked="0"/>
    </xf>
    <xf numFmtId="0" fontId="4" fillId="0" borderId="22" xfId="55" applyFont="1" applyFill="1" applyBorder="1" applyAlignment="1">
      <alignment horizontal="left" vertical="top" wrapText="1"/>
      <protection/>
    </xf>
    <xf numFmtId="0" fontId="4" fillId="0" borderId="11" xfId="55" applyFont="1" applyFill="1" applyBorder="1" applyAlignment="1" applyProtection="1">
      <alignment horizontal="left" vertical="top" wrapText="1"/>
      <protection locked="0"/>
    </xf>
    <xf numFmtId="1" fontId="10" fillId="34" borderId="10" xfId="0" applyNumberFormat="1" applyFont="1" applyFill="1" applyBorder="1" applyAlignment="1">
      <alignment horizontal="right"/>
    </xf>
    <xf numFmtId="1" fontId="13" fillId="37" borderId="10" xfId="0" applyNumberFormat="1" applyFont="1" applyFill="1" applyBorder="1" applyAlignment="1">
      <alignment horizontal="right" wrapText="1"/>
    </xf>
    <xf numFmtId="1" fontId="10" fillId="37" borderId="10" xfId="0" applyNumberFormat="1" applyFont="1" applyFill="1" applyBorder="1" applyAlignment="1">
      <alignment horizontal="right" wrapText="1"/>
    </xf>
    <xf numFmtId="0" fontId="10" fillId="37" borderId="10" xfId="0" applyFont="1" applyFill="1" applyBorder="1" applyAlignment="1">
      <alignment horizontal="right" wrapText="1"/>
    </xf>
    <xf numFmtId="3" fontId="10" fillId="37" borderId="10" xfId="0" applyNumberFormat="1" applyFont="1" applyFill="1" applyBorder="1" applyAlignment="1">
      <alignment horizontal="right" wrapText="1"/>
    </xf>
    <xf numFmtId="168" fontId="10" fillId="37" borderId="10" xfId="0" applyNumberFormat="1" applyFont="1" applyFill="1" applyBorder="1" applyAlignment="1">
      <alignment wrapText="1"/>
    </xf>
    <xf numFmtId="0" fontId="0" fillId="0" borderId="0" xfId="55" applyFont="1" applyFill="1" applyBorder="1" applyAlignment="1">
      <alignment vertical="center" wrapText="1"/>
      <protection/>
    </xf>
    <xf numFmtId="0" fontId="1" fillId="39" borderId="11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left" vertical="top" wrapText="1"/>
      <protection/>
    </xf>
    <xf numFmtId="0" fontId="4" fillId="0" borderId="22" xfId="55" applyFont="1" applyFill="1" applyBorder="1" applyAlignment="1">
      <alignment horizontal="left" vertical="top" wrapText="1"/>
      <protection/>
    </xf>
    <xf numFmtId="0" fontId="4" fillId="0" borderId="12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0" fillId="0" borderId="22" xfId="55" applyFont="1" applyFill="1" applyBorder="1" applyAlignment="1">
      <alignment horizontal="left" vertical="top" wrapText="1"/>
      <protection/>
    </xf>
    <xf numFmtId="0" fontId="0" fillId="0" borderId="12" xfId="55" applyFont="1" applyFill="1" applyBorder="1" applyAlignment="1">
      <alignment horizontal="left" vertical="top" wrapText="1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Euro 2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_Anlage 3_ GRDrs_721_201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304800</xdr:colOff>
      <xdr:row>13</xdr:row>
      <xdr:rowOff>0</xdr:rowOff>
    </xdr:from>
    <xdr:ext cx="10477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12668250" y="55245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0.57421875" style="75" customWidth="1"/>
    <col min="2" max="6" width="11.57421875" style="75" customWidth="1"/>
    <col min="7" max="8" width="17.28125" style="75" customWidth="1"/>
    <col min="9" max="16384" width="11.57421875" style="75" customWidth="1"/>
  </cols>
  <sheetData>
    <row r="1" spans="1:4" ht="14.25">
      <c r="A1" s="74"/>
      <c r="C1" s="74"/>
      <c r="D1" s="76"/>
    </row>
    <row r="3" ht="15.75">
      <c r="A3" s="77" t="s">
        <v>96</v>
      </c>
    </row>
    <row r="4" s="79" customFormat="1" ht="28.5" customHeight="1">
      <c r="A4" s="78"/>
    </row>
    <row r="5" s="79" customFormat="1" ht="9.75" customHeight="1">
      <c r="A5" s="78"/>
    </row>
    <row r="6" spans="1:7" s="81" customFormat="1" ht="50.25" customHeight="1">
      <c r="A6" s="80" t="s">
        <v>97</v>
      </c>
      <c r="B6" s="117" t="s">
        <v>98</v>
      </c>
      <c r="C6" s="117"/>
      <c r="D6" s="117"/>
      <c r="E6" s="117"/>
      <c r="F6" s="117"/>
      <c r="G6" s="117"/>
    </row>
    <row r="7" spans="1:7" s="82" customFormat="1" ht="40.5" customHeight="1">
      <c r="A7" s="80" t="s">
        <v>99</v>
      </c>
      <c r="B7" s="117" t="s">
        <v>100</v>
      </c>
      <c r="C7" s="118"/>
      <c r="D7" s="118"/>
      <c r="E7" s="118"/>
      <c r="F7" s="118"/>
      <c r="G7" s="118"/>
    </row>
    <row r="8" spans="1:7" s="81" customFormat="1" ht="37.5" customHeight="1">
      <c r="A8" s="80" t="s">
        <v>102</v>
      </c>
      <c r="B8" s="117" t="s">
        <v>101</v>
      </c>
      <c r="C8" s="118"/>
      <c r="D8" s="118"/>
      <c r="E8" s="118"/>
      <c r="F8" s="118"/>
      <c r="G8" s="118"/>
    </row>
    <row r="9" spans="1:7" s="81" customFormat="1" ht="45" customHeight="1">
      <c r="A9" s="80" t="s">
        <v>94</v>
      </c>
      <c r="B9" s="117" t="s">
        <v>103</v>
      </c>
      <c r="C9" s="118"/>
      <c r="D9" s="118"/>
      <c r="E9" s="118"/>
      <c r="F9" s="118"/>
      <c r="G9" s="118"/>
    </row>
    <row r="10" spans="1:7" s="82" customFormat="1" ht="41.25" customHeight="1">
      <c r="A10" s="80" t="s">
        <v>95</v>
      </c>
      <c r="B10" s="118" t="s">
        <v>17</v>
      </c>
      <c r="C10" s="118"/>
      <c r="D10" s="118"/>
      <c r="E10" s="118"/>
      <c r="F10" s="118"/>
      <c r="G10" s="118"/>
    </row>
    <row r="11" ht="35.25" customHeight="1"/>
    <row r="12" ht="33" customHeight="1"/>
  </sheetData>
  <sheetProtection password="DA9F" sheet="1"/>
  <mergeCells count="5">
    <mergeCell ref="B8:G8"/>
    <mergeCell ref="B9:G9"/>
    <mergeCell ref="B10:G10"/>
    <mergeCell ref="B6:G6"/>
    <mergeCell ref="B7:G7"/>
  </mergeCells>
  <printOptions/>
  <pageMargins left="0.984251968503937" right="0.275590551181102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&amp;C&amp;A&amp;RAnlage 5 GRDrs 233/2015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Z57"/>
  <sheetViews>
    <sheetView zoomScale="80" zoomScaleNormal="80" zoomScaleSheetLayoutView="70" zoomScalePageLayoutView="0" workbookViewId="0" topLeftCell="C1">
      <pane xSplit="2" ySplit="9" topLeftCell="E10" activePane="bottomRight" state="frozen"/>
      <selection pane="topLeft" activeCell="C1" sqref="C1"/>
      <selection pane="topRight" activeCell="E1" sqref="E1"/>
      <selection pane="bottomLeft" activeCell="C10" sqref="C10"/>
      <selection pane="bottomRight" activeCell="C2" sqref="C2:Z2"/>
    </sheetView>
  </sheetViews>
  <sheetFormatPr defaultColWidth="11.421875" defaultRowHeight="12.75" outlineLevelRow="1" outlineLevelCol="1"/>
  <cols>
    <col min="1" max="2" width="7.28125" style="5" hidden="1" customWidth="1" outlineLevel="1"/>
    <col min="3" max="3" width="12.7109375" style="25" customWidth="1" collapsed="1"/>
    <col min="4" max="4" width="22.7109375" style="6" customWidth="1"/>
    <col min="5" max="5" width="15.28125" style="6" customWidth="1"/>
    <col min="6" max="6" width="16.00390625" style="6" customWidth="1"/>
    <col min="7" max="8" width="4.8515625" style="7" customWidth="1"/>
    <col min="9" max="10" width="4.8515625" style="6" customWidth="1"/>
    <col min="11" max="12" width="4.8515625" style="7" customWidth="1"/>
    <col min="13" max="14" width="4.8515625" style="6" customWidth="1"/>
    <col min="15" max="15" width="4.8515625" style="7" customWidth="1"/>
    <col min="16" max="16" width="4.8515625" style="6" customWidth="1"/>
    <col min="17" max="17" width="8.421875" style="6" customWidth="1"/>
    <col min="18" max="18" width="13.140625" style="10" customWidth="1"/>
    <col min="19" max="19" width="13.7109375" style="10" hidden="1" customWidth="1" outlineLevel="1"/>
    <col min="20" max="20" width="15.00390625" style="10" hidden="1" customWidth="1" outlineLevel="1"/>
    <col min="21" max="21" width="13.7109375" style="10" hidden="1" customWidth="1" outlineLevel="1"/>
    <col min="22" max="23" width="13.140625" style="6" hidden="1" customWidth="1" outlineLevel="1"/>
    <col min="24" max="24" width="11.140625" style="6" customWidth="1" collapsed="1"/>
    <col min="25" max="26" width="11.140625" style="6" customWidth="1"/>
    <col min="27" max="27" width="22.8515625" style="6" customWidth="1"/>
    <col min="28" max="52" width="11.421875" style="22" customWidth="1"/>
    <col min="53" max="16384" width="11.421875" style="6" customWidth="1"/>
  </cols>
  <sheetData>
    <row r="1" ht="8.25" customHeight="1"/>
    <row r="2" spans="2:26" ht="19.5" customHeight="1">
      <c r="B2" s="58"/>
      <c r="C2" s="126" t="s">
        <v>118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ht="6.75" customHeight="1">
      <c r="Q3" s="39"/>
    </row>
    <row r="4" ht="9" customHeight="1"/>
    <row r="5" spans="1:27" ht="19.5" customHeight="1">
      <c r="A5" s="136" t="s">
        <v>20</v>
      </c>
      <c r="B5" s="140" t="s">
        <v>32</v>
      </c>
      <c r="C5" s="123" t="s">
        <v>105</v>
      </c>
      <c r="D5" s="123" t="s">
        <v>13</v>
      </c>
      <c r="E5" s="139" t="s">
        <v>0</v>
      </c>
      <c r="F5" s="139"/>
      <c r="G5" s="125" t="s">
        <v>11</v>
      </c>
      <c r="H5" s="125"/>
      <c r="I5" s="125"/>
      <c r="J5" s="125"/>
      <c r="K5" s="125"/>
      <c r="L5" s="125"/>
      <c r="M5" s="125"/>
      <c r="N5" s="125"/>
      <c r="O5" s="125"/>
      <c r="P5" s="125"/>
      <c r="Q5" s="123" t="s">
        <v>124</v>
      </c>
      <c r="R5" s="279" t="s">
        <v>109</v>
      </c>
      <c r="S5" s="124" t="s">
        <v>110</v>
      </c>
      <c r="T5" s="124"/>
      <c r="U5" s="124"/>
      <c r="V5" s="144" t="s">
        <v>14</v>
      </c>
      <c r="W5" s="146" t="s">
        <v>12</v>
      </c>
      <c r="X5" s="147" t="s">
        <v>9</v>
      </c>
      <c r="Y5" s="147"/>
      <c r="Z5" s="147"/>
      <c r="AA5" s="114"/>
    </row>
    <row r="6" spans="1:27" ht="19.5" customHeight="1">
      <c r="A6" s="137"/>
      <c r="B6" s="141"/>
      <c r="C6" s="123"/>
      <c r="D6" s="123"/>
      <c r="E6" s="123" t="s">
        <v>106</v>
      </c>
      <c r="F6" s="123" t="s">
        <v>107</v>
      </c>
      <c r="G6" s="125" t="s">
        <v>1</v>
      </c>
      <c r="H6" s="125"/>
      <c r="I6" s="125"/>
      <c r="J6" s="125"/>
      <c r="K6" s="125" t="s">
        <v>2</v>
      </c>
      <c r="L6" s="125"/>
      <c r="M6" s="125"/>
      <c r="N6" s="125"/>
      <c r="O6" s="125" t="s">
        <v>3</v>
      </c>
      <c r="P6" s="125"/>
      <c r="Q6" s="123"/>
      <c r="R6" s="280"/>
      <c r="S6" s="124">
        <v>2015</v>
      </c>
      <c r="T6" s="124">
        <v>2016</v>
      </c>
      <c r="U6" s="124">
        <v>2017</v>
      </c>
      <c r="V6" s="144"/>
      <c r="W6" s="146"/>
      <c r="X6" s="145">
        <v>2015</v>
      </c>
      <c r="Y6" s="148">
        <v>2016</v>
      </c>
      <c r="Z6" s="149" t="s">
        <v>111</v>
      </c>
      <c r="AA6" s="114"/>
    </row>
    <row r="7" spans="1:27" ht="22.5" customHeight="1">
      <c r="A7" s="137"/>
      <c r="B7" s="141"/>
      <c r="C7" s="123"/>
      <c r="D7" s="123"/>
      <c r="E7" s="123"/>
      <c r="F7" s="123"/>
      <c r="G7" s="143" t="s">
        <v>8</v>
      </c>
      <c r="H7" s="143"/>
      <c r="I7" s="125" t="s">
        <v>10</v>
      </c>
      <c r="J7" s="125"/>
      <c r="K7" s="143" t="s">
        <v>8</v>
      </c>
      <c r="L7" s="143"/>
      <c r="M7" s="125" t="s">
        <v>10</v>
      </c>
      <c r="N7" s="125"/>
      <c r="O7" s="83" t="s">
        <v>8</v>
      </c>
      <c r="P7" s="84" t="s">
        <v>108</v>
      </c>
      <c r="Q7" s="123"/>
      <c r="R7" s="280"/>
      <c r="S7" s="124"/>
      <c r="T7" s="124"/>
      <c r="U7" s="124"/>
      <c r="V7" s="144"/>
      <c r="W7" s="146"/>
      <c r="X7" s="145"/>
      <c r="Y7" s="148"/>
      <c r="Z7" s="149"/>
      <c r="AA7" s="114"/>
    </row>
    <row r="8" spans="1:27" ht="25.5" customHeight="1">
      <c r="A8" s="138"/>
      <c r="B8" s="142"/>
      <c r="C8" s="123"/>
      <c r="D8" s="123"/>
      <c r="E8" s="123"/>
      <c r="F8" s="123"/>
      <c r="G8" s="83" t="s">
        <v>4</v>
      </c>
      <c r="H8" s="83" t="s">
        <v>5</v>
      </c>
      <c r="I8" s="84" t="s">
        <v>7</v>
      </c>
      <c r="J8" s="84" t="s">
        <v>5</v>
      </c>
      <c r="K8" s="83" t="s">
        <v>7</v>
      </c>
      <c r="L8" s="83" t="s">
        <v>6</v>
      </c>
      <c r="M8" s="84" t="s">
        <v>7</v>
      </c>
      <c r="N8" s="84" t="s">
        <v>5</v>
      </c>
      <c r="O8" s="83" t="s">
        <v>5</v>
      </c>
      <c r="P8" s="84" t="s">
        <v>5</v>
      </c>
      <c r="Q8" s="123"/>
      <c r="R8" s="281"/>
      <c r="S8" s="124"/>
      <c r="T8" s="124"/>
      <c r="U8" s="124"/>
      <c r="V8" s="144"/>
      <c r="W8" s="146"/>
      <c r="X8" s="145"/>
      <c r="Y8" s="148"/>
      <c r="Z8" s="149"/>
      <c r="AA8" s="114"/>
    </row>
    <row r="9" spans="1:27" ht="35.25" customHeight="1" hidden="1" outlineLevel="1">
      <c r="A9" s="11"/>
      <c r="B9" s="42"/>
      <c r="C9" s="134" t="s">
        <v>82</v>
      </c>
      <c r="D9" s="135"/>
      <c r="E9" s="14"/>
      <c r="F9" s="14"/>
      <c r="G9" s="12"/>
      <c r="H9" s="12"/>
      <c r="I9" s="13"/>
      <c r="J9" s="13"/>
      <c r="K9" s="12"/>
      <c r="L9" s="12"/>
      <c r="M9" s="13"/>
      <c r="N9" s="13"/>
      <c r="O9" s="12"/>
      <c r="P9" s="13"/>
      <c r="Q9" s="14"/>
      <c r="R9" s="45"/>
      <c r="S9" s="45"/>
      <c r="T9" s="45"/>
      <c r="U9" s="45"/>
      <c r="V9" s="45"/>
      <c r="W9" s="45"/>
      <c r="X9" s="19"/>
      <c r="Y9" s="20"/>
      <c r="Z9" s="20"/>
      <c r="AA9" s="114"/>
    </row>
    <row r="10" spans="1:52" s="15" customFormat="1" ht="41.25" customHeight="1" collapsed="1">
      <c r="A10" s="1">
        <v>15</v>
      </c>
      <c r="B10" s="4"/>
      <c r="C10" s="119" t="s">
        <v>23</v>
      </c>
      <c r="D10" s="120" t="s">
        <v>48</v>
      </c>
      <c r="E10" s="38" t="s">
        <v>21</v>
      </c>
      <c r="F10" s="38" t="s">
        <v>65</v>
      </c>
      <c r="G10" s="92"/>
      <c r="H10" s="92">
        <v>10</v>
      </c>
      <c r="I10" s="93"/>
      <c r="J10" s="93"/>
      <c r="K10" s="92"/>
      <c r="L10" s="92"/>
      <c r="M10" s="93">
        <v>25</v>
      </c>
      <c r="N10" s="93"/>
      <c r="O10" s="92"/>
      <c r="P10" s="93"/>
      <c r="Q10" s="94">
        <v>42248</v>
      </c>
      <c r="R10" s="95">
        <v>15000</v>
      </c>
      <c r="S10" s="96">
        <v>15000</v>
      </c>
      <c r="T10" s="95"/>
      <c r="U10" s="95"/>
      <c r="V10" s="95"/>
      <c r="W10" s="95"/>
      <c r="X10" s="97">
        <v>11900</v>
      </c>
      <c r="Y10" s="97">
        <v>35700</v>
      </c>
      <c r="Z10" s="85">
        <f>131500-95800</f>
        <v>35700</v>
      </c>
      <c r="AA10" s="115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15" customFormat="1" ht="30.75" customHeight="1">
      <c r="A11" s="1">
        <v>25</v>
      </c>
      <c r="B11" s="4"/>
      <c r="C11" s="119"/>
      <c r="D11" s="120"/>
      <c r="E11" s="38" t="s">
        <v>21</v>
      </c>
      <c r="F11" s="38" t="s">
        <v>67</v>
      </c>
      <c r="G11" s="92"/>
      <c r="H11" s="92"/>
      <c r="I11" s="93"/>
      <c r="J11" s="93"/>
      <c r="K11" s="92"/>
      <c r="L11" s="92">
        <v>20</v>
      </c>
      <c r="M11" s="93">
        <v>25</v>
      </c>
      <c r="N11" s="93"/>
      <c r="O11" s="92"/>
      <c r="P11" s="93"/>
      <c r="Q11" s="94">
        <v>42248</v>
      </c>
      <c r="R11" s="95"/>
      <c r="S11" s="96"/>
      <c r="T11" s="95"/>
      <c r="U11" s="95"/>
      <c r="V11" s="95"/>
      <c r="W11" s="95"/>
      <c r="X11" s="97">
        <v>20300</v>
      </c>
      <c r="Y11" s="97">
        <v>60800</v>
      </c>
      <c r="Z11" s="85">
        <f>177200-116400</f>
        <v>60800</v>
      </c>
      <c r="AA11" s="115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15" customFormat="1" ht="69" customHeight="1">
      <c r="A12" s="65">
        <v>10</v>
      </c>
      <c r="B12" s="66"/>
      <c r="C12" s="98" t="s">
        <v>64</v>
      </c>
      <c r="D12" s="67" t="s">
        <v>117</v>
      </c>
      <c r="E12" s="87"/>
      <c r="F12" s="87" t="s">
        <v>87</v>
      </c>
      <c r="G12" s="92">
        <v>12</v>
      </c>
      <c r="H12" s="92"/>
      <c r="I12" s="99"/>
      <c r="J12" s="99"/>
      <c r="K12" s="92"/>
      <c r="L12" s="92"/>
      <c r="M12" s="99"/>
      <c r="N12" s="99"/>
      <c r="O12" s="92"/>
      <c r="P12" s="99"/>
      <c r="Q12" s="100">
        <v>42248</v>
      </c>
      <c r="R12" s="101"/>
      <c r="S12" s="96"/>
      <c r="T12" s="95"/>
      <c r="U12" s="95"/>
      <c r="V12" s="102"/>
      <c r="W12" s="102"/>
      <c r="X12" s="103">
        <v>37500</v>
      </c>
      <c r="Y12" s="103">
        <v>112600</v>
      </c>
      <c r="Z12" s="86">
        <v>112600</v>
      </c>
      <c r="AA12" s="115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15" customFormat="1" ht="34.5" customHeight="1">
      <c r="A13" s="1">
        <v>11</v>
      </c>
      <c r="B13" s="4"/>
      <c r="C13" s="119" t="s">
        <v>113</v>
      </c>
      <c r="D13" s="120" t="s">
        <v>44</v>
      </c>
      <c r="E13" s="38" t="s">
        <v>69</v>
      </c>
      <c r="F13" s="38" t="s">
        <v>67</v>
      </c>
      <c r="G13" s="92"/>
      <c r="H13" s="92"/>
      <c r="I13" s="93"/>
      <c r="J13" s="93"/>
      <c r="K13" s="92"/>
      <c r="L13" s="92">
        <v>20</v>
      </c>
      <c r="M13" s="93"/>
      <c r="N13" s="93">
        <v>10</v>
      </c>
      <c r="O13" s="92"/>
      <c r="P13" s="93"/>
      <c r="Q13" s="94">
        <v>42248</v>
      </c>
      <c r="R13" s="95"/>
      <c r="S13" s="96"/>
      <c r="T13" s="95"/>
      <c r="U13" s="95"/>
      <c r="V13" s="95"/>
      <c r="W13" s="95"/>
      <c r="X13" s="97">
        <v>25800</v>
      </c>
      <c r="Y13" s="97">
        <v>77200</v>
      </c>
      <c r="Z13" s="85">
        <f>154400/2</f>
        <v>77200</v>
      </c>
      <c r="AA13" s="115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15" customFormat="1" ht="32.25" customHeight="1">
      <c r="A14" s="1">
        <v>11</v>
      </c>
      <c r="B14" s="4"/>
      <c r="C14" s="119"/>
      <c r="D14" s="120"/>
      <c r="E14" s="38"/>
      <c r="F14" s="38" t="s">
        <v>87</v>
      </c>
      <c r="G14" s="92">
        <v>12</v>
      </c>
      <c r="H14" s="92"/>
      <c r="I14" s="93"/>
      <c r="J14" s="93"/>
      <c r="K14" s="92"/>
      <c r="L14" s="92"/>
      <c r="M14" s="93"/>
      <c r="N14" s="93"/>
      <c r="O14" s="92"/>
      <c r="P14" s="93"/>
      <c r="Q14" s="94">
        <v>42248</v>
      </c>
      <c r="R14" s="95"/>
      <c r="S14" s="96"/>
      <c r="T14" s="95"/>
      <c r="U14" s="95"/>
      <c r="V14" s="95"/>
      <c r="W14" s="95"/>
      <c r="X14" s="97">
        <v>35900</v>
      </c>
      <c r="Y14" s="97">
        <v>107500</v>
      </c>
      <c r="Z14" s="85">
        <v>107500</v>
      </c>
      <c r="AA14" s="115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15" customFormat="1" ht="32.25" customHeight="1">
      <c r="A15" s="72">
        <v>20</v>
      </c>
      <c r="B15" s="4"/>
      <c r="C15" s="119" t="s">
        <v>113</v>
      </c>
      <c r="D15" s="120" t="s">
        <v>51</v>
      </c>
      <c r="E15" s="38" t="s">
        <v>21</v>
      </c>
      <c r="F15" s="38" t="s">
        <v>67</v>
      </c>
      <c r="G15" s="92"/>
      <c r="H15" s="92"/>
      <c r="I15" s="93"/>
      <c r="J15" s="93"/>
      <c r="K15" s="92"/>
      <c r="L15" s="92">
        <v>20</v>
      </c>
      <c r="M15" s="93">
        <v>25</v>
      </c>
      <c r="N15" s="93"/>
      <c r="O15" s="92"/>
      <c r="P15" s="93"/>
      <c r="Q15" s="94">
        <v>42248</v>
      </c>
      <c r="R15" s="95"/>
      <c r="S15" s="96"/>
      <c r="T15" s="95"/>
      <c r="U15" s="95"/>
      <c r="V15" s="95"/>
      <c r="W15" s="95"/>
      <c r="X15" s="97">
        <v>19600</v>
      </c>
      <c r="Y15" s="97">
        <v>58600</v>
      </c>
      <c r="Z15" s="85">
        <f>154400-95800</f>
        <v>58600</v>
      </c>
      <c r="AA15" s="115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15" customFormat="1" ht="32.25" customHeight="1">
      <c r="A16" s="72">
        <v>20</v>
      </c>
      <c r="B16" s="4"/>
      <c r="C16" s="119"/>
      <c r="D16" s="120"/>
      <c r="E16" s="38"/>
      <c r="F16" s="38" t="s">
        <v>65</v>
      </c>
      <c r="G16" s="92"/>
      <c r="H16" s="92">
        <v>10</v>
      </c>
      <c r="I16" s="93"/>
      <c r="J16" s="93"/>
      <c r="K16" s="92"/>
      <c r="L16" s="92"/>
      <c r="M16" s="93"/>
      <c r="N16" s="93"/>
      <c r="O16" s="92"/>
      <c r="P16" s="93"/>
      <c r="Q16" s="94">
        <v>42248</v>
      </c>
      <c r="R16" s="95">
        <v>91500</v>
      </c>
      <c r="S16" s="96">
        <v>91500</v>
      </c>
      <c r="T16" s="95"/>
      <c r="U16" s="95"/>
      <c r="V16" s="95"/>
      <c r="W16" s="95"/>
      <c r="X16" s="97">
        <v>46000</v>
      </c>
      <c r="Y16" s="97">
        <v>137900</v>
      </c>
      <c r="Z16" s="85">
        <v>137900</v>
      </c>
      <c r="AA16" s="115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15" customFormat="1" ht="55.5" customHeight="1">
      <c r="A17" s="65">
        <v>16</v>
      </c>
      <c r="B17" s="66"/>
      <c r="C17" s="98" t="s">
        <v>114</v>
      </c>
      <c r="D17" s="67" t="s">
        <v>49</v>
      </c>
      <c r="E17" s="87" t="s">
        <v>86</v>
      </c>
      <c r="F17" s="87" t="s">
        <v>66</v>
      </c>
      <c r="G17" s="92"/>
      <c r="H17" s="92">
        <v>5</v>
      </c>
      <c r="I17" s="99"/>
      <c r="J17" s="99"/>
      <c r="K17" s="92"/>
      <c r="L17" s="92">
        <v>10</v>
      </c>
      <c r="M17" s="99"/>
      <c r="N17" s="99">
        <v>6</v>
      </c>
      <c r="O17" s="92"/>
      <c r="P17" s="99">
        <v>12</v>
      </c>
      <c r="Q17" s="100">
        <v>42614</v>
      </c>
      <c r="R17" s="102">
        <v>33750</v>
      </c>
      <c r="S17" s="96"/>
      <c r="T17" s="95">
        <v>33750</v>
      </c>
      <c r="U17" s="95"/>
      <c r="V17" s="102"/>
      <c r="W17" s="102"/>
      <c r="X17" s="103">
        <v>0</v>
      </c>
      <c r="Y17" s="103">
        <v>-400</v>
      </c>
      <c r="Z17" s="86">
        <f>153200-154400</f>
        <v>-1200</v>
      </c>
      <c r="AA17" s="115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15" customFormat="1" ht="54" customHeight="1">
      <c r="A18" s="1">
        <v>23</v>
      </c>
      <c r="B18" s="4"/>
      <c r="C18" s="88" t="s">
        <v>112</v>
      </c>
      <c r="D18" s="2" t="s">
        <v>54</v>
      </c>
      <c r="E18" s="38" t="s">
        <v>21</v>
      </c>
      <c r="F18" s="38" t="s">
        <v>71</v>
      </c>
      <c r="G18" s="92"/>
      <c r="H18" s="92"/>
      <c r="I18" s="93"/>
      <c r="J18" s="93"/>
      <c r="K18" s="92">
        <v>9</v>
      </c>
      <c r="L18" s="92">
        <v>11</v>
      </c>
      <c r="M18" s="93">
        <v>25</v>
      </c>
      <c r="N18" s="93"/>
      <c r="O18" s="92"/>
      <c r="P18" s="93"/>
      <c r="Q18" s="94">
        <v>42248</v>
      </c>
      <c r="R18" s="95">
        <v>11250</v>
      </c>
      <c r="S18" s="96">
        <v>11250</v>
      </c>
      <c r="T18" s="95"/>
      <c r="U18" s="95"/>
      <c r="V18" s="95"/>
      <c r="W18" s="95"/>
      <c r="X18" s="97">
        <v>18700</v>
      </c>
      <c r="Y18" s="97">
        <v>56100</v>
      </c>
      <c r="Z18" s="85">
        <f>151900-95800</f>
        <v>56100</v>
      </c>
      <c r="AA18" s="115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15" customFormat="1" ht="56.25" customHeight="1">
      <c r="A19" s="1">
        <v>2</v>
      </c>
      <c r="B19" s="2"/>
      <c r="C19" s="88" t="s">
        <v>36</v>
      </c>
      <c r="D19" s="2" t="s">
        <v>37</v>
      </c>
      <c r="E19" s="38" t="s">
        <v>66</v>
      </c>
      <c r="F19" s="38" t="s">
        <v>66</v>
      </c>
      <c r="G19" s="92"/>
      <c r="H19" s="92">
        <v>5</v>
      </c>
      <c r="I19" s="93"/>
      <c r="J19" s="93">
        <v>5</v>
      </c>
      <c r="K19" s="92"/>
      <c r="L19" s="92">
        <v>13</v>
      </c>
      <c r="M19" s="93"/>
      <c r="N19" s="93">
        <v>10</v>
      </c>
      <c r="O19" s="92"/>
      <c r="P19" s="93"/>
      <c r="Q19" s="94">
        <v>42248</v>
      </c>
      <c r="R19" s="95">
        <v>0</v>
      </c>
      <c r="S19" s="96"/>
      <c r="T19" s="95"/>
      <c r="U19" s="95"/>
      <c r="V19" s="95"/>
      <c r="W19" s="95"/>
      <c r="X19" s="97">
        <v>6100</v>
      </c>
      <c r="Y19" s="97">
        <v>18200</v>
      </c>
      <c r="Z19" s="85">
        <f>194200-176000</f>
        <v>18200</v>
      </c>
      <c r="AA19" s="115"/>
      <c r="AB19" s="17"/>
      <c r="AC19" s="17"/>
      <c r="AD19" s="17"/>
      <c r="AE19" s="278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15" customFormat="1" ht="24" customHeight="1">
      <c r="A20" s="1">
        <v>6</v>
      </c>
      <c r="B20" s="4"/>
      <c r="C20" s="119" t="s">
        <v>36</v>
      </c>
      <c r="D20" s="120" t="s">
        <v>40</v>
      </c>
      <c r="E20" s="38" t="s">
        <v>65</v>
      </c>
      <c r="F20" s="38" t="s">
        <v>66</v>
      </c>
      <c r="G20" s="92"/>
      <c r="H20" s="92">
        <v>5</v>
      </c>
      <c r="I20" s="93"/>
      <c r="J20" s="93">
        <v>10</v>
      </c>
      <c r="K20" s="92"/>
      <c r="L20" s="92">
        <v>10</v>
      </c>
      <c r="M20" s="93"/>
      <c r="N20" s="93"/>
      <c r="O20" s="92"/>
      <c r="P20" s="93"/>
      <c r="Q20" s="94">
        <v>42036</v>
      </c>
      <c r="R20" s="95"/>
      <c r="S20" s="96"/>
      <c r="T20" s="95"/>
      <c r="U20" s="95"/>
      <c r="V20" s="95"/>
      <c r="W20" s="95"/>
      <c r="X20" s="97">
        <v>16900</v>
      </c>
      <c r="Y20" s="97">
        <v>20200</v>
      </c>
      <c r="Z20" s="85">
        <f>176000-155800</f>
        <v>20200</v>
      </c>
      <c r="AA20" s="115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15" customFormat="1" ht="24" customHeight="1">
      <c r="A21" s="1">
        <v>6</v>
      </c>
      <c r="B21" s="4"/>
      <c r="C21" s="119"/>
      <c r="D21" s="120"/>
      <c r="E21" s="38" t="s">
        <v>65</v>
      </c>
      <c r="F21" s="38" t="s">
        <v>66</v>
      </c>
      <c r="G21" s="92"/>
      <c r="H21" s="92">
        <v>5</v>
      </c>
      <c r="I21" s="93"/>
      <c r="J21" s="93">
        <v>10</v>
      </c>
      <c r="K21" s="92"/>
      <c r="L21" s="92">
        <v>10</v>
      </c>
      <c r="M21" s="93"/>
      <c r="N21" s="93"/>
      <c r="O21" s="92"/>
      <c r="P21" s="93"/>
      <c r="Q21" s="94">
        <v>42036</v>
      </c>
      <c r="R21" s="95"/>
      <c r="S21" s="96"/>
      <c r="T21" s="95"/>
      <c r="U21" s="95"/>
      <c r="V21" s="95"/>
      <c r="W21" s="95"/>
      <c r="X21" s="97">
        <v>16900</v>
      </c>
      <c r="Y21" s="97">
        <v>20200</v>
      </c>
      <c r="Z21" s="85">
        <f>176000-155800</f>
        <v>20200</v>
      </c>
      <c r="AA21" s="115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15" customFormat="1" ht="24" customHeight="1">
      <c r="A22" s="1">
        <v>6</v>
      </c>
      <c r="B22" s="4"/>
      <c r="C22" s="119"/>
      <c r="D22" s="120"/>
      <c r="E22" s="38" t="s">
        <v>65</v>
      </c>
      <c r="F22" s="38" t="s">
        <v>66</v>
      </c>
      <c r="G22" s="92"/>
      <c r="H22" s="92">
        <v>5</v>
      </c>
      <c r="I22" s="93"/>
      <c r="J22" s="93">
        <v>10</v>
      </c>
      <c r="K22" s="92"/>
      <c r="L22" s="92">
        <v>10</v>
      </c>
      <c r="M22" s="93"/>
      <c r="N22" s="93"/>
      <c r="O22" s="92"/>
      <c r="P22" s="93"/>
      <c r="Q22" s="94">
        <v>42248</v>
      </c>
      <c r="R22" s="95"/>
      <c r="S22" s="96"/>
      <c r="T22" s="95"/>
      <c r="U22" s="95"/>
      <c r="V22" s="95"/>
      <c r="W22" s="95"/>
      <c r="X22" s="97">
        <v>6800</v>
      </c>
      <c r="Y22" s="97">
        <v>20200</v>
      </c>
      <c r="Z22" s="85">
        <f>176000-155800</f>
        <v>20200</v>
      </c>
      <c r="AA22" s="115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s="15" customFormat="1" ht="24" customHeight="1">
      <c r="A23" s="1">
        <v>6</v>
      </c>
      <c r="B23" s="4"/>
      <c r="C23" s="119"/>
      <c r="D23" s="120"/>
      <c r="E23" s="38" t="s">
        <v>65</v>
      </c>
      <c r="F23" s="38" t="s">
        <v>66</v>
      </c>
      <c r="G23" s="92"/>
      <c r="H23" s="92">
        <v>5</v>
      </c>
      <c r="I23" s="93"/>
      <c r="J23" s="93">
        <v>10</v>
      </c>
      <c r="K23" s="92"/>
      <c r="L23" s="92">
        <v>10</v>
      </c>
      <c r="M23" s="93"/>
      <c r="N23" s="93"/>
      <c r="O23" s="92"/>
      <c r="P23" s="93"/>
      <c r="Q23" s="94">
        <v>42248</v>
      </c>
      <c r="R23" s="95"/>
      <c r="S23" s="96"/>
      <c r="T23" s="95"/>
      <c r="U23" s="95"/>
      <c r="V23" s="95"/>
      <c r="W23" s="95"/>
      <c r="X23" s="97">
        <v>6800</v>
      </c>
      <c r="Y23" s="97">
        <v>20200</v>
      </c>
      <c r="Z23" s="85">
        <f>176000-155800</f>
        <v>20200</v>
      </c>
      <c r="AA23" s="115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15" customFormat="1" ht="56.25" customHeight="1">
      <c r="A24" s="1">
        <v>19</v>
      </c>
      <c r="B24" s="4"/>
      <c r="C24" s="88" t="s">
        <v>26</v>
      </c>
      <c r="D24" s="2" t="s">
        <v>89</v>
      </c>
      <c r="E24" s="38" t="s">
        <v>21</v>
      </c>
      <c r="F24" s="38" t="s">
        <v>28</v>
      </c>
      <c r="G24" s="92">
        <v>12</v>
      </c>
      <c r="H24" s="92"/>
      <c r="I24" s="93"/>
      <c r="J24" s="93"/>
      <c r="K24" s="92"/>
      <c r="L24" s="92"/>
      <c r="M24" s="93">
        <v>25</v>
      </c>
      <c r="N24" s="93"/>
      <c r="O24" s="92"/>
      <c r="P24" s="93"/>
      <c r="Q24" s="94">
        <v>42614</v>
      </c>
      <c r="R24" s="95">
        <v>79890</v>
      </c>
      <c r="S24" s="96"/>
      <c r="T24" s="95">
        <v>79890</v>
      </c>
      <c r="U24" s="95"/>
      <c r="V24" s="95"/>
      <c r="W24" s="95"/>
      <c r="X24" s="97">
        <v>3900</v>
      </c>
      <c r="Y24" s="97">
        <v>11700</v>
      </c>
      <c r="Z24" s="85">
        <f>107500-95800</f>
        <v>11700</v>
      </c>
      <c r="AA24" s="115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15" customFormat="1" ht="21.75" customHeight="1">
      <c r="A25" s="68">
        <v>9</v>
      </c>
      <c r="B25" s="69"/>
      <c r="C25" s="121" t="s">
        <v>26</v>
      </c>
      <c r="D25" s="122" t="s">
        <v>88</v>
      </c>
      <c r="E25" s="104" t="s">
        <v>21</v>
      </c>
      <c r="F25" s="104" t="s">
        <v>85</v>
      </c>
      <c r="G25" s="92"/>
      <c r="H25" s="92"/>
      <c r="I25" s="99"/>
      <c r="J25" s="99"/>
      <c r="K25" s="92"/>
      <c r="L25" s="92"/>
      <c r="M25" s="99"/>
      <c r="N25" s="99"/>
      <c r="O25" s="92"/>
      <c r="P25" s="99"/>
      <c r="Q25" s="100"/>
      <c r="R25" s="102"/>
      <c r="S25" s="96"/>
      <c r="T25" s="95"/>
      <c r="U25" s="95"/>
      <c r="V25" s="102"/>
      <c r="W25" s="102"/>
      <c r="X25" s="103"/>
      <c r="Y25" s="103"/>
      <c r="Z25" s="86"/>
      <c r="AA25" s="115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15" customFormat="1" ht="21.75" customHeight="1">
      <c r="A26" s="68">
        <v>9</v>
      </c>
      <c r="B26" s="69"/>
      <c r="C26" s="121"/>
      <c r="D26" s="122"/>
      <c r="E26" s="104" t="s">
        <v>21</v>
      </c>
      <c r="F26" s="104" t="s">
        <v>85</v>
      </c>
      <c r="G26" s="92"/>
      <c r="H26" s="92"/>
      <c r="I26" s="99"/>
      <c r="J26" s="99"/>
      <c r="K26" s="92"/>
      <c r="L26" s="92"/>
      <c r="M26" s="99"/>
      <c r="N26" s="99"/>
      <c r="O26" s="92"/>
      <c r="P26" s="99"/>
      <c r="Q26" s="100"/>
      <c r="R26" s="102"/>
      <c r="S26" s="96"/>
      <c r="T26" s="95"/>
      <c r="U26" s="95"/>
      <c r="V26" s="102"/>
      <c r="W26" s="102"/>
      <c r="X26" s="103"/>
      <c r="Y26" s="103"/>
      <c r="Z26" s="86"/>
      <c r="AA26" s="115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15" customFormat="1" ht="21.75" customHeight="1">
      <c r="A27" s="68">
        <v>9</v>
      </c>
      <c r="B27" s="69"/>
      <c r="C27" s="121"/>
      <c r="D27" s="122"/>
      <c r="E27" s="104"/>
      <c r="F27" s="104" t="s">
        <v>87</v>
      </c>
      <c r="G27" s="105">
        <v>12</v>
      </c>
      <c r="H27" s="105"/>
      <c r="I27" s="106"/>
      <c r="J27" s="106"/>
      <c r="K27" s="105"/>
      <c r="L27" s="105"/>
      <c r="M27" s="106"/>
      <c r="N27" s="106"/>
      <c r="O27" s="105"/>
      <c r="P27" s="106"/>
      <c r="Q27" s="107">
        <v>42095</v>
      </c>
      <c r="R27" s="108">
        <v>108750</v>
      </c>
      <c r="S27" s="96">
        <v>108750</v>
      </c>
      <c r="T27" s="95"/>
      <c r="U27" s="95"/>
      <c r="V27" s="102"/>
      <c r="W27" s="102"/>
      <c r="X27" s="103">
        <v>37500</v>
      </c>
      <c r="Y27" s="103">
        <v>112600</v>
      </c>
      <c r="Z27" s="86">
        <v>112600</v>
      </c>
      <c r="AA27" s="115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15" customFormat="1" ht="67.5" customHeight="1">
      <c r="A28" s="1">
        <v>14</v>
      </c>
      <c r="B28" s="4"/>
      <c r="C28" s="88" t="s">
        <v>46</v>
      </c>
      <c r="D28" s="2" t="s">
        <v>47</v>
      </c>
      <c r="E28" s="38" t="s">
        <v>21</v>
      </c>
      <c r="F28" s="38" t="s">
        <v>67</v>
      </c>
      <c r="G28" s="92"/>
      <c r="H28" s="92"/>
      <c r="I28" s="93"/>
      <c r="J28" s="93"/>
      <c r="K28" s="92"/>
      <c r="L28" s="92">
        <v>20</v>
      </c>
      <c r="M28" s="93">
        <v>25</v>
      </c>
      <c r="N28" s="93"/>
      <c r="O28" s="92"/>
      <c r="P28" s="93"/>
      <c r="Q28" s="94">
        <v>42248</v>
      </c>
      <c r="R28" s="95">
        <v>7500</v>
      </c>
      <c r="S28" s="96">
        <v>7500</v>
      </c>
      <c r="T28" s="95"/>
      <c r="U28" s="95"/>
      <c r="V28" s="95"/>
      <c r="W28" s="95"/>
      <c r="X28" s="97">
        <v>20300</v>
      </c>
      <c r="Y28" s="97">
        <v>60800</v>
      </c>
      <c r="Z28" s="85">
        <f>177200-116400</f>
        <v>60800</v>
      </c>
      <c r="AA28" s="115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15" customFormat="1" ht="30.75" customHeight="1">
      <c r="A29" s="1">
        <v>22</v>
      </c>
      <c r="B29" s="4"/>
      <c r="C29" s="119" t="s">
        <v>46</v>
      </c>
      <c r="D29" s="120" t="s">
        <v>53</v>
      </c>
      <c r="E29" s="38" t="s">
        <v>21</v>
      </c>
      <c r="F29" s="38" t="s">
        <v>70</v>
      </c>
      <c r="G29" s="92"/>
      <c r="H29" s="92"/>
      <c r="I29" s="93"/>
      <c r="J29" s="93"/>
      <c r="K29" s="92">
        <v>9</v>
      </c>
      <c r="L29" s="92">
        <v>11</v>
      </c>
      <c r="M29" s="93">
        <v>25</v>
      </c>
      <c r="N29" s="93"/>
      <c r="O29" s="92"/>
      <c r="P29" s="93"/>
      <c r="Q29" s="94">
        <v>42248</v>
      </c>
      <c r="R29" s="95">
        <v>11250</v>
      </c>
      <c r="S29" s="96">
        <v>11250</v>
      </c>
      <c r="T29" s="95"/>
      <c r="U29" s="95"/>
      <c r="V29" s="95"/>
      <c r="W29" s="95"/>
      <c r="X29" s="97">
        <v>18700</v>
      </c>
      <c r="Y29" s="97">
        <v>56100</v>
      </c>
      <c r="Z29" s="85">
        <f>151900-95800</f>
        <v>56100</v>
      </c>
      <c r="AA29" s="115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15" customFormat="1" ht="30.75" customHeight="1">
      <c r="A30" s="1">
        <v>22</v>
      </c>
      <c r="B30" s="4"/>
      <c r="C30" s="119"/>
      <c r="D30" s="120"/>
      <c r="E30" s="38" t="s">
        <v>21</v>
      </c>
      <c r="F30" s="38" t="s">
        <v>70</v>
      </c>
      <c r="G30" s="92"/>
      <c r="H30" s="92"/>
      <c r="I30" s="93"/>
      <c r="J30" s="93"/>
      <c r="K30" s="92">
        <v>9</v>
      </c>
      <c r="L30" s="92">
        <v>11</v>
      </c>
      <c r="M30" s="93">
        <v>25</v>
      </c>
      <c r="N30" s="93"/>
      <c r="O30" s="92"/>
      <c r="P30" s="93"/>
      <c r="Q30" s="94">
        <v>42248</v>
      </c>
      <c r="R30" s="95">
        <v>11250</v>
      </c>
      <c r="S30" s="96">
        <v>11250</v>
      </c>
      <c r="T30" s="95"/>
      <c r="U30" s="95"/>
      <c r="V30" s="95"/>
      <c r="W30" s="95"/>
      <c r="X30" s="97">
        <v>18700</v>
      </c>
      <c r="Y30" s="97">
        <v>56100</v>
      </c>
      <c r="Z30" s="85">
        <f>151900-95800</f>
        <v>56100</v>
      </c>
      <c r="AA30" s="115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15" customFormat="1" ht="44.25" customHeight="1">
      <c r="A31" s="1">
        <v>7</v>
      </c>
      <c r="B31" s="4"/>
      <c r="C31" s="88" t="s">
        <v>16</v>
      </c>
      <c r="D31" s="2" t="s">
        <v>41</v>
      </c>
      <c r="E31" s="38" t="s">
        <v>67</v>
      </c>
      <c r="F31" s="38" t="s">
        <v>65</v>
      </c>
      <c r="G31" s="92"/>
      <c r="H31" s="92">
        <v>10</v>
      </c>
      <c r="I31" s="93"/>
      <c r="J31" s="93">
        <v>20</v>
      </c>
      <c r="K31" s="92"/>
      <c r="L31" s="92"/>
      <c r="M31" s="93"/>
      <c r="N31" s="93"/>
      <c r="O31" s="92"/>
      <c r="P31" s="93"/>
      <c r="Q31" s="94">
        <v>42248</v>
      </c>
      <c r="R31" s="95">
        <v>97500</v>
      </c>
      <c r="S31" s="96">
        <v>97500</v>
      </c>
      <c r="T31" s="95"/>
      <c r="U31" s="95"/>
      <c r="V31" s="95"/>
      <c r="W31" s="95"/>
      <c r="X31" s="97">
        <v>-7400</v>
      </c>
      <c r="Y31" s="97">
        <v>-22200</v>
      </c>
      <c r="Z31" s="85">
        <f>155000-177200</f>
        <v>-22200</v>
      </c>
      <c r="AA31" s="115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15" customFormat="1" ht="31.5" customHeight="1">
      <c r="A32" s="1">
        <v>3</v>
      </c>
      <c r="B32" s="4"/>
      <c r="C32" s="119" t="s">
        <v>27</v>
      </c>
      <c r="D32" s="120" t="s">
        <v>38</v>
      </c>
      <c r="E32" s="38"/>
      <c r="F32" s="38" t="s">
        <v>65</v>
      </c>
      <c r="G32" s="92"/>
      <c r="H32" s="92">
        <v>10</v>
      </c>
      <c r="I32" s="93"/>
      <c r="J32" s="93"/>
      <c r="K32" s="92"/>
      <c r="L32" s="92"/>
      <c r="M32" s="93"/>
      <c r="N32" s="93"/>
      <c r="O32" s="92"/>
      <c r="P32" s="93"/>
      <c r="Q32" s="94">
        <v>42248</v>
      </c>
      <c r="R32" s="95">
        <v>26250</v>
      </c>
      <c r="S32" s="96">
        <v>26250</v>
      </c>
      <c r="T32" s="95"/>
      <c r="U32" s="95"/>
      <c r="V32" s="95"/>
      <c r="W32" s="95"/>
      <c r="X32" s="97">
        <v>52000</v>
      </c>
      <c r="Y32" s="97">
        <v>155800</v>
      </c>
      <c r="Z32" s="85">
        <v>155800</v>
      </c>
      <c r="AA32" s="115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15" customFormat="1" ht="31.5" customHeight="1">
      <c r="A33" s="1">
        <v>3</v>
      </c>
      <c r="B33" s="4"/>
      <c r="C33" s="119"/>
      <c r="D33" s="120"/>
      <c r="E33" s="38"/>
      <c r="F33" s="38" t="s">
        <v>65</v>
      </c>
      <c r="G33" s="92"/>
      <c r="H33" s="92">
        <v>10</v>
      </c>
      <c r="I33" s="93"/>
      <c r="J33" s="93"/>
      <c r="K33" s="92"/>
      <c r="L33" s="92"/>
      <c r="M33" s="93"/>
      <c r="N33" s="93"/>
      <c r="O33" s="92"/>
      <c r="P33" s="93"/>
      <c r="Q33" s="94">
        <v>42248</v>
      </c>
      <c r="R33" s="95">
        <v>26250</v>
      </c>
      <c r="S33" s="96">
        <v>26250</v>
      </c>
      <c r="T33" s="95"/>
      <c r="U33" s="95"/>
      <c r="V33" s="95"/>
      <c r="W33" s="95"/>
      <c r="X33" s="97">
        <v>52000</v>
      </c>
      <c r="Y33" s="97">
        <v>155800</v>
      </c>
      <c r="Z33" s="85">
        <v>155800</v>
      </c>
      <c r="AA33" s="115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15" customFormat="1" ht="68.25" customHeight="1">
      <c r="A34" s="1">
        <v>27</v>
      </c>
      <c r="B34" s="4"/>
      <c r="C34" s="88" t="s">
        <v>24</v>
      </c>
      <c r="D34" s="2" t="s">
        <v>60</v>
      </c>
      <c r="E34" s="38" t="s">
        <v>122</v>
      </c>
      <c r="F34" s="38" t="s">
        <v>73</v>
      </c>
      <c r="G34" s="92"/>
      <c r="H34" s="92">
        <v>10</v>
      </c>
      <c r="I34" s="93"/>
      <c r="J34" s="93"/>
      <c r="K34" s="92"/>
      <c r="L34" s="92"/>
      <c r="M34" s="93"/>
      <c r="N34" s="93"/>
      <c r="O34" s="92"/>
      <c r="P34" s="93"/>
      <c r="Q34" s="94">
        <v>42248</v>
      </c>
      <c r="R34" s="95"/>
      <c r="S34" s="96"/>
      <c r="T34" s="95"/>
      <c r="U34" s="95"/>
      <c r="V34" s="95"/>
      <c r="W34" s="95"/>
      <c r="X34" s="97">
        <v>8400</v>
      </c>
      <c r="Y34" s="97">
        <v>25200</v>
      </c>
      <c r="Z34" s="85">
        <v>25200</v>
      </c>
      <c r="AA34" s="115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15" customFormat="1" ht="33" customHeight="1">
      <c r="A35" s="68">
        <v>28</v>
      </c>
      <c r="B35" s="69"/>
      <c r="C35" s="121" t="s">
        <v>24</v>
      </c>
      <c r="D35" s="122" t="s">
        <v>83</v>
      </c>
      <c r="E35" s="104" t="s">
        <v>66</v>
      </c>
      <c r="F35" s="104" t="s">
        <v>85</v>
      </c>
      <c r="G35" s="109"/>
      <c r="H35" s="109"/>
      <c r="I35" s="110"/>
      <c r="J35" s="110"/>
      <c r="K35" s="109"/>
      <c r="L35" s="109"/>
      <c r="M35" s="110"/>
      <c r="N35" s="110"/>
      <c r="O35" s="109"/>
      <c r="P35" s="110"/>
      <c r="Q35" s="111"/>
      <c r="R35" s="112"/>
      <c r="S35" s="96"/>
      <c r="T35" s="95"/>
      <c r="U35" s="95"/>
      <c r="V35" s="95"/>
      <c r="W35" s="95"/>
      <c r="X35" s="97"/>
      <c r="Y35" s="97"/>
      <c r="Z35" s="85"/>
      <c r="AA35" s="115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15" customFormat="1" ht="33" customHeight="1">
      <c r="A36" s="68">
        <v>28</v>
      </c>
      <c r="B36" s="69"/>
      <c r="C36" s="121"/>
      <c r="D36" s="122"/>
      <c r="E36" s="104" t="s">
        <v>66</v>
      </c>
      <c r="F36" s="104" t="s">
        <v>85</v>
      </c>
      <c r="G36" s="109"/>
      <c r="H36" s="109"/>
      <c r="I36" s="110"/>
      <c r="J36" s="110"/>
      <c r="K36" s="109"/>
      <c r="L36" s="109"/>
      <c r="M36" s="110"/>
      <c r="N36" s="110"/>
      <c r="O36" s="109"/>
      <c r="P36" s="110"/>
      <c r="Q36" s="111"/>
      <c r="R36" s="112"/>
      <c r="S36" s="96"/>
      <c r="T36" s="95"/>
      <c r="U36" s="95"/>
      <c r="V36" s="95"/>
      <c r="W36" s="95"/>
      <c r="X36" s="97"/>
      <c r="Y36" s="97"/>
      <c r="Z36" s="85"/>
      <c r="AA36" s="115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15" customFormat="1" ht="63.75" customHeight="1">
      <c r="A37" s="68">
        <v>28</v>
      </c>
      <c r="B37" s="69"/>
      <c r="C37" s="121"/>
      <c r="D37" s="122"/>
      <c r="E37" s="104"/>
      <c r="F37" s="104" t="s">
        <v>115</v>
      </c>
      <c r="G37" s="109"/>
      <c r="H37" s="109"/>
      <c r="I37" s="110"/>
      <c r="J37" s="110"/>
      <c r="K37" s="109"/>
      <c r="L37" s="109">
        <v>10</v>
      </c>
      <c r="M37" s="110"/>
      <c r="N37" s="110"/>
      <c r="O37" s="109"/>
      <c r="P37" s="110"/>
      <c r="Q37" s="111">
        <v>42248</v>
      </c>
      <c r="R37" s="112">
        <v>6000</v>
      </c>
      <c r="S37" s="96">
        <v>6000</v>
      </c>
      <c r="T37" s="95"/>
      <c r="U37" s="95"/>
      <c r="V37" s="95"/>
      <c r="W37" s="95"/>
      <c r="X37" s="97">
        <v>30000</v>
      </c>
      <c r="Y37" s="97">
        <v>88600</v>
      </c>
      <c r="Z37" s="85">
        <v>88600</v>
      </c>
      <c r="AA37" s="115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15" customFormat="1" ht="69.75" customHeight="1">
      <c r="A38" s="65">
        <v>28</v>
      </c>
      <c r="B38" s="66"/>
      <c r="C38" s="121"/>
      <c r="D38" s="122"/>
      <c r="E38" s="87" t="s">
        <v>66</v>
      </c>
      <c r="F38" s="113" t="s">
        <v>84</v>
      </c>
      <c r="G38" s="92"/>
      <c r="H38" s="92"/>
      <c r="I38" s="93"/>
      <c r="J38" s="93">
        <v>5</v>
      </c>
      <c r="K38" s="92"/>
      <c r="L38" s="92"/>
      <c r="M38" s="93"/>
      <c r="N38" s="93">
        <v>10</v>
      </c>
      <c r="O38" s="92"/>
      <c r="P38" s="93"/>
      <c r="Q38" s="111">
        <v>42248</v>
      </c>
      <c r="R38" s="102"/>
      <c r="S38" s="96"/>
      <c r="T38" s="95"/>
      <c r="U38" s="95"/>
      <c r="V38" s="102"/>
      <c r="W38" s="102"/>
      <c r="X38" s="103">
        <v>58700</v>
      </c>
      <c r="Y38" s="103">
        <v>176000</v>
      </c>
      <c r="Z38" s="86">
        <v>176000</v>
      </c>
      <c r="AA38" s="115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15" customFormat="1" ht="31.5" customHeight="1">
      <c r="A39" s="65">
        <v>28</v>
      </c>
      <c r="B39" s="66"/>
      <c r="C39" s="121"/>
      <c r="D39" s="122"/>
      <c r="E39" s="87" t="s">
        <v>65</v>
      </c>
      <c r="F39" s="113" t="s">
        <v>75</v>
      </c>
      <c r="G39" s="92"/>
      <c r="H39" s="92"/>
      <c r="I39" s="93"/>
      <c r="J39" s="93">
        <v>10</v>
      </c>
      <c r="K39" s="92"/>
      <c r="L39" s="92"/>
      <c r="M39" s="93"/>
      <c r="N39" s="93"/>
      <c r="O39" s="92"/>
      <c r="P39" s="93"/>
      <c r="Q39" s="94">
        <v>42248</v>
      </c>
      <c r="R39" s="102"/>
      <c r="S39" s="96"/>
      <c r="T39" s="95"/>
      <c r="U39" s="95"/>
      <c r="V39" s="102"/>
      <c r="W39" s="102"/>
      <c r="X39" s="103">
        <v>51900</v>
      </c>
      <c r="Y39" s="103">
        <v>155800</v>
      </c>
      <c r="Z39" s="86">
        <v>155800</v>
      </c>
      <c r="AA39" s="115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27" s="17" customFormat="1" ht="67.5" customHeight="1">
      <c r="A40" s="1">
        <v>1</v>
      </c>
      <c r="B40" s="2"/>
      <c r="C40" s="88" t="s">
        <v>22</v>
      </c>
      <c r="D40" s="2" t="s">
        <v>35</v>
      </c>
      <c r="E40" s="38" t="s">
        <v>65</v>
      </c>
      <c r="F40" s="38" t="s">
        <v>66</v>
      </c>
      <c r="G40" s="92"/>
      <c r="H40" s="92">
        <v>5</v>
      </c>
      <c r="I40" s="93"/>
      <c r="J40" s="93">
        <v>10</v>
      </c>
      <c r="K40" s="92"/>
      <c r="L40" s="92">
        <v>10</v>
      </c>
      <c r="M40" s="93"/>
      <c r="N40" s="93"/>
      <c r="O40" s="92"/>
      <c r="P40" s="93"/>
      <c r="Q40" s="94">
        <v>42248</v>
      </c>
      <c r="R40" s="95">
        <v>7500</v>
      </c>
      <c r="S40" s="96">
        <v>7500</v>
      </c>
      <c r="T40" s="95"/>
      <c r="U40" s="95"/>
      <c r="V40" s="95"/>
      <c r="W40" s="95"/>
      <c r="X40" s="97">
        <v>6900</v>
      </c>
      <c r="Y40" s="97">
        <v>20600</v>
      </c>
      <c r="Z40" s="85">
        <f>183000-162400</f>
        <v>20600</v>
      </c>
      <c r="AA40" s="115"/>
    </row>
    <row r="41" spans="1:52" s="15" customFormat="1" ht="70.5" customHeight="1">
      <c r="A41" s="65">
        <v>8</v>
      </c>
      <c r="B41" s="66"/>
      <c r="C41" s="98" t="s">
        <v>25</v>
      </c>
      <c r="D41" s="67" t="s">
        <v>42</v>
      </c>
      <c r="E41" s="87" t="s">
        <v>67</v>
      </c>
      <c r="F41" s="87" t="s">
        <v>68</v>
      </c>
      <c r="G41" s="92"/>
      <c r="H41" s="92"/>
      <c r="I41" s="99"/>
      <c r="J41" s="99"/>
      <c r="K41" s="92"/>
      <c r="L41" s="92">
        <v>11</v>
      </c>
      <c r="M41" s="99"/>
      <c r="N41" s="99">
        <v>20</v>
      </c>
      <c r="O41" s="92">
        <v>9</v>
      </c>
      <c r="P41" s="99"/>
      <c r="Q41" s="100">
        <v>42248</v>
      </c>
      <c r="R41" s="95"/>
      <c r="S41" s="96"/>
      <c r="T41" s="95"/>
      <c r="U41" s="95"/>
      <c r="V41" s="95"/>
      <c r="W41" s="95"/>
      <c r="X41" s="97">
        <v>0</v>
      </c>
      <c r="Y41" s="97">
        <v>0</v>
      </c>
      <c r="Z41" s="85">
        <v>0</v>
      </c>
      <c r="AA41" s="115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15" customFormat="1" ht="24.75" customHeight="1">
      <c r="A42" s="1">
        <v>4</v>
      </c>
      <c r="B42" s="4"/>
      <c r="C42" s="119" t="s">
        <v>25</v>
      </c>
      <c r="D42" s="120" t="s">
        <v>39</v>
      </c>
      <c r="E42" s="38" t="s">
        <v>65</v>
      </c>
      <c r="F42" s="38" t="s">
        <v>66</v>
      </c>
      <c r="G42" s="92"/>
      <c r="H42" s="92">
        <v>5</v>
      </c>
      <c r="I42" s="93"/>
      <c r="J42" s="93">
        <v>10</v>
      </c>
      <c r="K42" s="92"/>
      <c r="L42" s="92">
        <v>10</v>
      </c>
      <c r="M42" s="93"/>
      <c r="N42" s="93"/>
      <c r="O42" s="92"/>
      <c r="P42" s="93"/>
      <c r="Q42" s="94">
        <v>42248</v>
      </c>
      <c r="R42" s="95">
        <v>0</v>
      </c>
      <c r="S42" s="96"/>
      <c r="T42" s="95"/>
      <c r="U42" s="95"/>
      <c r="V42" s="95"/>
      <c r="W42" s="95"/>
      <c r="X42" s="97">
        <v>6800</v>
      </c>
      <c r="Y42" s="97">
        <v>20200</v>
      </c>
      <c r="Z42" s="85">
        <f>176000-155800</f>
        <v>20200</v>
      </c>
      <c r="AA42" s="7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15" customFormat="1" ht="24.75" customHeight="1">
      <c r="A43" s="1">
        <v>4</v>
      </c>
      <c r="B43" s="4"/>
      <c r="C43" s="119"/>
      <c r="D43" s="120"/>
      <c r="E43" s="38" t="s">
        <v>65</v>
      </c>
      <c r="F43" s="38" t="s">
        <v>66</v>
      </c>
      <c r="G43" s="92"/>
      <c r="H43" s="92">
        <v>5</v>
      </c>
      <c r="I43" s="93"/>
      <c r="J43" s="93">
        <v>10</v>
      </c>
      <c r="K43" s="92"/>
      <c r="L43" s="92">
        <v>10</v>
      </c>
      <c r="M43" s="93"/>
      <c r="N43" s="93"/>
      <c r="O43" s="92"/>
      <c r="P43" s="93"/>
      <c r="Q43" s="94">
        <v>42248</v>
      </c>
      <c r="R43" s="95">
        <v>0</v>
      </c>
      <c r="S43" s="96"/>
      <c r="T43" s="95"/>
      <c r="U43" s="95"/>
      <c r="V43" s="95"/>
      <c r="W43" s="95"/>
      <c r="X43" s="97">
        <v>6800</v>
      </c>
      <c r="Y43" s="97">
        <v>20200</v>
      </c>
      <c r="Z43" s="85">
        <f>176000-155800</f>
        <v>20200</v>
      </c>
      <c r="AA43" s="7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15" customFormat="1" ht="24.75" customHeight="1">
      <c r="A44" s="1">
        <v>4</v>
      </c>
      <c r="B44" s="4"/>
      <c r="C44" s="119"/>
      <c r="D44" s="120"/>
      <c r="E44" s="38" t="s">
        <v>65</v>
      </c>
      <c r="F44" s="38" t="s">
        <v>66</v>
      </c>
      <c r="G44" s="92"/>
      <c r="H44" s="92">
        <v>5</v>
      </c>
      <c r="I44" s="93"/>
      <c r="J44" s="93">
        <v>10</v>
      </c>
      <c r="K44" s="92"/>
      <c r="L44" s="92">
        <v>10</v>
      </c>
      <c r="M44" s="93"/>
      <c r="N44" s="93"/>
      <c r="O44" s="92"/>
      <c r="P44" s="93"/>
      <c r="Q44" s="94">
        <v>42248</v>
      </c>
      <c r="R44" s="95">
        <v>0</v>
      </c>
      <c r="S44" s="96"/>
      <c r="T44" s="95"/>
      <c r="U44" s="95"/>
      <c r="V44" s="95"/>
      <c r="W44" s="95"/>
      <c r="X44" s="97">
        <v>6800</v>
      </c>
      <c r="Y44" s="97">
        <v>20200</v>
      </c>
      <c r="Z44" s="85">
        <f>176000-155800</f>
        <v>20200</v>
      </c>
      <c r="AA44" s="73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15" customFormat="1" ht="24.75" customHeight="1">
      <c r="A45" s="1">
        <v>4</v>
      </c>
      <c r="B45" s="4"/>
      <c r="C45" s="119"/>
      <c r="D45" s="120"/>
      <c r="E45" s="38" t="s">
        <v>67</v>
      </c>
      <c r="F45" s="38" t="s">
        <v>66</v>
      </c>
      <c r="G45" s="92"/>
      <c r="H45" s="92">
        <v>5</v>
      </c>
      <c r="I45" s="93"/>
      <c r="J45" s="93">
        <v>0</v>
      </c>
      <c r="K45" s="92"/>
      <c r="L45" s="92">
        <v>10</v>
      </c>
      <c r="M45" s="93"/>
      <c r="N45" s="93">
        <v>20</v>
      </c>
      <c r="O45" s="92"/>
      <c r="P45" s="93"/>
      <c r="Q45" s="94">
        <v>42248</v>
      </c>
      <c r="R45" s="95">
        <v>0</v>
      </c>
      <c r="S45" s="96"/>
      <c r="T45" s="95"/>
      <c r="U45" s="95"/>
      <c r="V45" s="95"/>
      <c r="W45" s="95"/>
      <c r="X45" s="97">
        <v>-400</v>
      </c>
      <c r="Y45" s="97">
        <v>-1200</v>
      </c>
      <c r="Z45" s="85">
        <f>176000-177200</f>
        <v>-1200</v>
      </c>
      <c r="AA45" s="7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15" customFormat="1" ht="24.75" customHeight="1">
      <c r="A46" s="1">
        <v>4</v>
      </c>
      <c r="B46" s="4"/>
      <c r="C46" s="119"/>
      <c r="D46" s="120"/>
      <c r="E46" s="38" t="s">
        <v>67</v>
      </c>
      <c r="F46" s="38" t="s">
        <v>66</v>
      </c>
      <c r="G46" s="92"/>
      <c r="H46" s="92">
        <v>5</v>
      </c>
      <c r="I46" s="93"/>
      <c r="J46" s="93">
        <v>0</v>
      </c>
      <c r="K46" s="92"/>
      <c r="L46" s="92">
        <v>10</v>
      </c>
      <c r="M46" s="93"/>
      <c r="N46" s="93">
        <v>20</v>
      </c>
      <c r="O46" s="92"/>
      <c r="P46" s="93"/>
      <c r="Q46" s="94">
        <v>42248</v>
      </c>
      <c r="R46" s="95">
        <v>0</v>
      </c>
      <c r="S46" s="96"/>
      <c r="T46" s="95"/>
      <c r="U46" s="95"/>
      <c r="V46" s="95"/>
      <c r="W46" s="95"/>
      <c r="X46" s="97">
        <v>-400</v>
      </c>
      <c r="Y46" s="97">
        <v>-1200</v>
      </c>
      <c r="Z46" s="85">
        <f>176000-177200</f>
        <v>-1200</v>
      </c>
      <c r="AA46" s="73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15" customFormat="1" ht="24.75" customHeight="1">
      <c r="A47" s="1">
        <v>4</v>
      </c>
      <c r="B47" s="4"/>
      <c r="C47" s="119"/>
      <c r="D47" s="120"/>
      <c r="E47" s="38" t="s">
        <v>67</v>
      </c>
      <c r="F47" s="38" t="s">
        <v>66</v>
      </c>
      <c r="G47" s="92"/>
      <c r="H47" s="92">
        <v>5</v>
      </c>
      <c r="I47" s="93"/>
      <c r="J47" s="93">
        <v>0</v>
      </c>
      <c r="K47" s="92"/>
      <c r="L47" s="92">
        <v>10</v>
      </c>
      <c r="M47" s="93"/>
      <c r="N47" s="93">
        <v>20</v>
      </c>
      <c r="O47" s="92"/>
      <c r="P47" s="93"/>
      <c r="Q47" s="94">
        <v>42248</v>
      </c>
      <c r="R47" s="95">
        <v>0</v>
      </c>
      <c r="S47" s="96"/>
      <c r="T47" s="95"/>
      <c r="U47" s="95"/>
      <c r="V47" s="95"/>
      <c r="W47" s="95"/>
      <c r="X47" s="97">
        <v>-400</v>
      </c>
      <c r="Y47" s="97">
        <v>-1200</v>
      </c>
      <c r="Z47" s="85">
        <f>176000-177200</f>
        <v>-1200</v>
      </c>
      <c r="AA47" s="73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15" customFormat="1" ht="27.75" customHeight="1">
      <c r="A48" s="1"/>
      <c r="B48" s="4"/>
      <c r="C48" s="119" t="s">
        <v>112</v>
      </c>
      <c r="D48" s="120" t="s">
        <v>93</v>
      </c>
      <c r="E48" s="38"/>
      <c r="F48" s="38" t="s">
        <v>65</v>
      </c>
      <c r="G48" s="92"/>
      <c r="H48" s="92">
        <v>10</v>
      </c>
      <c r="I48" s="93"/>
      <c r="J48" s="93"/>
      <c r="K48" s="92"/>
      <c r="L48" s="92"/>
      <c r="M48" s="93"/>
      <c r="N48" s="93"/>
      <c r="O48" s="92"/>
      <c r="P48" s="93"/>
      <c r="Q48" s="94">
        <v>42248</v>
      </c>
      <c r="R48" s="95"/>
      <c r="S48" s="96"/>
      <c r="T48" s="95"/>
      <c r="U48" s="95"/>
      <c r="V48" s="95"/>
      <c r="W48" s="95"/>
      <c r="X48" s="97">
        <v>52000</v>
      </c>
      <c r="Y48" s="97">
        <v>155800</v>
      </c>
      <c r="Z48" s="85">
        <v>155800</v>
      </c>
      <c r="AA48" s="73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15" customFormat="1" ht="27.75" customHeight="1">
      <c r="A49" s="1"/>
      <c r="B49" s="4"/>
      <c r="C49" s="119"/>
      <c r="D49" s="120"/>
      <c r="E49" s="38"/>
      <c r="F49" s="38" t="s">
        <v>67</v>
      </c>
      <c r="G49" s="92"/>
      <c r="H49" s="92"/>
      <c r="I49" s="93"/>
      <c r="J49" s="93"/>
      <c r="K49" s="92"/>
      <c r="L49" s="92">
        <v>20</v>
      </c>
      <c r="M49" s="93"/>
      <c r="N49" s="93"/>
      <c r="O49" s="92"/>
      <c r="P49" s="93"/>
      <c r="Q49" s="94">
        <v>42248</v>
      </c>
      <c r="R49" s="95"/>
      <c r="S49" s="96"/>
      <c r="T49" s="95"/>
      <c r="U49" s="95"/>
      <c r="V49" s="95"/>
      <c r="W49" s="95"/>
      <c r="X49" s="97">
        <v>59100</v>
      </c>
      <c r="Y49" s="97">
        <v>177200</v>
      </c>
      <c r="Z49" s="85">
        <v>177200</v>
      </c>
      <c r="AA49" s="73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15" customFormat="1" ht="27.75" customHeight="1">
      <c r="A50" s="1"/>
      <c r="B50" s="4"/>
      <c r="C50" s="119"/>
      <c r="D50" s="120"/>
      <c r="E50" s="38"/>
      <c r="F50" s="38" t="s">
        <v>66</v>
      </c>
      <c r="G50" s="92"/>
      <c r="H50" s="92">
        <v>5</v>
      </c>
      <c r="I50" s="93"/>
      <c r="J50" s="93"/>
      <c r="K50" s="92"/>
      <c r="L50" s="92">
        <v>10</v>
      </c>
      <c r="M50" s="93"/>
      <c r="N50" s="93"/>
      <c r="O50" s="92"/>
      <c r="P50" s="93"/>
      <c r="Q50" s="94">
        <v>42401</v>
      </c>
      <c r="R50" s="95"/>
      <c r="S50" s="96"/>
      <c r="T50" s="95"/>
      <c r="U50" s="95"/>
      <c r="V50" s="95"/>
      <c r="W50" s="95"/>
      <c r="X50" s="97">
        <v>0</v>
      </c>
      <c r="Y50" s="97">
        <v>161300</v>
      </c>
      <c r="Z50" s="85">
        <v>176000</v>
      </c>
      <c r="AA50" s="7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15" customFormat="1" ht="27.75" customHeight="1">
      <c r="A51" s="1"/>
      <c r="B51" s="4"/>
      <c r="C51" s="119"/>
      <c r="D51" s="120"/>
      <c r="E51" s="38"/>
      <c r="F51" s="38" t="s">
        <v>65</v>
      </c>
      <c r="G51" s="92"/>
      <c r="H51" s="92">
        <v>10</v>
      </c>
      <c r="I51" s="93"/>
      <c r="J51" s="93"/>
      <c r="K51" s="92"/>
      <c r="L51" s="92"/>
      <c r="M51" s="93"/>
      <c r="N51" s="93"/>
      <c r="O51" s="92"/>
      <c r="P51" s="93"/>
      <c r="Q51" s="94">
        <v>42491</v>
      </c>
      <c r="R51" s="95"/>
      <c r="S51" s="96"/>
      <c r="T51" s="95"/>
      <c r="U51" s="95"/>
      <c r="V51" s="95"/>
      <c r="W51" s="95"/>
      <c r="X51" s="97">
        <v>0</v>
      </c>
      <c r="Y51" s="97">
        <v>103900</v>
      </c>
      <c r="Z51" s="85">
        <v>155800</v>
      </c>
      <c r="AA51" s="7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16" customFormat="1" ht="32.25" customHeight="1">
      <c r="A52" s="46"/>
      <c r="B52" s="46"/>
      <c r="C52" s="127" t="s">
        <v>116</v>
      </c>
      <c r="D52" s="127"/>
      <c r="E52" s="127"/>
      <c r="F52" s="127"/>
      <c r="G52" s="52">
        <f aca="true" t="shared" si="0" ref="G52:P52">SUM(G10:G51)</f>
        <v>48</v>
      </c>
      <c r="H52" s="52">
        <f t="shared" si="0"/>
        <v>150</v>
      </c>
      <c r="I52" s="53">
        <f t="shared" si="0"/>
        <v>0</v>
      </c>
      <c r="J52" s="53">
        <f t="shared" si="0"/>
        <v>120</v>
      </c>
      <c r="K52" s="52">
        <f t="shared" si="0"/>
        <v>27</v>
      </c>
      <c r="L52" s="52">
        <f t="shared" si="0"/>
        <v>297</v>
      </c>
      <c r="M52" s="53">
        <f t="shared" si="0"/>
        <v>200</v>
      </c>
      <c r="N52" s="53">
        <f t="shared" si="0"/>
        <v>116</v>
      </c>
      <c r="O52" s="52">
        <f t="shared" si="0"/>
        <v>9</v>
      </c>
      <c r="P52" s="53">
        <f t="shared" si="0"/>
        <v>12</v>
      </c>
      <c r="Q52" s="52"/>
      <c r="R52" s="54">
        <f aca="true" t="shared" si="1" ref="R52:Z52">SUM(R10:R51)</f>
        <v>533640</v>
      </c>
      <c r="S52" s="54">
        <f t="shared" si="1"/>
        <v>420000</v>
      </c>
      <c r="T52" s="54">
        <f t="shared" si="1"/>
        <v>113640</v>
      </c>
      <c r="U52" s="54">
        <f t="shared" si="1"/>
        <v>0</v>
      </c>
      <c r="V52" s="54">
        <f t="shared" si="1"/>
        <v>0</v>
      </c>
      <c r="W52" s="54">
        <f t="shared" si="1"/>
        <v>0</v>
      </c>
      <c r="X52" s="54">
        <f t="shared" si="1"/>
        <v>751100</v>
      </c>
      <c r="Y52" s="54">
        <f t="shared" si="1"/>
        <v>2453100</v>
      </c>
      <c r="Z52" s="54">
        <f t="shared" si="1"/>
        <v>2518900</v>
      </c>
      <c r="AA52" s="116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</row>
    <row r="53" spans="1:52" s="16" customFormat="1" ht="22.5" customHeight="1">
      <c r="A53" s="46"/>
      <c r="B53" s="56"/>
      <c r="C53" s="128" t="s">
        <v>133</v>
      </c>
      <c r="D53" s="129"/>
      <c r="E53" s="129"/>
      <c r="F53" s="130"/>
      <c r="G53" s="47" t="s">
        <v>125</v>
      </c>
      <c r="H53" s="47" t="s">
        <v>74</v>
      </c>
      <c r="I53" s="47"/>
      <c r="J53" s="47"/>
      <c r="K53" s="47" t="s">
        <v>125</v>
      </c>
      <c r="L53" s="47" t="s">
        <v>74</v>
      </c>
      <c r="M53" s="47"/>
      <c r="N53" s="47"/>
      <c r="O53" s="47" t="s">
        <v>125</v>
      </c>
      <c r="P53" s="47"/>
      <c r="Q53" s="48"/>
      <c r="R53" s="49"/>
      <c r="S53" s="49"/>
      <c r="T53" s="49"/>
      <c r="U53" s="49"/>
      <c r="V53" s="49"/>
      <c r="W53" s="49"/>
      <c r="X53" s="49"/>
      <c r="Y53" s="49"/>
      <c r="Z53" s="4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</row>
    <row r="54" spans="1:52" s="16" customFormat="1" ht="24" customHeight="1">
      <c r="A54" s="46"/>
      <c r="B54" s="46"/>
      <c r="C54" s="131"/>
      <c r="D54" s="132"/>
      <c r="E54" s="132"/>
      <c r="F54" s="133"/>
      <c r="G54" s="55">
        <f>G52+H52-I52-J52</f>
        <v>78</v>
      </c>
      <c r="H54" s="55">
        <f>H52-J52</f>
        <v>30</v>
      </c>
      <c r="I54" s="55"/>
      <c r="J54" s="55"/>
      <c r="K54" s="55">
        <f>K52+L52-M52-N52</f>
        <v>8</v>
      </c>
      <c r="L54" s="55">
        <f>L52-N52</f>
        <v>181</v>
      </c>
      <c r="M54" s="55"/>
      <c r="N54" s="55"/>
      <c r="O54" s="55">
        <f>O52-P52</f>
        <v>-3</v>
      </c>
      <c r="P54" s="55"/>
      <c r="Q54" s="50"/>
      <c r="R54" s="51"/>
      <c r="S54" s="51"/>
      <c r="T54" s="51"/>
      <c r="U54" s="51"/>
      <c r="V54" s="51"/>
      <c r="W54" s="51"/>
      <c r="X54" s="51"/>
      <c r="Y54" s="51"/>
      <c r="Z54" s="51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</row>
    <row r="55" spans="18:26" ht="12.75">
      <c r="R55" s="63"/>
      <c r="S55" s="63"/>
      <c r="T55" s="63"/>
      <c r="U55" s="63"/>
      <c r="V55" s="64"/>
      <c r="W55" s="64"/>
      <c r="X55" s="64"/>
      <c r="Y55" s="64"/>
      <c r="Z55" s="64"/>
    </row>
    <row r="56" spans="18:26" ht="12.75">
      <c r="R56" s="63"/>
      <c r="S56" s="63"/>
      <c r="T56" s="63"/>
      <c r="U56" s="63"/>
      <c r="V56" s="64"/>
      <c r="W56" s="64"/>
      <c r="X56" s="64"/>
      <c r="Y56" s="64"/>
      <c r="Z56" s="64"/>
    </row>
    <row r="57" spans="18:26" ht="12.75">
      <c r="R57" s="63"/>
      <c r="S57" s="63"/>
      <c r="T57" s="63"/>
      <c r="U57" s="63"/>
      <c r="V57" s="64"/>
      <c r="W57" s="64"/>
      <c r="X57" s="64"/>
      <c r="Y57" s="64"/>
      <c r="Z57" s="64"/>
    </row>
  </sheetData>
  <sheetProtection password="DA9F" sheet="1"/>
  <mergeCells count="51">
    <mergeCell ref="Y6:Y8"/>
    <mergeCell ref="Z6:Z8"/>
    <mergeCell ref="D29:D30"/>
    <mergeCell ref="M7:N7"/>
    <mergeCell ref="G6:J6"/>
    <mergeCell ref="O6:P6"/>
    <mergeCell ref="V5:V8"/>
    <mergeCell ref="X6:X8"/>
    <mergeCell ref="C20:C23"/>
    <mergeCell ref="D20:D23"/>
    <mergeCell ref="W5:W8"/>
    <mergeCell ref="X5:Z5"/>
    <mergeCell ref="U6:U8"/>
    <mergeCell ref="C53:F54"/>
    <mergeCell ref="C9:D9"/>
    <mergeCell ref="A5:A8"/>
    <mergeCell ref="C5:C8"/>
    <mergeCell ref="D5:D8"/>
    <mergeCell ref="E5:F5"/>
    <mergeCell ref="B5:B8"/>
    <mergeCell ref="C25:C27"/>
    <mergeCell ref="D25:D27"/>
    <mergeCell ref="C29:C30"/>
    <mergeCell ref="Q5:Q8"/>
    <mergeCell ref="C2:Z2"/>
    <mergeCell ref="E6:E8"/>
    <mergeCell ref="D15:D16"/>
    <mergeCell ref="C15:C16"/>
    <mergeCell ref="C52:F52"/>
    <mergeCell ref="G5:P5"/>
    <mergeCell ref="G7:H7"/>
    <mergeCell ref="I7:J7"/>
    <mergeCell ref="K7:L7"/>
    <mergeCell ref="F6:F8"/>
    <mergeCell ref="R5:R8"/>
    <mergeCell ref="S5:U5"/>
    <mergeCell ref="C10:C11"/>
    <mergeCell ref="D10:D11"/>
    <mergeCell ref="C13:C14"/>
    <mergeCell ref="D13:D14"/>
    <mergeCell ref="S6:S8"/>
    <mergeCell ref="T6:T8"/>
    <mergeCell ref="K6:N6"/>
    <mergeCell ref="C48:C51"/>
    <mergeCell ref="D48:D51"/>
    <mergeCell ref="C32:C33"/>
    <mergeCell ref="D32:D33"/>
    <mergeCell ref="C35:C39"/>
    <mergeCell ref="D35:D39"/>
    <mergeCell ref="C42:C47"/>
    <mergeCell ref="D42:D47"/>
  </mergeCells>
  <printOptions/>
  <pageMargins left="0.5905511811023623" right="0.1968503937007874" top="0.984251968503937" bottom="0.5905511811023623" header="0.5905511811023623" footer="0.1968503937007874"/>
  <pageSetup fitToHeight="3" horizontalDpi="600" verticalDpi="600" orientation="landscape" paperSize="9" scale="74" r:id="rId1"/>
  <headerFooter alignWithMargins="0">
    <oddHeader>&amp;RAnlage 5 GRDrs 233/2015</oddHeader>
    <oddFooter>&amp;CSeite &amp;P von &amp;N</oddFooter>
  </headerFooter>
  <rowBreaks count="2" manualBreakCount="2">
    <brk id="23" max="255" man="1"/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H42"/>
  <sheetViews>
    <sheetView zoomScale="80" zoomScaleNormal="80" zoomScaleSheetLayoutView="80" zoomScalePageLayoutView="0" workbookViewId="0" topLeftCell="C1">
      <selection activeCell="C2" sqref="C2:Z2"/>
    </sheetView>
  </sheetViews>
  <sheetFormatPr defaultColWidth="11.421875" defaultRowHeight="12.75" outlineLevelRow="1" outlineLevelCol="1"/>
  <cols>
    <col min="1" max="2" width="5.57421875" style="6" hidden="1" customWidth="1" outlineLevel="1"/>
    <col min="3" max="3" width="12.7109375" style="6" customWidth="1" collapsed="1"/>
    <col min="4" max="4" width="22.7109375" style="6" customWidth="1"/>
    <col min="5" max="5" width="15.421875" style="6" customWidth="1"/>
    <col min="6" max="6" width="15.8515625" style="6" customWidth="1"/>
    <col min="7" max="16" width="4.8515625" style="6" customWidth="1"/>
    <col min="17" max="17" width="8.421875" style="6" customWidth="1"/>
    <col min="18" max="18" width="9.421875" style="6" hidden="1" customWidth="1" outlineLevel="1"/>
    <col min="19" max="21" width="7.8515625" style="6" hidden="1" customWidth="1" outlineLevel="1"/>
    <col min="22" max="22" width="8.8515625" style="6" hidden="1" customWidth="1" outlineLevel="1"/>
    <col min="23" max="23" width="10.57421875" style="6" hidden="1" customWidth="1" outlineLevel="1"/>
    <col min="24" max="24" width="11.140625" style="6" customWidth="1" collapsed="1"/>
    <col min="25" max="26" width="11.140625" style="6" customWidth="1"/>
    <col min="27" max="16384" width="11.421875" style="6" customWidth="1"/>
  </cols>
  <sheetData>
    <row r="1" ht="15" customHeight="1"/>
    <row r="2" spans="3:26" ht="17.25" customHeight="1">
      <c r="C2" s="126" t="s">
        <v>119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ht="5.25" customHeight="1"/>
    <row r="4" ht="9.75" customHeight="1"/>
    <row r="5" spans="1:26" ht="22.5" customHeight="1">
      <c r="A5" s="140" t="s">
        <v>15</v>
      </c>
      <c r="B5" s="140" t="s">
        <v>32</v>
      </c>
      <c r="C5" s="123" t="s">
        <v>105</v>
      </c>
      <c r="D5" s="123" t="s">
        <v>13</v>
      </c>
      <c r="E5" s="139" t="s">
        <v>0</v>
      </c>
      <c r="F5" s="139"/>
      <c r="G5" s="125" t="s">
        <v>11</v>
      </c>
      <c r="H5" s="125"/>
      <c r="I5" s="125"/>
      <c r="J5" s="125"/>
      <c r="K5" s="125"/>
      <c r="L5" s="125"/>
      <c r="M5" s="125"/>
      <c r="N5" s="125"/>
      <c r="O5" s="125"/>
      <c r="P5" s="125"/>
      <c r="Q5" s="123" t="s">
        <v>124</v>
      </c>
      <c r="R5" s="146" t="s">
        <v>33</v>
      </c>
      <c r="S5" s="146"/>
      <c r="T5" s="146"/>
      <c r="U5" s="146"/>
      <c r="V5" s="154" t="s">
        <v>57</v>
      </c>
      <c r="W5" s="152" t="s">
        <v>14</v>
      </c>
      <c r="X5" s="147" t="s">
        <v>9</v>
      </c>
      <c r="Y5" s="147"/>
      <c r="Z5" s="147"/>
    </row>
    <row r="6" spans="1:26" ht="21" customHeight="1">
      <c r="A6" s="141"/>
      <c r="B6" s="141"/>
      <c r="C6" s="123"/>
      <c r="D6" s="123"/>
      <c r="E6" s="123" t="s">
        <v>106</v>
      </c>
      <c r="F6" s="123" t="s">
        <v>107</v>
      </c>
      <c r="G6" s="125" t="s">
        <v>1</v>
      </c>
      <c r="H6" s="125"/>
      <c r="I6" s="125"/>
      <c r="J6" s="125"/>
      <c r="K6" s="125" t="s">
        <v>2</v>
      </c>
      <c r="L6" s="125"/>
      <c r="M6" s="125"/>
      <c r="N6" s="125"/>
      <c r="O6" s="125" t="s">
        <v>3</v>
      </c>
      <c r="P6" s="125"/>
      <c r="Q6" s="123"/>
      <c r="R6" s="152" t="s">
        <v>34</v>
      </c>
      <c r="S6" s="152">
        <v>2015</v>
      </c>
      <c r="T6" s="152">
        <v>2016</v>
      </c>
      <c r="U6" s="152">
        <v>2017</v>
      </c>
      <c r="V6" s="155"/>
      <c r="W6" s="153"/>
      <c r="X6" s="145">
        <v>2015</v>
      </c>
      <c r="Y6" s="148">
        <v>2016</v>
      </c>
      <c r="Z6" s="149" t="s">
        <v>111</v>
      </c>
    </row>
    <row r="7" spans="1:26" ht="25.5" customHeight="1">
      <c r="A7" s="141"/>
      <c r="B7" s="141"/>
      <c r="C7" s="123"/>
      <c r="D7" s="123"/>
      <c r="E7" s="123"/>
      <c r="F7" s="123"/>
      <c r="G7" s="143" t="s">
        <v>8</v>
      </c>
      <c r="H7" s="143"/>
      <c r="I7" s="125" t="s">
        <v>10</v>
      </c>
      <c r="J7" s="125"/>
      <c r="K7" s="143" t="s">
        <v>8</v>
      </c>
      <c r="L7" s="143"/>
      <c r="M7" s="125" t="s">
        <v>10</v>
      </c>
      <c r="N7" s="125"/>
      <c r="O7" s="83" t="s">
        <v>8</v>
      </c>
      <c r="P7" s="84" t="s">
        <v>108</v>
      </c>
      <c r="Q7" s="123"/>
      <c r="R7" s="153"/>
      <c r="S7" s="153"/>
      <c r="T7" s="153"/>
      <c r="U7" s="153"/>
      <c r="V7" s="155"/>
      <c r="W7" s="153"/>
      <c r="X7" s="145"/>
      <c r="Y7" s="148"/>
      <c r="Z7" s="149"/>
    </row>
    <row r="8" spans="1:26" ht="23.25" customHeight="1">
      <c r="A8" s="141"/>
      <c r="B8" s="142"/>
      <c r="C8" s="123"/>
      <c r="D8" s="123"/>
      <c r="E8" s="123"/>
      <c r="F8" s="123"/>
      <c r="G8" s="83" t="s">
        <v>4</v>
      </c>
      <c r="H8" s="83" t="s">
        <v>5</v>
      </c>
      <c r="I8" s="84" t="s">
        <v>7</v>
      </c>
      <c r="J8" s="84" t="s">
        <v>5</v>
      </c>
      <c r="K8" s="83" t="s">
        <v>7</v>
      </c>
      <c r="L8" s="83" t="s">
        <v>6</v>
      </c>
      <c r="M8" s="84" t="s">
        <v>7</v>
      </c>
      <c r="N8" s="84" t="s">
        <v>5</v>
      </c>
      <c r="O8" s="83" t="s">
        <v>5</v>
      </c>
      <c r="P8" s="84" t="s">
        <v>5</v>
      </c>
      <c r="Q8" s="123"/>
      <c r="R8" s="153"/>
      <c r="S8" s="153"/>
      <c r="T8" s="153"/>
      <c r="U8" s="153"/>
      <c r="V8" s="155"/>
      <c r="W8" s="153"/>
      <c r="X8" s="145"/>
      <c r="Y8" s="148"/>
      <c r="Z8" s="149"/>
    </row>
    <row r="9" spans="1:26" ht="26.25" customHeight="1" hidden="1" outlineLevel="1">
      <c r="A9" s="24"/>
      <c r="B9" s="24"/>
      <c r="C9" s="150" t="s">
        <v>61</v>
      </c>
      <c r="D9" s="150"/>
      <c r="E9" s="14"/>
      <c r="F9" s="14"/>
      <c r="G9" s="12"/>
      <c r="H9" s="12"/>
      <c r="I9" s="13"/>
      <c r="J9" s="13"/>
      <c r="K9" s="12"/>
      <c r="L9" s="12"/>
      <c r="M9" s="13"/>
      <c r="N9" s="13"/>
      <c r="O9" s="12"/>
      <c r="P9" s="13"/>
      <c r="Q9" s="14"/>
      <c r="R9" s="18"/>
      <c r="S9" s="18"/>
      <c r="T9" s="18"/>
      <c r="U9" s="18"/>
      <c r="V9" s="18"/>
      <c r="W9" s="18"/>
      <c r="X9" s="19"/>
      <c r="Y9" s="20"/>
      <c r="Z9" s="20"/>
    </row>
    <row r="10" spans="1:26" s="3" customFormat="1" ht="80.25" customHeight="1" collapsed="1">
      <c r="A10" s="1">
        <v>5</v>
      </c>
      <c r="B10" s="4"/>
      <c r="C10" s="190" t="s">
        <v>36</v>
      </c>
      <c r="D10" s="189" t="s">
        <v>123</v>
      </c>
      <c r="E10" s="188" t="s">
        <v>66</v>
      </c>
      <c r="F10" s="188" t="s">
        <v>65</v>
      </c>
      <c r="G10" s="165"/>
      <c r="H10" s="165">
        <v>10</v>
      </c>
      <c r="I10" s="166"/>
      <c r="J10" s="166">
        <v>5</v>
      </c>
      <c r="K10" s="165"/>
      <c r="L10" s="165">
        <v>0</v>
      </c>
      <c r="M10" s="166"/>
      <c r="N10" s="166">
        <v>10</v>
      </c>
      <c r="O10" s="165"/>
      <c r="P10" s="166"/>
      <c r="Q10" s="167">
        <v>42248</v>
      </c>
      <c r="R10" s="168"/>
      <c r="S10" s="169"/>
      <c r="T10" s="168"/>
      <c r="U10" s="168"/>
      <c r="V10" s="168"/>
      <c r="W10" s="168"/>
      <c r="X10" s="170">
        <v>-6300</v>
      </c>
      <c r="Y10" s="171">
        <v>-19000</v>
      </c>
      <c r="Z10" s="85">
        <v>-19000</v>
      </c>
    </row>
    <row r="11" spans="1:26" s="3" customFormat="1" ht="94.5" customHeight="1">
      <c r="A11" s="1">
        <v>27</v>
      </c>
      <c r="B11" s="4"/>
      <c r="C11" s="190" t="s">
        <v>24</v>
      </c>
      <c r="D11" s="189" t="s">
        <v>60</v>
      </c>
      <c r="E11" s="188" t="s">
        <v>72</v>
      </c>
      <c r="F11" s="188" t="s">
        <v>136</v>
      </c>
      <c r="G11" s="165"/>
      <c r="H11" s="165"/>
      <c r="I11" s="166"/>
      <c r="J11" s="166"/>
      <c r="K11" s="165"/>
      <c r="L11" s="165"/>
      <c r="M11" s="166"/>
      <c r="N11" s="166">
        <v>10</v>
      </c>
      <c r="O11" s="165"/>
      <c r="P11" s="166"/>
      <c r="Q11" s="167">
        <v>42248</v>
      </c>
      <c r="R11" s="168"/>
      <c r="S11" s="169"/>
      <c r="T11" s="168"/>
      <c r="U11" s="168"/>
      <c r="V11" s="168"/>
      <c r="W11" s="168"/>
      <c r="X11" s="170">
        <v>8400</v>
      </c>
      <c r="Y11" s="171">
        <v>25200</v>
      </c>
      <c r="Z11" s="85">
        <v>25200</v>
      </c>
    </row>
    <row r="12" spans="1:26" s="21" customFormat="1" ht="30" customHeight="1">
      <c r="A12" s="57"/>
      <c r="B12" s="57"/>
      <c r="C12" s="179" t="s">
        <v>76</v>
      </c>
      <c r="D12" s="180"/>
      <c r="E12" s="180"/>
      <c r="F12" s="181"/>
      <c r="G12" s="172">
        <f aca="true" t="shared" si="0" ref="G12:P12">SUM(G10:G11)</f>
        <v>0</v>
      </c>
      <c r="H12" s="172">
        <f t="shared" si="0"/>
        <v>10</v>
      </c>
      <c r="I12" s="173">
        <f t="shared" si="0"/>
        <v>0</v>
      </c>
      <c r="J12" s="173">
        <f t="shared" si="0"/>
        <v>5</v>
      </c>
      <c r="K12" s="172">
        <f t="shared" si="0"/>
        <v>0</v>
      </c>
      <c r="L12" s="172">
        <f t="shared" si="0"/>
        <v>0</v>
      </c>
      <c r="M12" s="173">
        <f t="shared" si="0"/>
        <v>0</v>
      </c>
      <c r="N12" s="173">
        <f t="shared" si="0"/>
        <v>20</v>
      </c>
      <c r="O12" s="172">
        <f t="shared" si="0"/>
        <v>0</v>
      </c>
      <c r="P12" s="173">
        <f t="shared" si="0"/>
        <v>0</v>
      </c>
      <c r="Q12" s="174"/>
      <c r="R12" s="175">
        <f aca="true" t="shared" si="1" ref="R12:Z12">SUM(R10:R11)</f>
        <v>0</v>
      </c>
      <c r="S12" s="175">
        <f t="shared" si="1"/>
        <v>0</v>
      </c>
      <c r="T12" s="175">
        <f t="shared" si="1"/>
        <v>0</v>
      </c>
      <c r="U12" s="175">
        <f t="shared" si="1"/>
        <v>0</v>
      </c>
      <c r="V12" s="175">
        <f t="shared" si="1"/>
        <v>0</v>
      </c>
      <c r="W12" s="175">
        <f t="shared" si="1"/>
        <v>0</v>
      </c>
      <c r="X12" s="176">
        <f t="shared" si="1"/>
        <v>2100</v>
      </c>
      <c r="Y12" s="176">
        <f t="shared" si="1"/>
        <v>6200</v>
      </c>
      <c r="Z12" s="176">
        <f t="shared" si="1"/>
        <v>6200</v>
      </c>
    </row>
    <row r="13" spans="3:26" ht="20.25" customHeight="1">
      <c r="C13" s="182" t="s">
        <v>121</v>
      </c>
      <c r="D13" s="183"/>
      <c r="E13" s="183"/>
      <c r="F13" s="184"/>
      <c r="G13" s="47" t="s">
        <v>125</v>
      </c>
      <c r="H13" s="47" t="s">
        <v>74</v>
      </c>
      <c r="I13" s="47"/>
      <c r="J13" s="47"/>
      <c r="K13" s="47" t="s">
        <v>125</v>
      </c>
      <c r="L13" s="47" t="s">
        <v>74</v>
      </c>
      <c r="M13" s="47"/>
      <c r="N13" s="47"/>
      <c r="O13" s="47" t="s">
        <v>125</v>
      </c>
      <c r="P13" s="47"/>
      <c r="X13" s="23"/>
      <c r="Y13" s="23"/>
      <c r="Z13" s="23"/>
    </row>
    <row r="14" spans="3:26" ht="24.75" customHeight="1">
      <c r="C14" s="185"/>
      <c r="D14" s="186"/>
      <c r="E14" s="186"/>
      <c r="F14" s="187"/>
      <c r="G14" s="55">
        <f>G12+H12-I12-J12</f>
        <v>5</v>
      </c>
      <c r="H14" s="55">
        <f>H12-J12</f>
        <v>5</v>
      </c>
      <c r="I14" s="55"/>
      <c r="J14" s="55"/>
      <c r="K14" s="55">
        <f>K12+L12-M12-N12</f>
        <v>-20</v>
      </c>
      <c r="L14" s="55">
        <f>L12-N12</f>
        <v>-20</v>
      </c>
      <c r="M14" s="55"/>
      <c r="N14" s="55"/>
      <c r="O14" s="55">
        <f>O12-P12</f>
        <v>0</v>
      </c>
      <c r="P14" s="55"/>
      <c r="X14" s="23"/>
      <c r="Y14" s="23"/>
      <c r="Z14" s="23"/>
    </row>
    <row r="15" spans="3:26" ht="33" customHeight="1">
      <c r="C15" s="179" t="s">
        <v>120</v>
      </c>
      <c r="D15" s="180"/>
      <c r="E15" s="180"/>
      <c r="F15" s="181"/>
      <c r="G15" s="177">
        <f>G14*0.8</f>
        <v>4</v>
      </c>
      <c r="H15" s="177">
        <f aca="true" t="shared" si="2" ref="H15:O15">H14*0.8</f>
        <v>4</v>
      </c>
      <c r="I15" s="178"/>
      <c r="J15" s="178"/>
      <c r="K15" s="177">
        <f t="shared" si="2"/>
        <v>-16</v>
      </c>
      <c r="L15" s="177">
        <f t="shared" si="2"/>
        <v>-16</v>
      </c>
      <c r="M15" s="178"/>
      <c r="N15" s="178"/>
      <c r="O15" s="177">
        <f t="shared" si="2"/>
        <v>0</v>
      </c>
      <c r="P15" s="178"/>
      <c r="X15" s="23"/>
      <c r="Y15" s="23"/>
      <c r="Z15" s="23"/>
    </row>
    <row r="16" spans="24:26" ht="12.75">
      <c r="X16" s="23"/>
      <c r="Y16" s="23"/>
      <c r="Z16" s="23"/>
    </row>
    <row r="17" spans="24:26" ht="12.75">
      <c r="X17" s="23"/>
      <c r="Y17" s="23"/>
      <c r="Z17" s="23"/>
    </row>
    <row r="18" spans="24:26" ht="12.75">
      <c r="X18" s="23"/>
      <c r="Y18" s="23"/>
      <c r="Z18" s="23"/>
    </row>
    <row r="19" spans="1:34" s="9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23"/>
      <c r="Y19" s="23"/>
      <c r="Z19" s="23"/>
      <c r="AA19" s="6"/>
      <c r="AB19" s="6"/>
      <c r="AC19" s="6"/>
      <c r="AD19" s="6"/>
      <c r="AE19" s="6"/>
      <c r="AF19" s="6"/>
      <c r="AG19" s="6"/>
      <c r="AH19" s="6"/>
    </row>
    <row r="20" spans="1:34" s="9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3"/>
      <c r="Y20" s="23"/>
      <c r="Z20" s="23"/>
      <c r="AA20" s="6"/>
      <c r="AB20" s="6"/>
      <c r="AC20" s="6"/>
      <c r="AD20" s="6"/>
      <c r="AE20" s="6"/>
      <c r="AF20" s="6"/>
      <c r="AG20" s="6"/>
      <c r="AH20" s="6"/>
    </row>
    <row r="21" spans="1:34" s="9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3"/>
      <c r="Y21" s="23"/>
      <c r="Z21" s="23"/>
      <c r="AA21" s="6"/>
      <c r="AB21" s="6"/>
      <c r="AC21" s="6"/>
      <c r="AD21" s="6"/>
      <c r="AE21" s="6"/>
      <c r="AF21" s="6"/>
      <c r="AG21" s="6"/>
      <c r="AH21" s="6"/>
    </row>
    <row r="22" spans="1:34" s="9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23"/>
      <c r="Y22" s="23"/>
      <c r="Z22" s="23"/>
      <c r="AA22" s="6"/>
      <c r="AB22" s="6"/>
      <c r="AC22" s="6"/>
      <c r="AD22" s="6"/>
      <c r="AE22" s="6"/>
      <c r="AF22" s="6"/>
      <c r="AG22" s="6"/>
      <c r="AH22" s="6"/>
    </row>
    <row r="23" spans="1:34" s="9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23"/>
      <c r="Y23" s="23"/>
      <c r="Z23" s="23"/>
      <c r="AA23" s="6"/>
      <c r="AB23" s="6"/>
      <c r="AC23" s="6"/>
      <c r="AD23" s="6"/>
      <c r="AE23" s="6"/>
      <c r="AF23" s="6"/>
      <c r="AG23" s="6"/>
      <c r="AH23" s="6"/>
    </row>
    <row r="24" spans="1:34" s="9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23"/>
      <c r="Y24" s="23"/>
      <c r="Z24" s="23"/>
      <c r="AA24" s="6"/>
      <c r="AB24" s="6"/>
      <c r="AC24" s="6"/>
      <c r="AD24" s="6"/>
      <c r="AE24" s="6"/>
      <c r="AF24" s="6"/>
      <c r="AG24" s="6"/>
      <c r="AH24" s="6"/>
    </row>
    <row r="25" spans="1:34" s="9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23"/>
      <c r="Y25" s="23"/>
      <c r="Z25" s="23"/>
      <c r="AA25" s="6"/>
      <c r="AB25" s="6"/>
      <c r="AC25" s="6"/>
      <c r="AD25" s="6"/>
      <c r="AE25" s="6"/>
      <c r="AF25" s="6"/>
      <c r="AG25" s="6"/>
      <c r="AH25" s="6"/>
    </row>
    <row r="26" spans="1:34" s="9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23"/>
      <c r="Y26" s="23"/>
      <c r="Z26" s="23"/>
      <c r="AA26" s="6"/>
      <c r="AB26" s="6"/>
      <c r="AC26" s="6"/>
      <c r="AD26" s="6"/>
      <c r="AE26" s="6"/>
      <c r="AF26" s="6"/>
      <c r="AG26" s="6"/>
      <c r="AH26" s="6"/>
    </row>
    <row r="27" spans="1:34" s="9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3"/>
      <c r="Y27" s="23"/>
      <c r="Z27" s="23"/>
      <c r="AA27" s="6"/>
      <c r="AB27" s="6"/>
      <c r="AC27" s="6"/>
      <c r="AD27" s="6"/>
      <c r="AE27" s="6"/>
      <c r="AF27" s="6"/>
      <c r="AG27" s="6"/>
      <c r="AH27" s="6"/>
    </row>
    <row r="28" spans="1:34" s="9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23"/>
      <c r="Y28" s="23"/>
      <c r="Z28" s="23"/>
      <c r="AA28" s="6"/>
      <c r="AB28" s="6"/>
      <c r="AC28" s="6"/>
      <c r="AD28" s="6"/>
      <c r="AE28" s="6"/>
      <c r="AF28" s="6"/>
      <c r="AG28" s="6"/>
      <c r="AH28" s="6"/>
    </row>
    <row r="29" spans="1:34" s="9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23"/>
      <c r="Y29" s="23"/>
      <c r="Z29" s="23"/>
      <c r="AA29" s="6"/>
      <c r="AB29" s="6"/>
      <c r="AC29" s="6"/>
      <c r="AD29" s="6"/>
      <c r="AE29" s="6"/>
      <c r="AF29" s="6"/>
      <c r="AG29" s="6"/>
      <c r="AH29" s="6"/>
    </row>
    <row r="30" spans="1:34" s="9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23"/>
      <c r="Y30" s="23"/>
      <c r="Z30" s="23"/>
      <c r="AA30" s="6"/>
      <c r="AB30" s="6"/>
      <c r="AC30" s="6"/>
      <c r="AD30" s="6"/>
      <c r="AE30" s="6"/>
      <c r="AF30" s="6"/>
      <c r="AG30" s="6"/>
      <c r="AH30" s="6"/>
    </row>
    <row r="31" spans="1:34" s="9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23"/>
      <c r="Y31" s="23"/>
      <c r="Z31" s="23"/>
      <c r="AA31" s="6"/>
      <c r="AB31" s="6"/>
      <c r="AC31" s="6"/>
      <c r="AD31" s="6"/>
      <c r="AE31" s="6"/>
      <c r="AF31" s="6"/>
      <c r="AG31" s="6"/>
      <c r="AH31" s="6"/>
    </row>
    <row r="32" spans="1:34" s="9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23"/>
      <c r="Y32" s="23"/>
      <c r="Z32" s="23"/>
      <c r="AA32" s="6"/>
      <c r="AB32" s="6"/>
      <c r="AC32" s="6"/>
      <c r="AD32" s="6"/>
      <c r="AE32" s="6"/>
      <c r="AF32" s="6"/>
      <c r="AG32" s="6"/>
      <c r="AH32" s="6"/>
    </row>
    <row r="33" spans="1:34" s="9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23"/>
      <c r="Y33" s="23"/>
      <c r="Z33" s="23"/>
      <c r="AA33" s="6"/>
      <c r="AB33" s="6"/>
      <c r="AC33" s="6"/>
      <c r="AD33" s="6"/>
      <c r="AE33" s="6"/>
      <c r="AF33" s="6"/>
      <c r="AG33" s="6"/>
      <c r="AH33" s="6"/>
    </row>
    <row r="34" spans="1:34" s="9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3"/>
      <c r="Y34" s="23"/>
      <c r="Z34" s="23"/>
      <c r="AA34" s="6"/>
      <c r="AB34" s="6"/>
      <c r="AC34" s="6"/>
      <c r="AD34" s="6"/>
      <c r="AE34" s="6"/>
      <c r="AF34" s="6"/>
      <c r="AG34" s="6"/>
      <c r="AH34" s="6"/>
    </row>
    <row r="35" spans="1:34" s="9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3"/>
      <c r="Y35" s="23"/>
      <c r="Z35" s="23"/>
      <c r="AA35" s="6"/>
      <c r="AB35" s="6"/>
      <c r="AC35" s="6"/>
      <c r="AD35" s="6"/>
      <c r="AE35" s="6"/>
      <c r="AF35" s="6"/>
      <c r="AG35" s="6"/>
      <c r="AH35" s="6"/>
    </row>
    <row r="36" spans="1:34" s="9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23"/>
      <c r="Y36" s="23"/>
      <c r="Z36" s="23"/>
      <c r="AA36" s="6"/>
      <c r="AB36" s="6"/>
      <c r="AC36" s="6"/>
      <c r="AD36" s="6"/>
      <c r="AE36" s="6"/>
      <c r="AF36" s="6"/>
      <c r="AG36" s="6"/>
      <c r="AH36" s="6"/>
    </row>
    <row r="37" spans="1:34" s="9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3"/>
      <c r="Y37" s="23"/>
      <c r="Z37" s="23"/>
      <c r="AA37" s="6"/>
      <c r="AB37" s="6"/>
      <c r="AC37" s="6"/>
      <c r="AD37" s="6"/>
      <c r="AE37" s="6"/>
      <c r="AF37" s="6"/>
      <c r="AG37" s="6"/>
      <c r="AH37" s="6"/>
    </row>
    <row r="38" spans="1:34" s="9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3"/>
      <c r="Y38" s="23"/>
      <c r="Z38" s="23"/>
      <c r="AA38" s="6"/>
      <c r="AB38" s="6"/>
      <c r="AC38" s="6"/>
      <c r="AD38" s="6"/>
      <c r="AE38" s="6"/>
      <c r="AF38" s="6"/>
      <c r="AG38" s="6"/>
      <c r="AH38" s="6"/>
    </row>
    <row r="39" spans="1:34" s="9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3"/>
      <c r="Y39" s="23"/>
      <c r="Z39" s="23"/>
      <c r="AA39" s="6"/>
      <c r="AB39" s="6"/>
      <c r="AC39" s="6"/>
      <c r="AD39" s="6"/>
      <c r="AE39" s="6"/>
      <c r="AF39" s="6"/>
      <c r="AG39" s="6"/>
      <c r="AH39" s="6"/>
    </row>
    <row r="40" spans="1:34" s="9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3"/>
      <c r="Y40" s="23"/>
      <c r="Z40" s="23"/>
      <c r="AA40" s="6"/>
      <c r="AB40" s="6"/>
      <c r="AC40" s="6"/>
      <c r="AD40" s="6"/>
      <c r="AE40" s="6"/>
      <c r="AF40" s="6"/>
      <c r="AG40" s="6"/>
      <c r="AH40" s="6"/>
    </row>
    <row r="41" spans="1:34" s="9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3"/>
      <c r="Y41" s="23"/>
      <c r="Z41" s="23"/>
      <c r="AA41" s="6"/>
      <c r="AB41" s="6"/>
      <c r="AC41" s="6"/>
      <c r="AD41" s="6"/>
      <c r="AE41" s="6"/>
      <c r="AF41" s="6"/>
      <c r="AG41" s="6"/>
      <c r="AH41" s="6"/>
    </row>
    <row r="42" spans="1:34" s="9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3"/>
      <c r="Y42" s="23"/>
      <c r="Z42" s="23"/>
      <c r="AA42" s="6"/>
      <c r="AB42" s="6"/>
      <c r="AC42" s="6"/>
      <c r="AD42" s="6"/>
      <c r="AE42" s="6"/>
      <c r="AF42" s="6"/>
      <c r="AG42" s="6"/>
      <c r="AH42" s="6"/>
    </row>
  </sheetData>
  <sheetProtection password="DA9F" sheet="1"/>
  <mergeCells count="32">
    <mergeCell ref="C15:F15"/>
    <mergeCell ref="Y6:Y8"/>
    <mergeCell ref="Z6:Z8"/>
    <mergeCell ref="R6:R8"/>
    <mergeCell ref="S6:S8"/>
    <mergeCell ref="U6:U8"/>
    <mergeCell ref="W5:W8"/>
    <mergeCell ref="X5:Z5"/>
    <mergeCell ref="Q5:Q8"/>
    <mergeCell ref="B5:B8"/>
    <mergeCell ref="I7:J7"/>
    <mergeCell ref="T6:T8"/>
    <mergeCell ref="V5:V8"/>
    <mergeCell ref="G6:J6"/>
    <mergeCell ref="K6:N6"/>
    <mergeCell ref="O6:P6"/>
    <mergeCell ref="C2:Z2"/>
    <mergeCell ref="G5:P5"/>
    <mergeCell ref="G7:H7"/>
    <mergeCell ref="R5:U5"/>
    <mergeCell ref="M7:N7"/>
    <mergeCell ref="X6:X8"/>
    <mergeCell ref="K7:L7"/>
    <mergeCell ref="C9:D9"/>
    <mergeCell ref="C12:F12"/>
    <mergeCell ref="C13:F14"/>
    <mergeCell ref="A5:A8"/>
    <mergeCell ref="C5:C8"/>
    <mergeCell ref="D5:D8"/>
    <mergeCell ref="E5:F5"/>
    <mergeCell ref="E6:E8"/>
    <mergeCell ref="F6:F8"/>
  </mergeCells>
  <printOptions/>
  <pageMargins left="0.4724409448818898" right="0.15748031496062992" top="0.5118110236220472" bottom="0.35433070866141736" header="0.31496062992125984" footer="0.1968503937007874"/>
  <pageSetup horizontalDpi="600" verticalDpi="600" orientation="landscape" paperSize="9" scale="75" r:id="rId1"/>
  <headerFooter alignWithMargins="0">
    <oddHeader>&amp;RAnlage 5 GRDrs 233/2015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89"/>
  <sheetViews>
    <sheetView zoomScale="80" zoomScaleNormal="80" zoomScaleSheetLayoutView="50" zoomScalePageLayoutView="0" workbookViewId="0" topLeftCell="C1">
      <selection activeCell="C2" sqref="C2:E2"/>
    </sheetView>
  </sheetViews>
  <sheetFormatPr defaultColWidth="11.421875" defaultRowHeight="12.75" outlineLevelCol="2"/>
  <cols>
    <col min="1" max="1" width="9.00390625" style="6" hidden="1" customWidth="1" outlineLevel="1"/>
    <col min="2" max="2" width="11.8515625" style="6" hidden="1" customWidth="1" outlineLevel="1"/>
    <col min="3" max="3" width="20.140625" style="6" customWidth="1" collapsed="1"/>
    <col min="4" max="4" width="34.28125" style="6" customWidth="1"/>
    <col min="5" max="5" width="32.57421875" style="6" customWidth="1"/>
    <col min="6" max="6" width="11.140625" style="6" hidden="1" customWidth="1" outlineLevel="2"/>
    <col min="7" max="7" width="31.8515625" style="10" customWidth="1" collapsed="1"/>
    <col min="8" max="10" width="14.140625" style="10" hidden="1" customWidth="1" outlineLevel="1"/>
    <col min="11" max="11" width="29.7109375" style="25" customWidth="1" collapsed="1"/>
    <col min="12" max="16384" width="11.421875" style="6" customWidth="1"/>
  </cols>
  <sheetData>
    <row r="1" ht="10.5" customHeight="1"/>
    <row r="2" spans="3:10" ht="17.25" customHeight="1">
      <c r="C2" s="191" t="s">
        <v>130</v>
      </c>
      <c r="D2" s="191"/>
      <c r="E2" s="191"/>
      <c r="F2" s="26"/>
      <c r="G2" s="26"/>
      <c r="H2" s="8"/>
      <c r="I2" s="8"/>
      <c r="J2" s="8"/>
    </row>
    <row r="3" ht="6.75" customHeight="1"/>
    <row r="4" spans="3:5" ht="8.25" customHeight="1">
      <c r="C4" s="158"/>
      <c r="D4" s="158"/>
      <c r="E4" s="158"/>
    </row>
    <row r="5" spans="1:11" ht="34.5" customHeight="1">
      <c r="A5" s="159" t="s">
        <v>20</v>
      </c>
      <c r="B5" s="159" t="s">
        <v>19</v>
      </c>
      <c r="C5" s="192" t="s">
        <v>31</v>
      </c>
      <c r="D5" s="192" t="s">
        <v>13</v>
      </c>
      <c r="E5" s="193" t="s">
        <v>59</v>
      </c>
      <c r="F5" s="162" t="s">
        <v>126</v>
      </c>
      <c r="G5" s="201" t="s">
        <v>128</v>
      </c>
      <c r="H5" s="202" t="s">
        <v>29</v>
      </c>
      <c r="I5" s="203"/>
      <c r="J5" s="204"/>
      <c r="K5" s="28"/>
    </row>
    <row r="6" spans="1:11" ht="22.5" customHeight="1">
      <c r="A6" s="160"/>
      <c r="B6" s="160"/>
      <c r="C6" s="192"/>
      <c r="D6" s="192"/>
      <c r="E6" s="194"/>
      <c r="F6" s="162"/>
      <c r="G6" s="205"/>
      <c r="H6" s="206">
        <v>2015</v>
      </c>
      <c r="I6" s="206">
        <v>2016</v>
      </c>
      <c r="J6" s="206">
        <v>2017</v>
      </c>
      <c r="K6" s="28"/>
    </row>
    <row r="7" spans="1:11" ht="19.5" customHeight="1">
      <c r="A7" s="160"/>
      <c r="B7" s="160"/>
      <c r="C7" s="192"/>
      <c r="D7" s="192"/>
      <c r="E7" s="194"/>
      <c r="F7" s="162"/>
      <c r="G7" s="205"/>
      <c r="H7" s="207"/>
      <c r="I7" s="207"/>
      <c r="J7" s="207"/>
      <c r="K7" s="28"/>
    </row>
    <row r="8" spans="1:11" ht="18.75" customHeight="1">
      <c r="A8" s="161"/>
      <c r="B8" s="161"/>
      <c r="C8" s="192"/>
      <c r="D8" s="192"/>
      <c r="E8" s="195"/>
      <c r="F8" s="162"/>
      <c r="G8" s="208"/>
      <c r="H8" s="209"/>
      <c r="I8" s="209"/>
      <c r="J8" s="209"/>
      <c r="K8" s="28"/>
    </row>
    <row r="9" spans="1:11" s="27" customFormat="1" ht="57.75" customHeight="1">
      <c r="A9" s="1">
        <v>9</v>
      </c>
      <c r="B9" s="4"/>
      <c r="C9" s="190" t="s">
        <v>26</v>
      </c>
      <c r="D9" s="189" t="s">
        <v>43</v>
      </c>
      <c r="E9" s="188" t="s">
        <v>90</v>
      </c>
      <c r="F9" s="167">
        <v>42095</v>
      </c>
      <c r="G9" s="168">
        <v>45000</v>
      </c>
      <c r="H9" s="96">
        <v>45000</v>
      </c>
      <c r="I9" s="95"/>
      <c r="J9" s="95"/>
      <c r="K9" s="37"/>
    </row>
    <row r="10" spans="1:11" ht="66.75" customHeight="1">
      <c r="A10" s="1">
        <v>26</v>
      </c>
      <c r="B10" s="4"/>
      <c r="C10" s="190" t="s">
        <v>36</v>
      </c>
      <c r="D10" s="189" t="s">
        <v>62</v>
      </c>
      <c r="E10" s="188" t="s">
        <v>91</v>
      </c>
      <c r="F10" s="94"/>
      <c r="G10" s="196">
        <v>376400</v>
      </c>
      <c r="H10" s="96"/>
      <c r="I10" s="95">
        <v>376400</v>
      </c>
      <c r="J10" s="95"/>
      <c r="K10" s="10"/>
    </row>
    <row r="11" spans="1:17" s="62" customFormat="1" ht="67.5" customHeight="1">
      <c r="A11" s="59"/>
      <c r="B11" s="60"/>
      <c r="C11" s="90" t="s">
        <v>127</v>
      </c>
      <c r="D11" s="91" t="s">
        <v>52</v>
      </c>
      <c r="E11" s="38" t="s">
        <v>92</v>
      </c>
      <c r="F11" s="94"/>
      <c r="G11" s="95">
        <v>30000</v>
      </c>
      <c r="H11" s="95">
        <v>30000</v>
      </c>
      <c r="I11" s="197"/>
      <c r="J11" s="198"/>
      <c r="K11" s="61"/>
      <c r="Q11" s="211"/>
    </row>
    <row r="12" spans="1:10" ht="38.25" customHeight="1">
      <c r="A12" s="29"/>
      <c r="B12" s="29"/>
      <c r="C12" s="210" t="s">
        <v>129</v>
      </c>
      <c r="D12" s="213"/>
      <c r="E12" s="212"/>
      <c r="F12" s="199"/>
      <c r="G12" s="175">
        <f>SUM(G9:G11)</f>
        <v>451400</v>
      </c>
      <c r="H12" s="200">
        <f>SUM(H9:H11)</f>
        <v>75000</v>
      </c>
      <c r="I12" s="200">
        <f>SUM(I9:I11)</f>
        <v>376400</v>
      </c>
      <c r="J12" s="200">
        <f>SUM(J9:J11)</f>
        <v>0</v>
      </c>
    </row>
    <row r="14" spans="3:11" ht="12.75">
      <c r="C14" s="22"/>
      <c r="D14" s="22"/>
      <c r="E14" s="22"/>
      <c r="F14" s="22"/>
      <c r="G14" s="8"/>
      <c r="H14" s="8"/>
      <c r="I14" s="8"/>
      <c r="J14" s="8"/>
      <c r="K14" s="214"/>
    </row>
    <row r="15" spans="3:11" ht="12.75">
      <c r="C15" s="22"/>
      <c r="D15" s="22"/>
      <c r="E15" s="22"/>
      <c r="F15" s="22"/>
      <c r="G15" s="215"/>
      <c r="H15" s="8"/>
      <c r="I15" s="8"/>
      <c r="J15" s="8"/>
      <c r="K15" s="214"/>
    </row>
    <row r="16" spans="3:11" ht="12.75">
      <c r="C16" s="22"/>
      <c r="D16" s="22"/>
      <c r="E16" s="22"/>
      <c r="F16" s="22"/>
      <c r="G16" s="8"/>
      <c r="H16" s="8"/>
      <c r="I16" s="8"/>
      <c r="J16" s="8"/>
      <c r="K16" s="214"/>
    </row>
    <row r="17" spans="3:11" ht="12.75">
      <c r="C17" s="22"/>
      <c r="D17" s="22"/>
      <c r="E17" s="22"/>
      <c r="F17" s="22"/>
      <c r="G17" s="8"/>
      <c r="H17" s="8"/>
      <c r="I17" s="8"/>
      <c r="J17" s="8"/>
      <c r="K17" s="214"/>
    </row>
    <row r="18" spans="3:11" ht="12.75">
      <c r="C18" s="22"/>
      <c r="D18" s="22"/>
      <c r="E18" s="22"/>
      <c r="F18" s="22"/>
      <c r="G18" s="8"/>
      <c r="H18" s="8"/>
      <c r="I18" s="8"/>
      <c r="J18" s="8"/>
      <c r="K18" s="214"/>
    </row>
    <row r="19" spans="3:11" ht="12.75">
      <c r="C19" s="22"/>
      <c r="D19" s="22"/>
      <c r="E19" s="22"/>
      <c r="F19" s="22"/>
      <c r="G19" s="8"/>
      <c r="H19" s="8"/>
      <c r="I19" s="8"/>
      <c r="J19" s="8"/>
      <c r="K19" s="214"/>
    </row>
    <row r="20" spans="3:11" ht="12.75">
      <c r="C20" s="22"/>
      <c r="D20" s="22"/>
      <c r="E20" s="22"/>
      <c r="F20" s="22"/>
      <c r="G20" s="8"/>
      <c r="H20" s="8"/>
      <c r="I20" s="8"/>
      <c r="J20" s="8"/>
      <c r="K20" s="214"/>
    </row>
    <row r="21" spans="3:11" ht="12.75">
      <c r="C21" s="22"/>
      <c r="D21" s="22"/>
      <c r="E21" s="22"/>
      <c r="F21" s="22"/>
      <c r="G21" s="8"/>
      <c r="H21" s="8"/>
      <c r="I21" s="8"/>
      <c r="J21" s="8"/>
      <c r="K21" s="214"/>
    </row>
    <row r="22" spans="3:11" ht="12.75">
      <c r="C22" s="22"/>
      <c r="D22" s="22"/>
      <c r="E22" s="22"/>
      <c r="F22" s="22"/>
      <c r="G22" s="8"/>
      <c r="H22" s="8"/>
      <c r="I22" s="8"/>
      <c r="J22" s="8"/>
      <c r="K22" s="214"/>
    </row>
    <row r="23" spans="3:11" ht="12.75">
      <c r="C23" s="22"/>
      <c r="D23" s="22"/>
      <c r="E23" s="22"/>
      <c r="F23" s="22"/>
      <c r="G23" s="8"/>
      <c r="H23" s="8"/>
      <c r="I23" s="8"/>
      <c r="J23" s="8"/>
      <c r="K23" s="214"/>
    </row>
    <row r="24" spans="3:11" ht="12.75">
      <c r="C24" s="22"/>
      <c r="D24" s="22"/>
      <c r="E24" s="22"/>
      <c r="F24" s="22"/>
      <c r="G24" s="8"/>
      <c r="H24" s="8"/>
      <c r="I24" s="8"/>
      <c r="J24" s="8"/>
      <c r="K24" s="214"/>
    </row>
    <row r="25" spans="3:11" ht="12.75">
      <c r="C25" s="22"/>
      <c r="D25" s="22"/>
      <c r="E25" s="22"/>
      <c r="F25" s="22"/>
      <c r="G25" s="8"/>
      <c r="H25" s="8"/>
      <c r="I25" s="8"/>
      <c r="J25" s="8"/>
      <c r="K25" s="214"/>
    </row>
    <row r="26" spans="3:11" ht="12.75">
      <c r="C26" s="22"/>
      <c r="D26" s="22"/>
      <c r="E26" s="22"/>
      <c r="F26" s="22"/>
      <c r="G26" s="8"/>
      <c r="H26" s="8"/>
      <c r="I26" s="8"/>
      <c r="J26" s="8"/>
      <c r="K26" s="214"/>
    </row>
    <row r="27" spans="3:11" ht="12.75">
      <c r="C27" s="22"/>
      <c r="D27" s="22"/>
      <c r="E27" s="22"/>
      <c r="F27" s="22"/>
      <c r="G27" s="8"/>
      <c r="H27" s="8"/>
      <c r="I27" s="8"/>
      <c r="J27" s="8"/>
      <c r="K27" s="214"/>
    </row>
    <row r="28" spans="3:11" ht="12.75">
      <c r="C28" s="22"/>
      <c r="D28" s="22"/>
      <c r="E28" s="22"/>
      <c r="F28" s="22"/>
      <c r="G28" s="8"/>
      <c r="H28" s="8"/>
      <c r="I28" s="8"/>
      <c r="J28" s="8"/>
      <c r="K28" s="214"/>
    </row>
    <row r="29" spans="3:11" ht="12.75">
      <c r="C29" s="22"/>
      <c r="D29" s="22"/>
      <c r="E29" s="22"/>
      <c r="F29" s="22"/>
      <c r="G29" s="8"/>
      <c r="H29" s="8"/>
      <c r="I29" s="8"/>
      <c r="J29" s="8"/>
      <c r="K29" s="214"/>
    </row>
    <row r="30" spans="3:11" ht="12.75">
      <c r="C30" s="22"/>
      <c r="D30" s="22"/>
      <c r="E30" s="22"/>
      <c r="F30" s="22"/>
      <c r="G30" s="8"/>
      <c r="H30" s="8"/>
      <c r="I30" s="8"/>
      <c r="J30" s="8"/>
      <c r="K30" s="214"/>
    </row>
    <row r="31" spans="3:11" ht="12.75">
      <c r="C31" s="22"/>
      <c r="D31" s="22"/>
      <c r="E31" s="22"/>
      <c r="F31" s="22"/>
      <c r="G31" s="8"/>
      <c r="H31" s="8"/>
      <c r="I31" s="8"/>
      <c r="J31" s="8"/>
      <c r="K31" s="214"/>
    </row>
    <row r="32" spans="3:11" ht="12.75">
      <c r="C32" s="22"/>
      <c r="D32" s="22"/>
      <c r="E32" s="22"/>
      <c r="F32" s="22"/>
      <c r="G32" s="8"/>
      <c r="H32" s="8"/>
      <c r="I32" s="8"/>
      <c r="J32" s="8"/>
      <c r="K32" s="214"/>
    </row>
    <row r="33" spans="3:11" ht="12.75">
      <c r="C33" s="22"/>
      <c r="D33" s="22"/>
      <c r="E33" s="22"/>
      <c r="F33" s="22"/>
      <c r="G33" s="8"/>
      <c r="H33" s="8"/>
      <c r="I33" s="8"/>
      <c r="J33" s="8"/>
      <c r="K33" s="214"/>
    </row>
    <row r="34" spans="3:11" ht="12.75">
      <c r="C34" s="22"/>
      <c r="D34" s="22"/>
      <c r="E34" s="22"/>
      <c r="F34" s="22"/>
      <c r="G34" s="8"/>
      <c r="H34" s="8"/>
      <c r="I34" s="8"/>
      <c r="J34" s="8"/>
      <c r="K34" s="214"/>
    </row>
    <row r="35" spans="3:11" ht="12.75">
      <c r="C35" s="22"/>
      <c r="D35" s="22"/>
      <c r="E35" s="22"/>
      <c r="F35" s="22"/>
      <c r="G35" s="8"/>
      <c r="H35" s="8"/>
      <c r="I35" s="8"/>
      <c r="J35" s="8"/>
      <c r="K35" s="214"/>
    </row>
    <row r="36" spans="3:11" ht="12.75">
      <c r="C36" s="22"/>
      <c r="D36" s="22"/>
      <c r="E36" s="22"/>
      <c r="F36" s="22"/>
      <c r="G36" s="8"/>
      <c r="H36" s="8"/>
      <c r="I36" s="8"/>
      <c r="J36" s="8"/>
      <c r="K36" s="214"/>
    </row>
    <row r="37" spans="3:11" ht="12.75">
      <c r="C37" s="22"/>
      <c r="D37" s="22"/>
      <c r="E37" s="22"/>
      <c r="F37" s="22"/>
      <c r="G37" s="8"/>
      <c r="H37" s="8"/>
      <c r="I37" s="8"/>
      <c r="J37" s="8"/>
      <c r="K37" s="214"/>
    </row>
    <row r="38" spans="3:11" ht="12.75">
      <c r="C38" s="22"/>
      <c r="D38" s="22"/>
      <c r="E38" s="22"/>
      <c r="F38" s="22"/>
      <c r="G38" s="8"/>
      <c r="H38" s="8"/>
      <c r="I38" s="8"/>
      <c r="J38" s="8"/>
      <c r="K38" s="214"/>
    </row>
    <row r="39" spans="3:11" ht="12.75">
      <c r="C39" s="22"/>
      <c r="D39" s="22"/>
      <c r="E39" s="22"/>
      <c r="F39" s="22"/>
      <c r="G39" s="8"/>
      <c r="H39" s="8"/>
      <c r="I39" s="8"/>
      <c r="J39" s="8"/>
      <c r="K39" s="214"/>
    </row>
    <row r="40" spans="3:11" ht="12.75">
      <c r="C40" s="22"/>
      <c r="D40" s="22"/>
      <c r="E40" s="22"/>
      <c r="F40" s="22"/>
      <c r="G40" s="8"/>
      <c r="H40" s="8"/>
      <c r="I40" s="8"/>
      <c r="J40" s="8"/>
      <c r="K40" s="214"/>
    </row>
    <row r="41" spans="3:11" ht="12.75">
      <c r="C41" s="22"/>
      <c r="D41" s="22"/>
      <c r="E41" s="22"/>
      <c r="F41" s="22"/>
      <c r="G41" s="8"/>
      <c r="H41" s="8"/>
      <c r="I41" s="8"/>
      <c r="J41" s="8"/>
      <c r="K41" s="214"/>
    </row>
    <row r="42" spans="3:11" ht="12.75">
      <c r="C42" s="22"/>
      <c r="D42" s="22"/>
      <c r="E42" s="22"/>
      <c r="F42" s="22"/>
      <c r="G42" s="8"/>
      <c r="H42" s="8"/>
      <c r="I42" s="8"/>
      <c r="J42" s="8"/>
      <c r="K42" s="214"/>
    </row>
    <row r="43" spans="3:11" ht="12.75">
      <c r="C43" s="22"/>
      <c r="D43" s="22"/>
      <c r="E43" s="22"/>
      <c r="F43" s="22"/>
      <c r="G43" s="8"/>
      <c r="H43" s="8"/>
      <c r="I43" s="8"/>
      <c r="J43" s="8"/>
      <c r="K43" s="214"/>
    </row>
    <row r="44" spans="3:11" ht="12.75">
      <c r="C44" s="22"/>
      <c r="D44" s="22"/>
      <c r="E44" s="22"/>
      <c r="F44" s="22"/>
      <c r="G44" s="8"/>
      <c r="H44" s="8"/>
      <c r="I44" s="8"/>
      <c r="J44" s="8"/>
      <c r="K44" s="214"/>
    </row>
    <row r="45" spans="3:11" ht="12.75">
      <c r="C45" s="22"/>
      <c r="D45" s="22"/>
      <c r="E45" s="22"/>
      <c r="F45" s="22"/>
      <c r="G45" s="8"/>
      <c r="H45" s="8"/>
      <c r="I45" s="8"/>
      <c r="J45" s="8"/>
      <c r="K45" s="214"/>
    </row>
    <row r="46" spans="3:11" ht="12.75">
      <c r="C46" s="22"/>
      <c r="D46" s="22"/>
      <c r="E46" s="22"/>
      <c r="F46" s="22"/>
      <c r="G46" s="8"/>
      <c r="H46" s="8"/>
      <c r="I46" s="8"/>
      <c r="J46" s="8"/>
      <c r="K46" s="214"/>
    </row>
    <row r="47" spans="3:11" ht="12.75">
      <c r="C47" s="22"/>
      <c r="D47" s="22"/>
      <c r="E47" s="22"/>
      <c r="F47" s="22"/>
      <c r="G47" s="8"/>
      <c r="H47" s="8"/>
      <c r="I47" s="8"/>
      <c r="J47" s="8"/>
      <c r="K47" s="214"/>
    </row>
    <row r="48" spans="3:11" ht="12.75">
      <c r="C48" s="22"/>
      <c r="D48" s="22"/>
      <c r="E48" s="22"/>
      <c r="F48" s="22"/>
      <c r="G48" s="8"/>
      <c r="H48" s="8"/>
      <c r="I48" s="8"/>
      <c r="J48" s="8"/>
      <c r="K48" s="214"/>
    </row>
    <row r="49" spans="3:11" ht="12.75">
      <c r="C49" s="22"/>
      <c r="D49" s="22"/>
      <c r="E49" s="22"/>
      <c r="F49" s="22"/>
      <c r="G49" s="8"/>
      <c r="H49" s="8"/>
      <c r="I49" s="8"/>
      <c r="J49" s="8"/>
      <c r="K49" s="214"/>
    </row>
    <row r="50" spans="3:11" ht="12.75">
      <c r="C50" s="22"/>
      <c r="D50" s="22"/>
      <c r="E50" s="22"/>
      <c r="F50" s="22"/>
      <c r="G50" s="8"/>
      <c r="H50" s="8"/>
      <c r="I50" s="8"/>
      <c r="J50" s="8"/>
      <c r="K50" s="214"/>
    </row>
    <row r="51" spans="3:11" ht="12.75">
      <c r="C51" s="22"/>
      <c r="D51" s="22"/>
      <c r="E51" s="22"/>
      <c r="F51" s="22"/>
      <c r="G51" s="8"/>
      <c r="H51" s="8"/>
      <c r="I51" s="8"/>
      <c r="J51" s="8"/>
      <c r="K51" s="214"/>
    </row>
    <row r="52" spans="3:11" ht="12.75">
      <c r="C52" s="22"/>
      <c r="D52" s="22"/>
      <c r="E52" s="22"/>
      <c r="F52" s="22"/>
      <c r="G52" s="8"/>
      <c r="H52" s="8"/>
      <c r="I52" s="8"/>
      <c r="J52" s="8"/>
      <c r="K52" s="214"/>
    </row>
    <row r="53" spans="3:11" ht="12.75">
      <c r="C53" s="22"/>
      <c r="D53" s="22"/>
      <c r="E53" s="22"/>
      <c r="F53" s="22"/>
      <c r="G53" s="8"/>
      <c r="H53" s="8"/>
      <c r="I53" s="8"/>
      <c r="J53" s="8"/>
      <c r="K53" s="214"/>
    </row>
    <row r="54" spans="3:11" ht="12.75">
      <c r="C54" s="22"/>
      <c r="D54" s="22"/>
      <c r="E54" s="22"/>
      <c r="F54" s="22"/>
      <c r="G54" s="8"/>
      <c r="H54" s="8"/>
      <c r="I54" s="8"/>
      <c r="J54" s="8"/>
      <c r="K54" s="214"/>
    </row>
    <row r="55" spans="3:11" ht="12.75">
      <c r="C55" s="22"/>
      <c r="D55" s="22"/>
      <c r="E55" s="22"/>
      <c r="F55" s="22"/>
      <c r="G55" s="8"/>
      <c r="H55" s="8"/>
      <c r="I55" s="8"/>
      <c r="J55" s="8"/>
      <c r="K55" s="214"/>
    </row>
    <row r="56" spans="3:11" ht="12.75">
      <c r="C56" s="22"/>
      <c r="D56" s="22"/>
      <c r="E56" s="22"/>
      <c r="F56" s="22"/>
      <c r="G56" s="8"/>
      <c r="H56" s="8"/>
      <c r="I56" s="8"/>
      <c r="J56" s="8"/>
      <c r="K56" s="214"/>
    </row>
    <row r="57" spans="3:11" ht="12.75">
      <c r="C57" s="22"/>
      <c r="D57" s="22"/>
      <c r="E57" s="22"/>
      <c r="F57" s="22"/>
      <c r="G57" s="8"/>
      <c r="H57" s="8"/>
      <c r="I57" s="8"/>
      <c r="J57" s="8"/>
      <c r="K57" s="214"/>
    </row>
    <row r="58" spans="3:11" ht="12.75">
      <c r="C58" s="22"/>
      <c r="D58" s="22"/>
      <c r="E58" s="22"/>
      <c r="F58" s="22"/>
      <c r="G58" s="8"/>
      <c r="H58" s="8"/>
      <c r="I58" s="8"/>
      <c r="J58" s="8"/>
      <c r="K58" s="214"/>
    </row>
    <row r="59" spans="3:11" ht="12.75">
      <c r="C59" s="22"/>
      <c r="D59" s="22"/>
      <c r="E59" s="22"/>
      <c r="F59" s="22"/>
      <c r="G59" s="8"/>
      <c r="H59" s="8"/>
      <c r="I59" s="8"/>
      <c r="J59" s="8"/>
      <c r="K59" s="214"/>
    </row>
    <row r="60" spans="3:11" ht="12.75">
      <c r="C60" s="22"/>
      <c r="D60" s="22"/>
      <c r="E60" s="22"/>
      <c r="F60" s="22"/>
      <c r="G60" s="8"/>
      <c r="H60" s="8"/>
      <c r="I60" s="8"/>
      <c r="J60" s="8"/>
      <c r="K60" s="214"/>
    </row>
    <row r="61" spans="3:11" ht="12.75">
      <c r="C61" s="22"/>
      <c r="D61" s="22"/>
      <c r="E61" s="22"/>
      <c r="F61" s="22"/>
      <c r="G61" s="8"/>
      <c r="H61" s="8"/>
      <c r="I61" s="8"/>
      <c r="J61" s="8"/>
      <c r="K61" s="214"/>
    </row>
    <row r="62" spans="3:11" ht="12.75">
      <c r="C62" s="22"/>
      <c r="D62" s="22"/>
      <c r="E62" s="22"/>
      <c r="F62" s="22"/>
      <c r="G62" s="8"/>
      <c r="H62" s="8"/>
      <c r="I62" s="8"/>
      <c r="J62" s="8"/>
      <c r="K62" s="214"/>
    </row>
    <row r="63" spans="3:11" ht="12.75">
      <c r="C63" s="22"/>
      <c r="D63" s="22"/>
      <c r="E63" s="22"/>
      <c r="F63" s="22"/>
      <c r="G63" s="8"/>
      <c r="H63" s="8"/>
      <c r="I63" s="8"/>
      <c r="J63" s="8"/>
      <c r="K63" s="214"/>
    </row>
    <row r="64" spans="3:11" ht="12.75">
      <c r="C64" s="22"/>
      <c r="D64" s="22"/>
      <c r="E64" s="22"/>
      <c r="F64" s="22"/>
      <c r="G64" s="8"/>
      <c r="H64" s="8"/>
      <c r="I64" s="8"/>
      <c r="J64" s="8"/>
      <c r="K64" s="214"/>
    </row>
    <row r="65" spans="3:11" ht="12.75">
      <c r="C65" s="22"/>
      <c r="D65" s="22"/>
      <c r="E65" s="22"/>
      <c r="F65" s="22"/>
      <c r="G65" s="8"/>
      <c r="H65" s="8"/>
      <c r="I65" s="8"/>
      <c r="J65" s="8"/>
      <c r="K65" s="214"/>
    </row>
    <row r="66" spans="3:11" ht="12.75">
      <c r="C66" s="22"/>
      <c r="D66" s="22"/>
      <c r="E66" s="22"/>
      <c r="F66" s="22"/>
      <c r="G66" s="8"/>
      <c r="H66" s="8"/>
      <c r="I66" s="8"/>
      <c r="J66" s="8"/>
      <c r="K66" s="214"/>
    </row>
    <row r="67" spans="3:11" ht="12.75">
      <c r="C67" s="22"/>
      <c r="D67" s="22"/>
      <c r="E67" s="22"/>
      <c r="F67" s="22"/>
      <c r="G67" s="8"/>
      <c r="H67" s="8"/>
      <c r="I67" s="8"/>
      <c r="J67" s="8"/>
      <c r="K67" s="214"/>
    </row>
    <row r="68" spans="3:11" ht="12.75">
      <c r="C68" s="22"/>
      <c r="D68" s="22"/>
      <c r="E68" s="22"/>
      <c r="F68" s="22"/>
      <c r="G68" s="8"/>
      <c r="H68" s="8"/>
      <c r="I68" s="8"/>
      <c r="J68" s="8"/>
      <c r="K68" s="214"/>
    </row>
    <row r="69" spans="3:11" ht="12.75">
      <c r="C69" s="22"/>
      <c r="D69" s="22"/>
      <c r="E69" s="22"/>
      <c r="F69" s="22"/>
      <c r="G69" s="8"/>
      <c r="H69" s="8"/>
      <c r="I69" s="8"/>
      <c r="J69" s="8"/>
      <c r="K69" s="214"/>
    </row>
    <row r="70" spans="3:11" ht="12.75">
      <c r="C70" s="22"/>
      <c r="D70" s="22"/>
      <c r="E70" s="22"/>
      <c r="F70" s="22"/>
      <c r="G70" s="8"/>
      <c r="H70" s="8"/>
      <c r="I70" s="8"/>
      <c r="J70" s="8"/>
      <c r="K70" s="214"/>
    </row>
    <row r="71" spans="3:11" ht="12.75">
      <c r="C71" s="22"/>
      <c r="D71" s="22"/>
      <c r="E71" s="22"/>
      <c r="F71" s="22"/>
      <c r="G71" s="8"/>
      <c r="H71" s="8"/>
      <c r="I71" s="8"/>
      <c r="J71" s="8"/>
      <c r="K71" s="214"/>
    </row>
    <row r="72" spans="3:11" ht="12.75">
      <c r="C72" s="22"/>
      <c r="D72" s="22"/>
      <c r="E72" s="22"/>
      <c r="F72" s="22"/>
      <c r="G72" s="8"/>
      <c r="H72" s="8"/>
      <c r="I72" s="8"/>
      <c r="J72" s="8"/>
      <c r="K72" s="214"/>
    </row>
    <row r="73" spans="3:11" ht="12.75">
      <c r="C73" s="22"/>
      <c r="D73" s="22"/>
      <c r="E73" s="22"/>
      <c r="F73" s="22"/>
      <c r="G73" s="8"/>
      <c r="H73" s="8"/>
      <c r="I73" s="8"/>
      <c r="J73" s="8"/>
      <c r="K73" s="214"/>
    </row>
    <row r="74" spans="3:11" ht="12.75">
      <c r="C74" s="22"/>
      <c r="D74" s="22"/>
      <c r="E74" s="22"/>
      <c r="F74" s="22"/>
      <c r="G74" s="8"/>
      <c r="H74" s="8"/>
      <c r="I74" s="8"/>
      <c r="J74" s="8"/>
      <c r="K74" s="214"/>
    </row>
    <row r="75" spans="3:11" ht="12.75">
      <c r="C75" s="22"/>
      <c r="D75" s="22"/>
      <c r="E75" s="22"/>
      <c r="F75" s="22"/>
      <c r="G75" s="8"/>
      <c r="H75" s="8"/>
      <c r="I75" s="8"/>
      <c r="J75" s="8"/>
      <c r="K75" s="214"/>
    </row>
    <row r="76" spans="3:11" ht="12.75">
      <c r="C76" s="22"/>
      <c r="D76" s="22"/>
      <c r="E76" s="22"/>
      <c r="F76" s="22"/>
      <c r="G76" s="8"/>
      <c r="H76" s="8"/>
      <c r="I76" s="8"/>
      <c r="J76" s="8"/>
      <c r="K76" s="214"/>
    </row>
    <row r="77" spans="3:11" ht="12.75">
      <c r="C77" s="22"/>
      <c r="D77" s="22"/>
      <c r="E77" s="22"/>
      <c r="F77" s="22"/>
      <c r="G77" s="8"/>
      <c r="H77" s="8"/>
      <c r="I77" s="8"/>
      <c r="J77" s="8"/>
      <c r="K77" s="214"/>
    </row>
    <row r="78" spans="3:11" ht="12.75">
      <c r="C78" s="22"/>
      <c r="D78" s="22"/>
      <c r="E78" s="22"/>
      <c r="F78" s="22"/>
      <c r="G78" s="8"/>
      <c r="H78" s="8"/>
      <c r="I78" s="8"/>
      <c r="J78" s="8"/>
      <c r="K78" s="214"/>
    </row>
    <row r="79" spans="3:11" ht="12.75">
      <c r="C79" s="22"/>
      <c r="D79" s="22"/>
      <c r="E79" s="22"/>
      <c r="F79" s="22"/>
      <c r="G79" s="8"/>
      <c r="H79" s="8"/>
      <c r="I79" s="8"/>
      <c r="J79" s="8"/>
      <c r="K79" s="214"/>
    </row>
    <row r="80" spans="3:11" ht="12.75">
      <c r="C80" s="22"/>
      <c r="D80" s="22"/>
      <c r="E80" s="22"/>
      <c r="F80" s="22"/>
      <c r="G80" s="8"/>
      <c r="H80" s="8"/>
      <c r="I80" s="8"/>
      <c r="J80" s="8"/>
      <c r="K80" s="214"/>
    </row>
    <row r="81" spans="3:11" ht="12.75">
      <c r="C81" s="22"/>
      <c r="D81" s="22"/>
      <c r="E81" s="22"/>
      <c r="F81" s="22"/>
      <c r="G81" s="8"/>
      <c r="H81" s="8"/>
      <c r="I81" s="8"/>
      <c r="J81" s="8"/>
      <c r="K81" s="214"/>
    </row>
    <row r="82" spans="3:11" ht="12.75">
      <c r="C82" s="22"/>
      <c r="D82" s="22"/>
      <c r="E82" s="22"/>
      <c r="F82" s="22"/>
      <c r="G82" s="8"/>
      <c r="H82" s="8"/>
      <c r="I82" s="8"/>
      <c r="J82" s="8"/>
      <c r="K82" s="214"/>
    </row>
    <row r="83" spans="3:11" ht="12.75">
      <c r="C83" s="22"/>
      <c r="D83" s="22"/>
      <c r="E83" s="22"/>
      <c r="F83" s="22"/>
      <c r="G83" s="8"/>
      <c r="H83" s="8"/>
      <c r="I83" s="8"/>
      <c r="J83" s="8"/>
      <c r="K83" s="214"/>
    </row>
    <row r="84" spans="3:11" ht="12.75">
      <c r="C84" s="22"/>
      <c r="D84" s="22"/>
      <c r="E84" s="22"/>
      <c r="F84" s="22"/>
      <c r="G84" s="8"/>
      <c r="H84" s="8"/>
      <c r="I84" s="8"/>
      <c r="J84" s="8"/>
      <c r="K84" s="214"/>
    </row>
    <row r="85" spans="3:11" ht="12.75">
      <c r="C85" s="22"/>
      <c r="D85" s="22"/>
      <c r="E85" s="22"/>
      <c r="F85" s="22"/>
      <c r="G85" s="8"/>
      <c r="H85" s="8"/>
      <c r="I85" s="8"/>
      <c r="J85" s="8"/>
      <c r="K85" s="214"/>
    </row>
    <row r="86" spans="3:11" ht="12.75">
      <c r="C86" s="22"/>
      <c r="D86" s="22"/>
      <c r="E86" s="22"/>
      <c r="F86" s="22"/>
      <c r="G86" s="8"/>
      <c r="H86" s="8"/>
      <c r="I86" s="8"/>
      <c r="J86" s="8"/>
      <c r="K86" s="214"/>
    </row>
    <row r="87" spans="3:11" ht="12.75">
      <c r="C87" s="22"/>
      <c r="D87" s="22"/>
      <c r="E87" s="22"/>
      <c r="F87" s="22"/>
      <c r="G87" s="8"/>
      <c r="H87" s="8"/>
      <c r="I87" s="8"/>
      <c r="J87" s="8"/>
      <c r="K87" s="214"/>
    </row>
    <row r="88" spans="3:11" ht="12.75">
      <c r="C88" s="22"/>
      <c r="D88" s="22"/>
      <c r="E88" s="22"/>
      <c r="F88" s="22"/>
      <c r="G88" s="8"/>
      <c r="H88" s="8"/>
      <c r="I88" s="8"/>
      <c r="J88" s="8"/>
      <c r="K88" s="214"/>
    </row>
    <row r="89" spans="3:11" ht="12.75">
      <c r="C89" s="22"/>
      <c r="D89" s="22"/>
      <c r="E89" s="22"/>
      <c r="F89" s="22"/>
      <c r="G89" s="8"/>
      <c r="H89" s="8"/>
      <c r="I89" s="8"/>
      <c r="J89" s="8"/>
      <c r="K89" s="214"/>
    </row>
  </sheetData>
  <sheetProtection password="DA9F" sheet="1"/>
  <mergeCells count="14">
    <mergeCell ref="H6:H8"/>
    <mergeCell ref="I6:I8"/>
    <mergeCell ref="J6:J8"/>
    <mergeCell ref="C12:D12"/>
    <mergeCell ref="F5:F8"/>
    <mergeCell ref="H5:J5"/>
    <mergeCell ref="G5:G8"/>
    <mergeCell ref="C2:E2"/>
    <mergeCell ref="C4:E4"/>
    <mergeCell ref="A5:A8"/>
    <mergeCell ref="B5:B8"/>
    <mergeCell ref="C5:C8"/>
    <mergeCell ref="D5:D8"/>
    <mergeCell ref="E5:E8"/>
  </mergeCells>
  <printOptions/>
  <pageMargins left="0.5905511811023623" right="0.1968503937007874" top="0.984251968503937" bottom="0.5905511811023623" header="0.5905511811023623" footer="0.1968503937007874"/>
  <pageSetup horizontalDpi="600" verticalDpi="600" orientation="landscape" paperSize="9" scale="79" r:id="rId1"/>
  <headerFooter alignWithMargins="0">
    <oddHeader>&amp;RAnlage 5 GRDrs 233/2015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Z16"/>
  <sheetViews>
    <sheetView zoomScale="80" zoomScaleNormal="80" zoomScaleSheetLayoutView="70" zoomScalePageLayoutView="0" workbookViewId="0" topLeftCell="C1">
      <selection activeCell="C2" sqref="C2:Z2"/>
    </sheetView>
  </sheetViews>
  <sheetFormatPr defaultColWidth="11.421875" defaultRowHeight="12.75" outlineLevelCol="1"/>
  <cols>
    <col min="1" max="2" width="7.28125" style="5" hidden="1" customWidth="1" outlineLevel="1"/>
    <col min="3" max="3" width="12.7109375" style="6" customWidth="1" collapsed="1"/>
    <col min="4" max="4" width="22.7109375" style="6" customWidth="1"/>
    <col min="5" max="5" width="15.28125" style="6" customWidth="1"/>
    <col min="6" max="6" width="15.421875" style="6" customWidth="1"/>
    <col min="7" max="8" width="4.8515625" style="7" customWidth="1"/>
    <col min="9" max="10" width="4.8515625" style="6" customWidth="1"/>
    <col min="11" max="12" width="4.8515625" style="7" customWidth="1"/>
    <col min="13" max="14" width="4.8515625" style="6" customWidth="1"/>
    <col min="15" max="15" width="4.8515625" style="7" customWidth="1"/>
    <col min="16" max="16" width="4.8515625" style="6" customWidth="1"/>
    <col min="17" max="17" width="8.421875" style="6" customWidth="1"/>
    <col min="18" max="18" width="13.140625" style="10" customWidth="1"/>
    <col min="19" max="19" width="13.7109375" style="10" hidden="1" customWidth="1" outlineLevel="1"/>
    <col min="20" max="20" width="15.00390625" style="10" hidden="1" customWidth="1" outlineLevel="1"/>
    <col min="21" max="21" width="13.7109375" style="10" hidden="1" customWidth="1" outlineLevel="1"/>
    <col min="22" max="23" width="13.140625" style="6" hidden="1" customWidth="1" outlineLevel="1"/>
    <col min="24" max="24" width="11.140625" style="6" customWidth="1" collapsed="1"/>
    <col min="25" max="26" width="11.140625" style="6" customWidth="1"/>
    <col min="27" max="27" width="22.8515625" style="6" customWidth="1"/>
    <col min="29" max="16384" width="11.421875" style="6" customWidth="1"/>
  </cols>
  <sheetData>
    <row r="2" spans="2:26" ht="16.5" customHeight="1">
      <c r="B2" s="58"/>
      <c r="C2" s="126" t="s">
        <v>131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ht="9.75" customHeight="1">
      <c r="Q3" s="39"/>
    </row>
    <row r="4" ht="10.5" customHeight="1"/>
    <row r="5" spans="1:26" ht="24.75" customHeight="1">
      <c r="A5" s="136" t="s">
        <v>20</v>
      </c>
      <c r="B5" s="140" t="s">
        <v>32</v>
      </c>
      <c r="C5" s="123" t="s">
        <v>105</v>
      </c>
      <c r="D5" s="123" t="s">
        <v>13</v>
      </c>
      <c r="E5" s="139" t="s">
        <v>0</v>
      </c>
      <c r="F5" s="139"/>
      <c r="G5" s="125" t="s">
        <v>11</v>
      </c>
      <c r="H5" s="125"/>
      <c r="I5" s="125"/>
      <c r="J5" s="125"/>
      <c r="K5" s="125"/>
      <c r="L5" s="125"/>
      <c r="M5" s="125"/>
      <c r="N5" s="125"/>
      <c r="O5" s="125"/>
      <c r="P5" s="125"/>
      <c r="Q5" s="123" t="s">
        <v>124</v>
      </c>
      <c r="R5" s="279" t="s">
        <v>109</v>
      </c>
      <c r="S5" s="124" t="s">
        <v>110</v>
      </c>
      <c r="T5" s="124"/>
      <c r="U5" s="124"/>
      <c r="V5" s="144" t="s">
        <v>14</v>
      </c>
      <c r="W5" s="146" t="s">
        <v>12</v>
      </c>
      <c r="X5" s="147" t="s">
        <v>9</v>
      </c>
      <c r="Y5" s="147"/>
      <c r="Z5" s="147"/>
    </row>
    <row r="6" spans="1:26" ht="18.75" customHeight="1">
      <c r="A6" s="137"/>
      <c r="B6" s="141"/>
      <c r="C6" s="123"/>
      <c r="D6" s="123"/>
      <c r="E6" s="123" t="s">
        <v>106</v>
      </c>
      <c r="F6" s="123" t="s">
        <v>107</v>
      </c>
      <c r="G6" s="125" t="s">
        <v>1</v>
      </c>
      <c r="H6" s="125"/>
      <c r="I6" s="125"/>
      <c r="J6" s="125"/>
      <c r="K6" s="125" t="s">
        <v>2</v>
      </c>
      <c r="L6" s="125"/>
      <c r="M6" s="125"/>
      <c r="N6" s="125"/>
      <c r="O6" s="125" t="s">
        <v>3</v>
      </c>
      <c r="P6" s="125"/>
      <c r="Q6" s="123"/>
      <c r="R6" s="280"/>
      <c r="S6" s="124">
        <v>2015</v>
      </c>
      <c r="T6" s="124">
        <v>2016</v>
      </c>
      <c r="U6" s="124">
        <v>2017</v>
      </c>
      <c r="V6" s="144"/>
      <c r="W6" s="146"/>
      <c r="X6" s="145">
        <v>2015</v>
      </c>
      <c r="Y6" s="148">
        <v>2016</v>
      </c>
      <c r="Z6" s="149" t="s">
        <v>111</v>
      </c>
    </row>
    <row r="7" spans="1:26" ht="21.75" customHeight="1">
      <c r="A7" s="137"/>
      <c r="B7" s="141"/>
      <c r="C7" s="123"/>
      <c r="D7" s="123"/>
      <c r="E7" s="123"/>
      <c r="F7" s="123"/>
      <c r="G7" s="143" t="s">
        <v>8</v>
      </c>
      <c r="H7" s="143"/>
      <c r="I7" s="125" t="s">
        <v>10</v>
      </c>
      <c r="J7" s="125"/>
      <c r="K7" s="143" t="s">
        <v>8</v>
      </c>
      <c r="L7" s="143"/>
      <c r="M7" s="125" t="s">
        <v>10</v>
      </c>
      <c r="N7" s="125"/>
      <c r="O7" s="83" t="s">
        <v>8</v>
      </c>
      <c r="P7" s="84" t="s">
        <v>108</v>
      </c>
      <c r="Q7" s="123"/>
      <c r="R7" s="280"/>
      <c r="S7" s="124"/>
      <c r="T7" s="124"/>
      <c r="U7" s="124"/>
      <c r="V7" s="144"/>
      <c r="W7" s="146"/>
      <c r="X7" s="145"/>
      <c r="Y7" s="148"/>
      <c r="Z7" s="149"/>
    </row>
    <row r="8" spans="1:26" ht="23.25" customHeight="1">
      <c r="A8" s="138"/>
      <c r="B8" s="142"/>
      <c r="C8" s="123"/>
      <c r="D8" s="123"/>
      <c r="E8" s="123"/>
      <c r="F8" s="123"/>
      <c r="G8" s="83" t="s">
        <v>4</v>
      </c>
      <c r="H8" s="83" t="s">
        <v>5</v>
      </c>
      <c r="I8" s="84" t="s">
        <v>7</v>
      </c>
      <c r="J8" s="84" t="s">
        <v>5</v>
      </c>
      <c r="K8" s="83" t="s">
        <v>7</v>
      </c>
      <c r="L8" s="83" t="s">
        <v>6</v>
      </c>
      <c r="M8" s="84" t="s">
        <v>7</v>
      </c>
      <c r="N8" s="84" t="s">
        <v>5</v>
      </c>
      <c r="O8" s="83" t="s">
        <v>5</v>
      </c>
      <c r="P8" s="84" t="s">
        <v>5</v>
      </c>
      <c r="Q8" s="123"/>
      <c r="R8" s="281"/>
      <c r="S8" s="124"/>
      <c r="T8" s="124"/>
      <c r="U8" s="124"/>
      <c r="V8" s="144"/>
      <c r="W8" s="146"/>
      <c r="X8" s="145"/>
      <c r="Y8" s="148"/>
      <c r="Z8" s="149"/>
    </row>
    <row r="9" spans="1:26" s="15" customFormat="1" ht="57.75" customHeight="1">
      <c r="A9" s="1">
        <v>13</v>
      </c>
      <c r="B9" s="4"/>
      <c r="C9" s="90" t="s">
        <v>36</v>
      </c>
      <c r="D9" s="91" t="s">
        <v>45</v>
      </c>
      <c r="E9" s="38" t="s">
        <v>137</v>
      </c>
      <c r="F9" s="38"/>
      <c r="G9" s="92"/>
      <c r="H9" s="92"/>
      <c r="I9" s="93"/>
      <c r="J9" s="93"/>
      <c r="K9" s="92"/>
      <c r="L9" s="92"/>
      <c r="M9" s="93">
        <v>50</v>
      </c>
      <c r="N9" s="93"/>
      <c r="O9" s="92"/>
      <c r="P9" s="93"/>
      <c r="Q9" s="94">
        <v>42217</v>
      </c>
      <c r="R9" s="95"/>
      <c r="S9" s="96"/>
      <c r="T9" s="95"/>
      <c r="U9" s="95"/>
      <c r="V9" s="95"/>
      <c r="W9" s="95"/>
      <c r="X9" s="97">
        <v>-80000</v>
      </c>
      <c r="Y9" s="97">
        <v>-191600</v>
      </c>
      <c r="Z9" s="85">
        <f>-2*95800</f>
        <v>-191600</v>
      </c>
    </row>
    <row r="10" spans="1:26" s="15" customFormat="1" ht="72.75" customHeight="1">
      <c r="A10" s="1">
        <v>17</v>
      </c>
      <c r="B10" s="4"/>
      <c r="C10" s="190" t="s">
        <v>26</v>
      </c>
      <c r="D10" s="189" t="s">
        <v>50</v>
      </c>
      <c r="E10" s="188" t="s">
        <v>135</v>
      </c>
      <c r="F10" s="188"/>
      <c r="G10" s="216"/>
      <c r="H10" s="216"/>
      <c r="I10" s="166"/>
      <c r="J10" s="166"/>
      <c r="K10" s="216"/>
      <c r="L10" s="216"/>
      <c r="M10" s="166">
        <v>25</v>
      </c>
      <c r="N10" s="166"/>
      <c r="O10" s="216"/>
      <c r="P10" s="166"/>
      <c r="Q10" s="167">
        <v>42248</v>
      </c>
      <c r="R10" s="168"/>
      <c r="S10" s="169"/>
      <c r="T10" s="168"/>
      <c r="U10" s="168"/>
      <c r="V10" s="168"/>
      <c r="W10" s="168"/>
      <c r="X10" s="170">
        <v>-32000</v>
      </c>
      <c r="Y10" s="171">
        <v>-95800</v>
      </c>
      <c r="Z10" s="85">
        <v>-95800</v>
      </c>
    </row>
    <row r="11" spans="1:26" s="16" customFormat="1" ht="32.25" customHeight="1">
      <c r="A11" s="46"/>
      <c r="B11" s="46"/>
      <c r="C11" s="127" t="s">
        <v>132</v>
      </c>
      <c r="D11" s="127"/>
      <c r="E11" s="127"/>
      <c r="F11" s="127"/>
      <c r="G11" s="172">
        <f aca="true" t="shared" si="0" ref="G11:P11">SUM(G9:G10)</f>
        <v>0</v>
      </c>
      <c r="H11" s="172">
        <f t="shared" si="0"/>
        <v>0</v>
      </c>
      <c r="I11" s="173">
        <f t="shared" si="0"/>
        <v>0</v>
      </c>
      <c r="J11" s="173">
        <f t="shared" si="0"/>
        <v>0</v>
      </c>
      <c r="K11" s="172">
        <f t="shared" si="0"/>
        <v>0</v>
      </c>
      <c r="L11" s="172">
        <f t="shared" si="0"/>
        <v>0</v>
      </c>
      <c r="M11" s="173">
        <f t="shared" si="0"/>
        <v>75</v>
      </c>
      <c r="N11" s="173">
        <f t="shared" si="0"/>
        <v>0</v>
      </c>
      <c r="O11" s="172">
        <f t="shared" si="0"/>
        <v>0</v>
      </c>
      <c r="P11" s="173">
        <f t="shared" si="0"/>
        <v>0</v>
      </c>
      <c r="Q11" s="173"/>
      <c r="R11" s="54">
        <f aca="true" t="shared" si="1" ref="R11:Z11">SUM(R9:R10)</f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-112000</v>
      </c>
      <c r="Y11" s="54">
        <f t="shared" si="1"/>
        <v>-287400</v>
      </c>
      <c r="Z11" s="54">
        <f t="shared" si="1"/>
        <v>-287400</v>
      </c>
    </row>
    <row r="12" spans="1:26" s="16" customFormat="1" ht="20.25" customHeight="1">
      <c r="A12" s="46"/>
      <c r="B12" s="56"/>
      <c r="C12" s="128" t="s">
        <v>134</v>
      </c>
      <c r="D12" s="129"/>
      <c r="E12" s="129"/>
      <c r="F12" s="130"/>
      <c r="G12" s="47" t="s">
        <v>125</v>
      </c>
      <c r="H12" s="47" t="s">
        <v>74</v>
      </c>
      <c r="I12" s="47"/>
      <c r="J12" s="47"/>
      <c r="K12" s="47" t="s">
        <v>125</v>
      </c>
      <c r="L12" s="47" t="s">
        <v>74</v>
      </c>
      <c r="M12" s="47"/>
      <c r="N12" s="47"/>
      <c r="O12" s="47" t="s">
        <v>125</v>
      </c>
      <c r="P12" s="47"/>
      <c r="Q12" s="48"/>
      <c r="R12" s="49"/>
      <c r="S12" s="49"/>
      <c r="T12" s="49"/>
      <c r="U12" s="49"/>
      <c r="V12" s="49"/>
      <c r="W12" s="49"/>
      <c r="X12" s="49"/>
      <c r="Y12" s="49"/>
      <c r="Z12" s="49"/>
    </row>
    <row r="13" spans="1:26" s="16" customFormat="1" ht="24" customHeight="1">
      <c r="A13" s="46"/>
      <c r="B13" s="46"/>
      <c r="C13" s="131"/>
      <c r="D13" s="132"/>
      <c r="E13" s="132"/>
      <c r="F13" s="133"/>
      <c r="G13" s="217">
        <f>G11+H11-I11-J11</f>
        <v>0</v>
      </c>
      <c r="H13" s="217">
        <f>H11-J11</f>
        <v>0</v>
      </c>
      <c r="I13" s="217"/>
      <c r="J13" s="217"/>
      <c r="K13" s="217">
        <f>K11+L11-M11-N11</f>
        <v>-75</v>
      </c>
      <c r="L13" s="217">
        <f>L11-N11</f>
        <v>0</v>
      </c>
      <c r="M13" s="217"/>
      <c r="N13" s="217"/>
      <c r="O13" s="217">
        <f>O11-P11</f>
        <v>0</v>
      </c>
      <c r="P13" s="217"/>
      <c r="Q13" s="50"/>
      <c r="R13" s="51"/>
      <c r="S13" s="51"/>
      <c r="T13" s="51"/>
      <c r="U13" s="51"/>
      <c r="V13" s="51"/>
      <c r="W13" s="51"/>
      <c r="X13" s="51"/>
      <c r="Y13" s="51"/>
      <c r="Z13" s="51"/>
    </row>
    <row r="14" spans="18:26" ht="12.75">
      <c r="R14" s="63"/>
      <c r="S14" s="63"/>
      <c r="T14" s="63"/>
      <c r="U14" s="63"/>
      <c r="V14" s="64"/>
      <c r="W14" s="64"/>
      <c r="X14" s="64"/>
      <c r="Y14" s="64"/>
      <c r="Z14" s="64"/>
    </row>
    <row r="15" spans="18:26" ht="12.75">
      <c r="R15" s="63"/>
      <c r="S15" s="63"/>
      <c r="T15" s="63"/>
      <c r="U15" s="63"/>
      <c r="V15" s="64"/>
      <c r="W15" s="64"/>
      <c r="X15" s="64"/>
      <c r="Y15" s="64"/>
      <c r="Z15" s="64"/>
    </row>
    <row r="16" spans="18:26" ht="12.75">
      <c r="R16" s="63"/>
      <c r="S16" s="63"/>
      <c r="T16" s="63"/>
      <c r="U16" s="63"/>
      <c r="V16" s="64"/>
      <c r="W16" s="64"/>
      <c r="X16" s="64"/>
      <c r="Y16" s="64"/>
      <c r="Z16" s="64"/>
    </row>
  </sheetData>
  <sheetProtection password="DA9F" sheet="1"/>
  <mergeCells count="30">
    <mergeCell ref="Q5:Q8"/>
    <mergeCell ref="C2:Z2"/>
    <mergeCell ref="R5:R8"/>
    <mergeCell ref="S5:U5"/>
    <mergeCell ref="E6:E8"/>
    <mergeCell ref="F6:F8"/>
    <mergeCell ref="S6:S8"/>
    <mergeCell ref="C11:F11"/>
    <mergeCell ref="C12:F13"/>
    <mergeCell ref="Z6:Z8"/>
    <mergeCell ref="G7:H7"/>
    <mergeCell ref="I7:J7"/>
    <mergeCell ref="K7:L7"/>
    <mergeCell ref="M7:N7"/>
    <mergeCell ref="V5:V8"/>
    <mergeCell ref="W5:W8"/>
    <mergeCell ref="X5:Z5"/>
    <mergeCell ref="T6:T8"/>
    <mergeCell ref="U6:U8"/>
    <mergeCell ref="X6:X8"/>
    <mergeCell ref="Y6:Y8"/>
    <mergeCell ref="A5:A8"/>
    <mergeCell ref="B5:B8"/>
    <mergeCell ref="C5:C8"/>
    <mergeCell ref="D5:D8"/>
    <mergeCell ref="E5:F5"/>
    <mergeCell ref="G5:P5"/>
    <mergeCell ref="G6:J6"/>
    <mergeCell ref="K6:N6"/>
    <mergeCell ref="O6:P6"/>
  </mergeCells>
  <printOptions/>
  <pageMargins left="0.5905511811023623" right="0.1968503937007874" top="0.984251968503937" bottom="0.5905511811023623" header="0.5905511811023623" footer="0.1968503937007874"/>
  <pageSetup horizontalDpi="600" verticalDpi="600" orientation="landscape" paperSize="9" scale="75" r:id="rId1"/>
  <headerFooter alignWithMargins="0">
    <oddHeader>&amp;RAnlage 5 GRDrs 233/2015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A33"/>
  <sheetViews>
    <sheetView zoomScale="80" zoomScaleNormal="80" zoomScaleSheetLayoutView="50" zoomScalePageLayoutView="0" workbookViewId="0" topLeftCell="A1">
      <pane ySplit="8" topLeftCell="A9" activePane="bottomLeft" state="frozen"/>
      <selection pane="topLeft" activeCell="A53" sqref="A53"/>
      <selection pane="bottomLeft" activeCell="C2" sqref="C2"/>
    </sheetView>
  </sheetViews>
  <sheetFormatPr defaultColWidth="11.421875" defaultRowHeight="12.75" outlineLevelCol="1"/>
  <cols>
    <col min="1" max="2" width="5.28125" style="31" hidden="1" customWidth="1" outlineLevel="1"/>
    <col min="3" max="3" width="12.7109375" style="6" customWidth="1" collapsed="1"/>
    <col min="4" max="4" width="22.7109375" style="6" customWidth="1"/>
    <col min="5" max="5" width="15.28125" style="6" customWidth="1"/>
    <col min="6" max="6" width="15.8515625" style="6" customWidth="1"/>
    <col min="7" max="8" width="4.8515625" style="7" customWidth="1"/>
    <col min="9" max="10" width="4.8515625" style="6" customWidth="1"/>
    <col min="11" max="12" width="4.8515625" style="7" customWidth="1"/>
    <col min="13" max="16" width="4.8515625" style="6" customWidth="1"/>
    <col min="17" max="17" width="9.7109375" style="10" customWidth="1"/>
    <col min="18" max="18" width="15.140625" style="6" customWidth="1"/>
    <col min="19" max="21" width="10.28125" style="6" hidden="1" customWidth="1" outlineLevel="1"/>
    <col min="22" max="22" width="13.57421875" style="6" hidden="1" customWidth="1" outlineLevel="1"/>
    <col min="23" max="23" width="12.421875" style="6" hidden="1" customWidth="1" outlineLevel="1"/>
    <col min="24" max="25" width="12.00390625" style="6" hidden="1" customWidth="1" outlineLevel="1"/>
    <col min="26" max="26" width="15.140625" style="6" customWidth="1" collapsed="1"/>
    <col min="27" max="27" width="30.28125" style="6" customWidth="1"/>
    <col min="28" max="16384" width="11.421875" style="6" customWidth="1"/>
  </cols>
  <sheetData>
    <row r="1" ht="10.5" customHeight="1"/>
    <row r="2" spans="3:21" ht="16.5" customHeight="1">
      <c r="C2" s="225" t="s">
        <v>140</v>
      </c>
      <c r="D2" s="33"/>
      <c r="E2" s="33"/>
      <c r="F2" s="33"/>
      <c r="G2" s="33"/>
      <c r="P2" s="8"/>
      <c r="Q2" s="8"/>
      <c r="R2" s="8"/>
      <c r="S2" s="8"/>
      <c r="T2" s="8"/>
      <c r="U2" s="8"/>
    </row>
    <row r="3" spans="3:21" ht="9" customHeight="1">
      <c r="C3" s="32"/>
      <c r="D3" s="33"/>
      <c r="E3" s="33"/>
      <c r="F3" s="33"/>
      <c r="G3" s="33"/>
      <c r="P3" s="8"/>
      <c r="Q3" s="8"/>
      <c r="R3" s="8"/>
      <c r="S3" s="8"/>
      <c r="T3" s="8"/>
      <c r="U3" s="8"/>
    </row>
    <row r="4" ht="10.5" customHeight="1"/>
    <row r="5" spans="1:27" ht="21" customHeight="1">
      <c r="A5" s="136" t="s">
        <v>20</v>
      </c>
      <c r="B5" s="70"/>
      <c r="C5" s="123" t="s">
        <v>105</v>
      </c>
      <c r="D5" s="123" t="s">
        <v>13</v>
      </c>
      <c r="E5" s="139" t="s">
        <v>0</v>
      </c>
      <c r="F5" s="139"/>
      <c r="G5" s="125" t="s">
        <v>11</v>
      </c>
      <c r="H5" s="125"/>
      <c r="I5" s="125"/>
      <c r="J5" s="125"/>
      <c r="K5" s="125"/>
      <c r="L5" s="125"/>
      <c r="M5" s="125"/>
      <c r="N5" s="125"/>
      <c r="O5" s="125"/>
      <c r="P5" s="125"/>
      <c r="Q5" s="123" t="s">
        <v>124</v>
      </c>
      <c r="R5" s="279" t="s">
        <v>145</v>
      </c>
      <c r="S5" s="124" t="s">
        <v>110</v>
      </c>
      <c r="T5" s="124"/>
      <c r="U5" s="124"/>
      <c r="V5" s="220" t="s">
        <v>14</v>
      </c>
      <c r="W5" s="124" t="s">
        <v>12</v>
      </c>
      <c r="X5" s="156" t="s">
        <v>9</v>
      </c>
      <c r="Y5" s="157"/>
      <c r="Z5" s="224" t="s">
        <v>139</v>
      </c>
      <c r="AA5" s="221" t="s">
        <v>138</v>
      </c>
    </row>
    <row r="6" spans="1:27" ht="13.5" customHeight="1">
      <c r="A6" s="137"/>
      <c r="B6" s="218"/>
      <c r="C6" s="123"/>
      <c r="D6" s="123"/>
      <c r="E6" s="123" t="s">
        <v>106</v>
      </c>
      <c r="F6" s="123" t="s">
        <v>107</v>
      </c>
      <c r="G6" s="125" t="s">
        <v>1</v>
      </c>
      <c r="H6" s="125"/>
      <c r="I6" s="125"/>
      <c r="J6" s="125"/>
      <c r="K6" s="125" t="s">
        <v>2</v>
      </c>
      <c r="L6" s="125"/>
      <c r="M6" s="125"/>
      <c r="N6" s="125"/>
      <c r="O6" s="125" t="s">
        <v>3</v>
      </c>
      <c r="P6" s="125"/>
      <c r="Q6" s="123"/>
      <c r="R6" s="280"/>
      <c r="S6" s="124">
        <v>2014</v>
      </c>
      <c r="T6" s="124">
        <v>2015</v>
      </c>
      <c r="U6" s="124">
        <v>2016</v>
      </c>
      <c r="V6" s="220"/>
      <c r="W6" s="124"/>
      <c r="X6" s="145">
        <v>2015</v>
      </c>
      <c r="Y6" s="223">
        <v>2016</v>
      </c>
      <c r="Z6" s="224"/>
      <c r="AA6" s="222"/>
    </row>
    <row r="7" spans="1:27" ht="25.5" customHeight="1">
      <c r="A7" s="137"/>
      <c r="B7" s="218"/>
      <c r="C7" s="123"/>
      <c r="D7" s="123"/>
      <c r="E7" s="123"/>
      <c r="F7" s="123"/>
      <c r="G7" s="143" t="s">
        <v>8</v>
      </c>
      <c r="H7" s="143"/>
      <c r="I7" s="125" t="s">
        <v>10</v>
      </c>
      <c r="J7" s="125"/>
      <c r="K7" s="143" t="s">
        <v>8</v>
      </c>
      <c r="L7" s="143"/>
      <c r="M7" s="125" t="s">
        <v>10</v>
      </c>
      <c r="N7" s="125"/>
      <c r="O7" s="83" t="s">
        <v>8</v>
      </c>
      <c r="P7" s="84" t="s">
        <v>108</v>
      </c>
      <c r="Q7" s="123"/>
      <c r="R7" s="280"/>
      <c r="S7" s="124"/>
      <c r="T7" s="124"/>
      <c r="U7" s="124"/>
      <c r="V7" s="220"/>
      <c r="W7" s="124"/>
      <c r="X7" s="145"/>
      <c r="Y7" s="223"/>
      <c r="Z7" s="224"/>
      <c r="AA7" s="222"/>
    </row>
    <row r="8" spans="1:27" ht="54.75" customHeight="1">
      <c r="A8" s="138"/>
      <c r="B8" s="219"/>
      <c r="C8" s="123"/>
      <c r="D8" s="123"/>
      <c r="E8" s="123"/>
      <c r="F8" s="123"/>
      <c r="G8" s="83" t="s">
        <v>4</v>
      </c>
      <c r="H8" s="83" t="s">
        <v>5</v>
      </c>
      <c r="I8" s="84" t="s">
        <v>7</v>
      </c>
      <c r="J8" s="84" t="s">
        <v>5</v>
      </c>
      <c r="K8" s="83" t="s">
        <v>7</v>
      </c>
      <c r="L8" s="83" t="s">
        <v>6</v>
      </c>
      <c r="M8" s="84" t="s">
        <v>7</v>
      </c>
      <c r="N8" s="84" t="s">
        <v>5</v>
      </c>
      <c r="O8" s="83" t="s">
        <v>5</v>
      </c>
      <c r="P8" s="84" t="s">
        <v>5</v>
      </c>
      <c r="Q8" s="123"/>
      <c r="R8" s="281"/>
      <c r="S8" s="226"/>
      <c r="T8" s="226"/>
      <c r="U8" s="226"/>
      <c r="V8" s="227"/>
      <c r="W8" s="226"/>
      <c r="X8" s="151"/>
      <c r="Y8" s="228"/>
      <c r="Z8" s="229"/>
      <c r="AA8" s="222"/>
    </row>
    <row r="9" spans="1:27" s="36" customFormat="1" ht="23.25" customHeight="1">
      <c r="A9" s="34"/>
      <c r="B9" s="34"/>
      <c r="C9" s="163" t="s">
        <v>58</v>
      </c>
      <c r="D9" s="164"/>
      <c r="E9" s="164"/>
      <c r="F9" s="164"/>
      <c r="G9" s="230"/>
      <c r="H9" s="230"/>
      <c r="I9" s="231"/>
      <c r="J9" s="231"/>
      <c r="K9" s="230"/>
      <c r="L9" s="230"/>
      <c r="M9" s="231"/>
      <c r="N9" s="231"/>
      <c r="O9" s="231"/>
      <c r="P9" s="232"/>
      <c r="Q9" s="233"/>
      <c r="R9" s="231"/>
      <c r="S9" s="231"/>
      <c r="T9" s="231"/>
      <c r="U9" s="231"/>
      <c r="V9" s="234"/>
      <c r="W9" s="231"/>
      <c r="X9" s="234"/>
      <c r="Y9" s="234"/>
      <c r="Z9" s="231"/>
      <c r="AA9" s="235"/>
    </row>
    <row r="10" spans="1:27" s="15" customFormat="1" ht="48.75" customHeight="1">
      <c r="A10" s="1">
        <v>7</v>
      </c>
      <c r="B10" s="4"/>
      <c r="C10" s="270" t="s">
        <v>16</v>
      </c>
      <c r="D10" s="268" t="s">
        <v>41</v>
      </c>
      <c r="E10" s="266"/>
      <c r="F10" s="266" t="s">
        <v>65</v>
      </c>
      <c r="G10" s="243"/>
      <c r="H10" s="243">
        <v>10</v>
      </c>
      <c r="I10" s="244"/>
      <c r="J10" s="244"/>
      <c r="K10" s="243"/>
      <c r="L10" s="243"/>
      <c r="M10" s="244"/>
      <c r="N10" s="244"/>
      <c r="O10" s="243"/>
      <c r="P10" s="244"/>
      <c r="Q10" s="245">
        <v>42248</v>
      </c>
      <c r="R10" s="246"/>
      <c r="S10" s="247"/>
      <c r="T10" s="246"/>
      <c r="U10" s="246"/>
      <c r="V10" s="246"/>
      <c r="W10" s="246"/>
      <c r="X10" s="248">
        <v>60000</v>
      </c>
      <c r="Y10" s="249">
        <v>155800</v>
      </c>
      <c r="Z10" s="250">
        <v>155800</v>
      </c>
      <c r="AA10" s="236" t="s">
        <v>63</v>
      </c>
    </row>
    <row r="11" spans="1:27" s="15" customFormat="1" ht="77.25" customHeight="1">
      <c r="A11" s="1">
        <v>6</v>
      </c>
      <c r="B11" s="4"/>
      <c r="C11" s="90" t="s">
        <v>36</v>
      </c>
      <c r="D11" s="91" t="s">
        <v>40</v>
      </c>
      <c r="E11" s="38" t="s">
        <v>65</v>
      </c>
      <c r="F11" s="38" t="s">
        <v>66</v>
      </c>
      <c r="G11" s="251"/>
      <c r="H11" s="251">
        <v>5</v>
      </c>
      <c r="I11" s="93"/>
      <c r="J11" s="93">
        <v>10</v>
      </c>
      <c r="K11" s="251"/>
      <c r="L11" s="251">
        <v>10</v>
      </c>
      <c r="M11" s="93"/>
      <c r="N11" s="93"/>
      <c r="O11" s="251"/>
      <c r="P11" s="93"/>
      <c r="Q11" s="94">
        <v>42248</v>
      </c>
      <c r="R11" s="95"/>
      <c r="S11" s="96"/>
      <c r="T11" s="95"/>
      <c r="U11" s="95"/>
      <c r="V11" s="95"/>
      <c r="W11" s="95"/>
      <c r="X11" s="97">
        <v>6800</v>
      </c>
      <c r="Y11" s="97">
        <v>20200</v>
      </c>
      <c r="Z11" s="85">
        <f>176000-155800</f>
        <v>20200</v>
      </c>
      <c r="AA11" s="237" t="s">
        <v>144</v>
      </c>
    </row>
    <row r="12" spans="1:27" s="15" customFormat="1" ht="61.5" customHeight="1">
      <c r="A12" s="43">
        <v>29</v>
      </c>
      <c r="B12" s="44"/>
      <c r="C12" s="271" t="s">
        <v>23</v>
      </c>
      <c r="D12" s="269" t="s">
        <v>77</v>
      </c>
      <c r="E12" s="267"/>
      <c r="F12" s="267" t="s">
        <v>67</v>
      </c>
      <c r="G12" s="252"/>
      <c r="H12" s="252"/>
      <c r="I12" s="253"/>
      <c r="J12" s="253"/>
      <c r="K12" s="252"/>
      <c r="L12" s="252">
        <v>20</v>
      </c>
      <c r="M12" s="253"/>
      <c r="N12" s="253"/>
      <c r="O12" s="252"/>
      <c r="P12" s="253"/>
      <c r="Q12" s="254">
        <v>42248</v>
      </c>
      <c r="R12" s="255">
        <v>112500</v>
      </c>
      <c r="S12" s="256"/>
      <c r="T12" s="255"/>
      <c r="U12" s="255"/>
      <c r="V12" s="255"/>
      <c r="W12" s="255"/>
      <c r="X12" s="257">
        <v>60000</v>
      </c>
      <c r="Y12" s="258">
        <v>177200</v>
      </c>
      <c r="Z12" s="259">
        <v>177200</v>
      </c>
      <c r="AA12" s="238" t="s">
        <v>79</v>
      </c>
    </row>
    <row r="13" spans="1:27" s="3" customFormat="1" ht="63" customHeight="1">
      <c r="A13" s="1">
        <v>30</v>
      </c>
      <c r="B13" s="4"/>
      <c r="C13" s="190" t="s">
        <v>78</v>
      </c>
      <c r="D13" s="269" t="s">
        <v>142</v>
      </c>
      <c r="E13" s="267" t="s">
        <v>80</v>
      </c>
      <c r="F13" s="267" t="s">
        <v>81</v>
      </c>
      <c r="G13" s="252"/>
      <c r="H13" s="252"/>
      <c r="I13" s="253"/>
      <c r="J13" s="253">
        <v>5</v>
      </c>
      <c r="K13" s="252"/>
      <c r="L13" s="252">
        <v>10</v>
      </c>
      <c r="M13" s="253"/>
      <c r="N13" s="253">
        <v>10</v>
      </c>
      <c r="O13" s="252"/>
      <c r="P13" s="253"/>
      <c r="Q13" s="254">
        <v>42248</v>
      </c>
      <c r="R13" s="255"/>
      <c r="S13" s="256"/>
      <c r="T13" s="255"/>
      <c r="U13" s="255"/>
      <c r="V13" s="255"/>
      <c r="W13" s="255"/>
      <c r="X13" s="257">
        <v>9200</v>
      </c>
      <c r="Y13" s="258">
        <v>27600</v>
      </c>
      <c r="Z13" s="260">
        <v>27600</v>
      </c>
      <c r="AA13" s="239" t="s">
        <v>143</v>
      </c>
    </row>
    <row r="14" spans="1:27" s="36" customFormat="1" ht="23.25" customHeight="1">
      <c r="A14" s="35"/>
      <c r="B14" s="71"/>
      <c r="C14" s="163" t="s">
        <v>18</v>
      </c>
      <c r="D14" s="164"/>
      <c r="E14" s="164"/>
      <c r="F14" s="164"/>
      <c r="G14" s="261"/>
      <c r="H14" s="261"/>
      <c r="I14" s="262"/>
      <c r="J14" s="262"/>
      <c r="K14" s="261"/>
      <c r="L14" s="261"/>
      <c r="M14" s="262"/>
      <c r="N14" s="262"/>
      <c r="O14" s="262"/>
      <c r="P14" s="263"/>
      <c r="Q14" s="264"/>
      <c r="R14" s="262"/>
      <c r="S14" s="262"/>
      <c r="T14" s="262"/>
      <c r="U14" s="262"/>
      <c r="V14" s="265"/>
      <c r="W14" s="262"/>
      <c r="X14" s="265"/>
      <c r="Y14" s="265"/>
      <c r="Z14" s="262"/>
      <c r="AA14" s="235"/>
    </row>
    <row r="15" spans="1:27" s="17" customFormat="1" ht="26.25" customHeight="1">
      <c r="A15" s="1">
        <v>24</v>
      </c>
      <c r="B15" s="4"/>
      <c r="C15" s="282" t="s">
        <v>55</v>
      </c>
      <c r="D15" s="285" t="s">
        <v>56</v>
      </c>
      <c r="E15" s="266"/>
      <c r="F15" s="266" t="s">
        <v>65</v>
      </c>
      <c r="G15" s="243"/>
      <c r="H15" s="243">
        <v>10</v>
      </c>
      <c r="I15" s="244"/>
      <c r="J15" s="244"/>
      <c r="K15" s="243"/>
      <c r="L15" s="243"/>
      <c r="M15" s="244"/>
      <c r="N15" s="244"/>
      <c r="O15" s="243"/>
      <c r="P15" s="244"/>
      <c r="Q15" s="245">
        <v>42248</v>
      </c>
      <c r="R15" s="246">
        <v>0</v>
      </c>
      <c r="S15" s="247"/>
      <c r="T15" s="246"/>
      <c r="U15" s="246"/>
      <c r="V15" s="246"/>
      <c r="W15" s="246"/>
      <c r="X15" s="248">
        <v>52000</v>
      </c>
      <c r="Y15" s="250">
        <v>155800</v>
      </c>
      <c r="Z15" s="250">
        <v>155800</v>
      </c>
      <c r="AA15" s="240" t="s">
        <v>104</v>
      </c>
    </row>
    <row r="16" spans="1:27" s="17" customFormat="1" ht="26.25" customHeight="1">
      <c r="A16" s="1">
        <v>24</v>
      </c>
      <c r="B16" s="4"/>
      <c r="C16" s="283"/>
      <c r="D16" s="286"/>
      <c r="E16" s="188"/>
      <c r="F16" s="188" t="s">
        <v>65</v>
      </c>
      <c r="G16" s="165"/>
      <c r="H16" s="165">
        <v>10</v>
      </c>
      <c r="I16" s="166"/>
      <c r="J16" s="166"/>
      <c r="K16" s="165"/>
      <c r="L16" s="165"/>
      <c r="M16" s="166"/>
      <c r="N16" s="166"/>
      <c r="O16" s="165"/>
      <c r="P16" s="166"/>
      <c r="Q16" s="167">
        <v>42248</v>
      </c>
      <c r="R16" s="168">
        <v>0</v>
      </c>
      <c r="S16" s="169"/>
      <c r="T16" s="168"/>
      <c r="U16" s="168"/>
      <c r="V16" s="168"/>
      <c r="W16" s="168"/>
      <c r="X16" s="170">
        <v>52000</v>
      </c>
      <c r="Y16" s="85">
        <v>155800</v>
      </c>
      <c r="Z16" s="85">
        <v>155800</v>
      </c>
      <c r="AA16" s="241"/>
    </row>
    <row r="17" spans="1:27" s="17" customFormat="1" ht="26.25" customHeight="1">
      <c r="A17" s="1">
        <v>24</v>
      </c>
      <c r="B17" s="4"/>
      <c r="C17" s="284"/>
      <c r="D17" s="287"/>
      <c r="E17" s="188"/>
      <c r="F17" s="188" t="s">
        <v>67</v>
      </c>
      <c r="G17" s="165"/>
      <c r="H17" s="165"/>
      <c r="I17" s="166"/>
      <c r="J17" s="166"/>
      <c r="K17" s="165"/>
      <c r="L17" s="165">
        <v>20</v>
      </c>
      <c r="M17" s="166"/>
      <c r="N17" s="166"/>
      <c r="O17" s="165"/>
      <c r="P17" s="166"/>
      <c r="Q17" s="167">
        <v>42248</v>
      </c>
      <c r="R17" s="168">
        <v>0</v>
      </c>
      <c r="S17" s="169"/>
      <c r="T17" s="168"/>
      <c r="U17" s="168"/>
      <c r="V17" s="168"/>
      <c r="W17" s="168"/>
      <c r="X17" s="170">
        <v>60000</v>
      </c>
      <c r="Y17" s="85">
        <v>177200</v>
      </c>
      <c r="Z17" s="85">
        <v>177200</v>
      </c>
      <c r="AA17" s="242"/>
    </row>
    <row r="18" spans="1:27" s="41" customFormat="1" ht="34.5" customHeight="1">
      <c r="A18" s="40"/>
      <c r="B18" s="40"/>
      <c r="C18" s="179" t="s">
        <v>30</v>
      </c>
      <c r="D18" s="180"/>
      <c r="E18" s="180"/>
      <c r="F18" s="181"/>
      <c r="G18" s="273">
        <f>SUM(G10:G17)</f>
        <v>0</v>
      </c>
      <c r="H18" s="273">
        <f>SUM(H10:H17)</f>
        <v>35</v>
      </c>
      <c r="I18" s="274">
        <f>SUM(I10:I17)</f>
        <v>0</v>
      </c>
      <c r="J18" s="274">
        <f>SUM(J10:J17)</f>
        <v>15</v>
      </c>
      <c r="K18" s="273">
        <f>SUM(K10:K17)</f>
        <v>0</v>
      </c>
      <c r="L18" s="273">
        <f>SUM(L10:L17)</f>
        <v>60</v>
      </c>
      <c r="M18" s="274">
        <f>SUM(M10:M17)</f>
        <v>0</v>
      </c>
      <c r="N18" s="274">
        <f>SUM(N10:N17)</f>
        <v>10</v>
      </c>
      <c r="O18" s="273">
        <f>SUM(O10:O17)</f>
        <v>0</v>
      </c>
      <c r="P18" s="274">
        <f>SUM(P10:P17)</f>
        <v>0</v>
      </c>
      <c r="Q18" s="275"/>
      <c r="R18" s="276">
        <f>SUM(R10:R17)</f>
        <v>112500</v>
      </c>
      <c r="S18" s="276">
        <f>SUM(S10:S17)</f>
        <v>0</v>
      </c>
      <c r="T18" s="276">
        <f>SUM(T10:T17)</f>
        <v>0</v>
      </c>
      <c r="U18" s="276">
        <f>SUM(U10:U17)</f>
        <v>0</v>
      </c>
      <c r="V18" s="276">
        <f>SUM(V10:V17)</f>
        <v>0</v>
      </c>
      <c r="W18" s="276">
        <f>SUM(W10:W17)</f>
        <v>0</v>
      </c>
      <c r="X18" s="276">
        <f>SUM(X10:X17)</f>
        <v>300000</v>
      </c>
      <c r="Y18" s="276">
        <f>SUM(Y10:Y17)</f>
        <v>869600</v>
      </c>
      <c r="Z18" s="276">
        <f>SUM(Z10:Z17)</f>
        <v>869600</v>
      </c>
      <c r="AA18" s="277"/>
    </row>
    <row r="19" spans="3:25" ht="23.25" customHeight="1">
      <c r="C19" s="182" t="s">
        <v>141</v>
      </c>
      <c r="D19" s="183"/>
      <c r="E19" s="183"/>
      <c r="F19" s="184"/>
      <c r="G19" s="47" t="s">
        <v>125</v>
      </c>
      <c r="H19" s="47" t="s">
        <v>74</v>
      </c>
      <c r="I19" s="47"/>
      <c r="J19" s="47"/>
      <c r="K19" s="47" t="s">
        <v>125</v>
      </c>
      <c r="L19" s="47" t="s">
        <v>74</v>
      </c>
      <c r="M19" s="47"/>
      <c r="N19" s="47"/>
      <c r="O19" s="47" t="s">
        <v>125</v>
      </c>
      <c r="P19" s="47"/>
      <c r="V19" s="30"/>
      <c r="X19" s="30"/>
      <c r="Y19" s="30"/>
    </row>
    <row r="20" spans="3:25" ht="26.25" customHeight="1">
      <c r="C20" s="185"/>
      <c r="D20" s="186"/>
      <c r="E20" s="186"/>
      <c r="F20" s="187"/>
      <c r="G20" s="272">
        <f>G18+H18-I18-J18</f>
        <v>20</v>
      </c>
      <c r="H20" s="272">
        <f>H18-J18</f>
        <v>20</v>
      </c>
      <c r="I20" s="272"/>
      <c r="J20" s="272"/>
      <c r="K20" s="272">
        <f>K18+L18-M18-N18</f>
        <v>50</v>
      </c>
      <c r="L20" s="272">
        <f>L18-N18</f>
        <v>50</v>
      </c>
      <c r="M20" s="272"/>
      <c r="N20" s="272"/>
      <c r="O20" s="272">
        <f>O18-P18</f>
        <v>0</v>
      </c>
      <c r="P20" s="272"/>
      <c r="V20" s="30"/>
      <c r="X20" s="30"/>
      <c r="Y20" s="30"/>
    </row>
    <row r="21" spans="22:25" ht="12.75">
      <c r="V21" s="30"/>
      <c r="X21" s="30"/>
      <c r="Y21" s="30"/>
    </row>
    <row r="22" spans="22:25" ht="12.75">
      <c r="V22" s="30"/>
      <c r="X22" s="30"/>
      <c r="Y22" s="30"/>
    </row>
    <row r="23" spans="22:25" ht="12.75">
      <c r="V23" s="30"/>
      <c r="X23" s="30"/>
      <c r="Y23" s="30"/>
    </row>
    <row r="24" spans="22:25" ht="12.75">
      <c r="V24" s="30"/>
      <c r="X24" s="30"/>
      <c r="Y24" s="30"/>
    </row>
    <row r="25" spans="22:25" ht="12.75">
      <c r="V25" s="30"/>
      <c r="X25" s="30"/>
      <c r="Y25" s="30"/>
    </row>
    <row r="26" spans="22:25" ht="12.75">
      <c r="V26" s="30"/>
      <c r="X26" s="30"/>
      <c r="Y26" s="30"/>
    </row>
    <row r="27" spans="22:25" ht="12.75">
      <c r="V27" s="30"/>
      <c r="X27" s="30"/>
      <c r="Y27" s="30"/>
    </row>
    <row r="28" spans="22:25" ht="12.75">
      <c r="V28" s="30"/>
      <c r="X28" s="30"/>
      <c r="Y28" s="30"/>
    </row>
    <row r="29" spans="22:25" ht="12.75">
      <c r="V29" s="30"/>
      <c r="X29" s="30"/>
      <c r="Y29" s="30"/>
    </row>
    <row r="30" spans="22:25" ht="12.75">
      <c r="V30" s="30"/>
      <c r="X30" s="30"/>
      <c r="Y30" s="30"/>
    </row>
    <row r="31" spans="22:25" ht="12.75">
      <c r="V31" s="30"/>
      <c r="X31" s="30"/>
      <c r="Y31" s="30"/>
    </row>
    <row r="32" spans="22:25" ht="12.75">
      <c r="V32" s="30"/>
      <c r="X32" s="30"/>
      <c r="Y32" s="30"/>
    </row>
    <row r="33" spans="22:25" ht="12.75">
      <c r="V33" s="30"/>
      <c r="X33" s="30"/>
      <c r="Y33" s="30"/>
    </row>
  </sheetData>
  <sheetProtection password="DA9F" sheet="1"/>
  <mergeCells count="34">
    <mergeCell ref="C19:F20"/>
    <mergeCell ref="C15:C17"/>
    <mergeCell ref="D15:D17"/>
    <mergeCell ref="Z5:Z8"/>
    <mergeCell ref="E6:E8"/>
    <mergeCell ref="F6:F8"/>
    <mergeCell ref="X5:Y5"/>
    <mergeCell ref="C14:F14"/>
    <mergeCell ref="C18:F18"/>
    <mergeCell ref="AA15:AA17"/>
    <mergeCell ref="W5:W8"/>
    <mergeCell ref="AA5:AA8"/>
    <mergeCell ref="Y6:Y8"/>
    <mergeCell ref="C9:F9"/>
    <mergeCell ref="I7:J7"/>
    <mergeCell ref="K7:L7"/>
    <mergeCell ref="M7:N7"/>
    <mergeCell ref="G6:J6"/>
    <mergeCell ref="K6:N6"/>
    <mergeCell ref="A5:A8"/>
    <mergeCell ref="C5:C8"/>
    <mergeCell ref="D5:D8"/>
    <mergeCell ref="E5:F5"/>
    <mergeCell ref="G5:P5"/>
    <mergeCell ref="R5:R8"/>
    <mergeCell ref="S5:U5"/>
    <mergeCell ref="X6:X8"/>
    <mergeCell ref="V5:V8"/>
    <mergeCell ref="Q5:Q8"/>
    <mergeCell ref="G7:H7"/>
    <mergeCell ref="O6:P6"/>
    <mergeCell ref="S6:S8"/>
    <mergeCell ref="T6:T8"/>
    <mergeCell ref="U6:U8"/>
  </mergeCells>
  <printOptions/>
  <pageMargins left="0.5905511811023623" right="0.1968503937007874" top="0.984251968503937" bottom="0.5905511811023623" header="0.5905511811023623" footer="0.1968503937007874"/>
  <pageSetup horizontalDpi="600" verticalDpi="600" orientation="landscape" paperSize="9" scale="73" r:id="rId2"/>
  <headerFooter alignWithMargins="0">
    <oddHeader>&amp;RAnlage 5 GRDrs 233/2015</oddHeader>
    <oddFooter>&amp;CSeite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u510024</dc:creator>
  <cp:keywords/>
  <dc:description/>
  <cp:lastModifiedBy>u510071</cp:lastModifiedBy>
  <cp:lastPrinted>2015-04-02T07:53:23Z</cp:lastPrinted>
  <dcterms:created xsi:type="dcterms:W3CDTF">2008-04-11T09:54:39Z</dcterms:created>
  <dcterms:modified xsi:type="dcterms:W3CDTF">2015-04-02T07:54:03Z</dcterms:modified>
  <cp:category/>
  <cp:version/>
  <cp:contentType/>
  <cp:contentStatus/>
</cp:coreProperties>
</file>