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a034\AppData\Roaming\OpenText\DM\Temp\"/>
    </mc:Choice>
  </mc:AlternateContent>
  <bookViews>
    <workbookView xWindow="-15" yWindow="-15" windowWidth="4800" windowHeight="5190" tabRatio="801" activeTab="1"/>
  </bookViews>
  <sheets>
    <sheet name="Info" sheetId="1" r:id="rId1"/>
    <sheet name="seit 1987" sheetId="2181" r:id="rId2"/>
  </sheets>
  <externalReferences>
    <externalReference r:id="rId3"/>
  </externalReferences>
  <definedNames>
    <definedName name="_Dist_Bin" hidden="1">'[1]seit 1990'!#REF!</definedName>
    <definedName name="_Dist_Values" hidden="1">'[1]seit 1990'!#REF!</definedName>
    <definedName name="_Order1" hidden="1">0</definedName>
    <definedName name="_Table1_Out" hidden="1">'[1]seit 1990'!#REF!</definedName>
    <definedName name="_Table2_Out" hidden="1">'[1]seit 1990'!#REF!</definedName>
    <definedName name="AusblendenZeilen">'seit 1987'!$12:$13,'seit 1987'!$15:$18,'seit 1987'!$20:$23,'seit 1987'!$25:$28,'seit 1987'!$11:$11,'seit 1987'!$30:$33,'seit 1987'!$48:$48</definedName>
    <definedName name="F_NAME" hidden="1">"D0000052.EXL"</definedName>
    <definedName name="F_TITEL" hidden="1">"Makro BT Jahresauswertung Genehmigungen 1 (Überblick mit Stadtbezirken)"</definedName>
    <definedName name="F_UNITS" hidden="1">"Anzahl Gebäude"</definedName>
    <definedName name="Farbe">'seit 1987'!$A$3:$I$4,'seit 1987'!$A$6:$I$9,'seit 1987'!$A$10:$A$36</definedName>
    <definedName name="Jahrbuch">'seit 1987'!$A$6:$I$51</definedName>
    <definedName name="URDB_OK" hidden="1">TRUE</definedName>
  </definedNames>
  <calcPr calcId="162913"/>
</workbook>
</file>

<file path=xl/calcChain.xml><?xml version="1.0" encoding="utf-8"?>
<calcChain xmlns="http://schemas.openxmlformats.org/spreadsheetml/2006/main">
  <c r="A47" i="2181" l="1"/>
  <c r="G11" i="2181"/>
  <c r="G12" i="2181"/>
  <c r="G13" i="2181"/>
  <c r="G14" i="2181"/>
  <c r="G15" i="2181"/>
  <c r="G16" i="2181"/>
  <c r="G17" i="2181"/>
  <c r="G18" i="2181"/>
  <c r="G19" i="2181"/>
  <c r="G20" i="2181"/>
  <c r="G21" i="2181"/>
  <c r="G22" i="2181"/>
  <c r="G23" i="2181"/>
  <c r="G24" i="2181"/>
  <c r="G25" i="2181"/>
  <c r="E26" i="2181"/>
  <c r="F26" i="2181"/>
</calcChain>
</file>

<file path=xl/sharedStrings.xml><?xml version="1.0" encoding="utf-8"?>
<sst xmlns="http://schemas.openxmlformats.org/spreadsheetml/2006/main" count="86" uniqueCount="85">
  <si>
    <t>Erläuterungen:</t>
  </si>
  <si>
    <t>Periodizität:</t>
  </si>
  <si>
    <t>Die Statistik wird jährlich zum 31.12. eines Jahres erstellt</t>
  </si>
  <si>
    <t>Rechtsgrundlage:</t>
  </si>
  <si>
    <t>Gliederungstiefe:</t>
  </si>
  <si>
    <t>darin</t>
  </si>
  <si>
    <t>Jahr</t>
  </si>
  <si>
    <t>insgesamt</t>
  </si>
  <si>
    <t>Wohnräume</t>
  </si>
  <si>
    <t>Nutzfläche</t>
  </si>
  <si>
    <t>Anzahl</t>
  </si>
  <si>
    <t>Die räumliche Gliederung umfasst die Gemeindeebene.</t>
  </si>
  <si>
    <t>Wohnheimen in Stuttgart seit 1980</t>
  </si>
  <si>
    <t>Veranschlagte Kosten (des Bauwerks)</t>
  </si>
  <si>
    <t>Baumaßnahmen</t>
  </si>
  <si>
    <t>Erläuterungsblatt zu Tabelle Nr. 1793</t>
  </si>
  <si>
    <t>Zusätzlich ist eine räumliche Gliederung bis auf Stadtteilebene möglich.</t>
  </si>
  <si>
    <t xml:space="preserve">Quelle: </t>
  </si>
  <si>
    <t>Statistisches Landesamt Baden-Württemberg</t>
  </si>
  <si>
    <r>
      <t>Baufertigstellungen</t>
    </r>
    <r>
      <rPr>
        <sz val="10"/>
        <rFont val="Arial"/>
        <family val="2"/>
      </rPr>
      <t xml:space="preserve"> </t>
    </r>
  </si>
  <si>
    <r>
      <t>Baumaßnahmen</t>
    </r>
    <r>
      <rPr>
        <sz val="10"/>
        <rFont val="Arial"/>
        <family val="2"/>
      </rPr>
      <t xml:space="preserve"> </t>
    </r>
  </si>
  <si>
    <r>
      <t>Wohnungen</t>
    </r>
    <r>
      <rPr>
        <sz val="10"/>
        <rFont val="Arial"/>
        <family val="2"/>
      </rPr>
      <t xml:space="preserve"> </t>
    </r>
  </si>
  <si>
    <r>
      <t xml:space="preserve">Nutzfläche </t>
    </r>
    <r>
      <rPr>
        <sz val="10"/>
        <rFont val="Arial"/>
        <family val="2"/>
      </rPr>
      <t xml:space="preserve">(insgesamt) </t>
    </r>
  </si>
  <si>
    <t>Bauvorhaben, bei denen die Bauarbeiten weitgehend abgeschlossen und die abgeschlossen und</t>
  </si>
  <si>
    <t>die Gebäude bzw. die Wohnungen bezugsfertig oder bereits bezogen sind. Entscheidend für den</t>
  </si>
  <si>
    <t>Zeitpunkt der Fertigstellung ist nicht die Gebrauchsabnahme, sondern die Möglichkeit des</t>
  </si>
  <si>
    <t>Beginns der Nutzung (Bezugsfertigkeit).</t>
  </si>
  <si>
    <t>Baumaßnahmen insgesamt umfassen die Neuerrichtung eines Gebäudes (Neubau) und die Bau-</t>
  </si>
  <si>
    <t>maßnahmen an bestehenden Gebäuden durch Umbau-, Ausbau-, Erweiterungs- oder Wieder-</t>
  </si>
  <si>
    <t>herstellungsmaßnahmen. Dabei wird der Zustand des Gebäudes vor und nach der Baumaßnahme</t>
  </si>
  <si>
    <t>erfasst. Bei Baumaßnahmen an bestehenden Gebäuden kann der Saldo aus dem Zustand vor</t>
  </si>
  <si>
    <t>Räume durch den Umbau).</t>
  </si>
  <si>
    <t>und dem Zustand nach der Baumaßnahme negative Werte annehmen (z. B. sinkt die Zahl der</t>
  </si>
  <si>
    <t>Gesamtheit von einzelnen oder zusammen liegenden Räumen, die nach außen abgeschlossen,</t>
  </si>
  <si>
    <t xml:space="preserve">zu Wohnzwecken bestimmt sind und die Führung eines eigenen Haushalts ermöglichen. Einer </t>
  </si>
  <si>
    <t xml:space="preserve">der Räume muss stets eine Küche oder ein Raum mit Kochgelegenheit beinhalten. Eine </t>
  </si>
  <si>
    <t>Wohnung hat grundsätzlich einen eigenen abschließbaren Zugang unmittelbar vom Freien, von</t>
  </si>
  <si>
    <t xml:space="preserve">einem Treppenhaus oder einem Vorraum, ferner Wasserversorgung, Ausguss und Toilette. </t>
  </si>
  <si>
    <t>Wohnungen, welche diese Kriterien nicht erfüllen, gelten als sonstige Wohneinheiten.</t>
  </si>
  <si>
    <t xml:space="preserve">Räume, die für Wohnzwecke bestimmt sind und mindestens 6 m² Wohnfläche haben einschließlich </t>
  </si>
  <si>
    <t xml:space="preserve">aller Küchen. Küchen werden unabhängig von ihrer Fläche einbezogen. Räume die kleiner sind </t>
  </si>
  <si>
    <t>Wohnräume erfasst.</t>
  </si>
  <si>
    <t xml:space="preserve">als 6 m², sowie Nebenräume (z. B. Flure, Bäder, Treppen, Speisekammern) werden nicht als </t>
  </si>
  <si>
    <t xml:space="preserve">Die Summe der anrechenbaren Grundflächen der Räume, die ausschließlich zu einer Wohnung </t>
  </si>
  <si>
    <t xml:space="preserve">gehören. Zur Wohnfläche von Wohnungen gehört die Fläche von Wohn- und Schlafräumen, Küchen </t>
  </si>
  <si>
    <t xml:space="preserve">und Nebenräumen (Dielen, Abstellräume, Bäder und dgl.). Nicht gezählt werden die Flächen der </t>
  </si>
  <si>
    <t xml:space="preserve">Zubehörräume (z.B. Keller, Waschküche, Dachböden etc.), der Wirtschaftsräume sowie der </t>
  </si>
  <si>
    <t>Geschäftsräume und der zur gemeinsamen Benutzung verfügbaren Räume.</t>
  </si>
  <si>
    <t>Als Nutzfläche gilt derjenige Teil der Nettogrundrissfläche (ohne Wohnfläche), welcher der Zweck-</t>
  </si>
  <si>
    <t xml:space="preserve">bestimmung und Nutzung des Bauwerks dient. Zur Nutzfläche gehören die Hauptnutzflächen und </t>
  </si>
  <si>
    <t>die Nebennutzflächen, nicht jedoch die Konstruktions-, Funktions- und Verkehrsflächen.</t>
  </si>
  <si>
    <t>Hierzu gehören die Kosten der Baukonstruktion (einschl. Erdarbeiten) sowie die Kosten aller fest-</t>
  </si>
  <si>
    <t>verbundenen Einbauten, die Bestandteil des Bauwerkes sind, und die Kosten für besondere Bauaus-</t>
  </si>
  <si>
    <t xml:space="preserve">führungen. Die veranschlagten Kosten werden zum Zeitpunkt der Baugenehmigung ermittelt. </t>
  </si>
  <si>
    <t>Abgerechnete Baukosten werden auch bei der Baufertigstellung nicht erhoben.</t>
  </si>
  <si>
    <t xml:space="preserve">Baufertigstellungen in Wohngebäuden, Nichtwohngebäuden und </t>
  </si>
  <si>
    <t>Errichtung neuer Gebäude</t>
  </si>
  <si>
    <r>
      <t xml:space="preserve">Wohnfläche </t>
    </r>
    <r>
      <rPr>
        <sz val="10"/>
        <rFont val="Arial"/>
        <family val="2"/>
      </rPr>
      <t>(in Wohnungen)</t>
    </r>
  </si>
  <si>
    <t>Gesetz über die Statistik der Bautätigkeit im Hochbau und die Fortschreibung des Wohnungsbe-</t>
  </si>
  <si>
    <t>100 m²</t>
  </si>
  <si>
    <t>Wohnzwecken dienen.</t>
  </si>
  <si>
    <r>
      <t>Wohngebäude</t>
    </r>
    <r>
      <rPr>
        <sz val="10"/>
        <rFont val="Arial"/>
        <family val="2"/>
      </rPr>
      <t xml:space="preserve"> </t>
    </r>
  </si>
  <si>
    <t xml:space="preserve">Wohngebäude sind Gebäude, die gemessen an der Gesamtnutzfläche mindestens zur Hälfte </t>
  </si>
  <si>
    <t>Zu den Wohnheimen zählen z. B. Studentenwohnheime, Heime für Pflegepersonal und Alten-</t>
  </si>
  <si>
    <r>
      <t xml:space="preserve">Dazu zählen auch gemeinschaftlich genutzte </t>
    </r>
    <r>
      <rPr>
        <b/>
        <sz val="10"/>
        <rFont val="Arial"/>
        <family val="2"/>
      </rPr>
      <t>Wohnheime</t>
    </r>
    <r>
      <rPr>
        <sz val="10"/>
        <rFont val="Arial"/>
        <family val="2"/>
      </rPr>
      <t>. Diese dienen primär dem Wohnen</t>
    </r>
  </si>
  <si>
    <t>heime. Altenpflegeheime gelten dagegen als Nichtwohngebäude.</t>
  </si>
  <si>
    <t>und verfügen über Gemeinschaftseinrichtungen (z. B. Aufenthaltsräume, gemeinsame Küche).</t>
  </si>
  <si>
    <t>und steht jeweils ab dem 31.5. zur Verfügung.</t>
  </si>
  <si>
    <t xml:space="preserve">3.3.1 Baufertigstellungen insgesamt in Wohngebäuden, Nichtwohngebäuden und Wohnheimen </t>
  </si>
  <si>
    <t xml:space="preserve">        in Stuttgart seit 1987</t>
  </si>
  <si>
    <t>Davon</t>
  </si>
  <si>
    <t>veran-
schlagte
Kosten</t>
  </si>
  <si>
    <t>Baumaßnahmen
an bestehenden
Gebäuden</t>
  </si>
  <si>
    <t>Wohn-räume</t>
  </si>
  <si>
    <t>Wohn-fläche</t>
  </si>
  <si>
    <t>Tabelle Nr. 1793 - Jahrbuchtabelle</t>
  </si>
  <si>
    <t>Jahrbuchtabelle</t>
  </si>
  <si>
    <t>Quelle: Statistisches Landesamt Baden-Württemberg</t>
  </si>
  <si>
    <t>1000 €</t>
  </si>
  <si>
    <r>
      <t xml:space="preserve">  2007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</si>
  <si>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Einschließlich Nacherfassung Baufertigstellungen: Neu errichtete Gebäude 152; neu errichtete Wohnungen 161.</t>
    </r>
  </si>
  <si>
    <t>standes (Hochbaustatistikgesetz HBauStatG) vom 5. Mai 1998 (BGBl. I S. 869), zuletzt geändert</t>
  </si>
  <si>
    <t>durch Artikel 5a des Gesetzes vom 12. April 2011 (BGBl. I S. 619).</t>
  </si>
  <si>
    <r>
      <t>2</t>
    </r>
    <r>
      <rPr>
        <sz val="8"/>
        <rFont val="Arial"/>
        <family val="2"/>
      </rPr>
      <t xml:space="preserve"> Ab 2012 zählen Sonstige Wohneinheiten (i.d.R. in Wohnheimen) als Wohnungen.</t>
    </r>
  </si>
  <si>
    <r>
      <t>Wohnungen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</si>
</sst>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#\ ##0__;\-\ #\ ###\ ##0__;\-__"/>
    <numFmt numFmtId="165" formatCode="#\ ##0.0_);\(#\ ##0.0\)"/>
    <numFmt numFmtId="166" formatCode="#\ ##0.00_);\(#\ ##0.00\)"/>
    <numFmt numFmtId="167" formatCode="#\ ##0.000_);\(#\ ##0.000\)"/>
    <numFmt numFmtId="168" formatCode="#\ ###\ ##0.0__;\-\ #\ ###\ ##0.0__;\-__"/>
    <numFmt numFmtId="169" formatCode="##\ ##0____;\-\ ##\ ##0____;\-____;\.____"/>
    <numFmt numFmtId="170" formatCode="#\ ###\ ##0________;\-\ #\ ###\ ##0________;\-________"/>
    <numFmt numFmtId="171" formatCode="_-* #,##0.00\ [$€]_-;\-* #,##0.00\ [$€]_-;_-* &quot;-&quot;??\ [$€]_-;_-@_-"/>
  </numFmts>
  <fonts count="46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0"/>
      <name val="Helv"/>
    </font>
    <font>
      <sz val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94">
    <xf numFmtId="164" fontId="0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5" applyNumberFormat="0" applyAlignment="0" applyProtection="0"/>
    <xf numFmtId="0" fontId="20" fillId="27" borderId="15" applyNumberFormat="0" applyAlignment="0" applyProtection="0"/>
    <xf numFmtId="0" fontId="21" fillId="27" borderId="16" applyNumberFormat="0" applyAlignment="0" applyProtection="0"/>
    <xf numFmtId="0" fontId="22" fillId="27" borderId="16" applyNumberFormat="0" applyAlignment="0" applyProtection="0"/>
    <xf numFmtId="165" fontId="6" fillId="0" borderId="0"/>
    <xf numFmtId="0" fontId="6" fillId="0" borderId="0"/>
    <xf numFmtId="0" fontId="6" fillId="0" borderId="0"/>
    <xf numFmtId="165" fontId="6" fillId="0" borderId="0"/>
    <xf numFmtId="168" fontId="6" fillId="0" borderId="0"/>
    <xf numFmtId="166" fontId="6" fillId="0" borderId="0"/>
    <xf numFmtId="0" fontId="6" fillId="0" borderId="0"/>
    <xf numFmtId="167" fontId="6" fillId="0" borderId="0"/>
    <xf numFmtId="0" fontId="23" fillId="28" borderId="16" applyNumberFormat="0" applyAlignment="0" applyProtection="0"/>
    <xf numFmtId="0" fontId="24" fillId="28" borderId="16" applyNumberFormat="0" applyAlignment="0" applyProtection="0"/>
    <xf numFmtId="0" fontId="25" fillId="0" borderId="17" applyNumberFormat="0" applyFill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4" fontId="6" fillId="0" borderId="0"/>
    <xf numFmtId="0" fontId="6" fillId="0" borderId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16" fillId="31" borderId="18" applyNumberFormat="0" applyFont="0" applyAlignment="0" applyProtection="0"/>
    <xf numFmtId="0" fontId="15" fillId="31" borderId="18" applyNumberFormat="0" applyFont="0" applyAlignment="0" applyProtection="0"/>
    <xf numFmtId="0" fontId="15" fillId="31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6" fillId="0" borderId="0"/>
    <xf numFmtId="164" fontId="7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164" fontId="4" fillId="0" borderId="0" applyFill="0" applyBorder="0" applyAlignment="0" applyProtection="0">
      <alignment vertical="center"/>
    </xf>
    <xf numFmtId="164" fontId="4" fillId="0" borderId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0" fontId="16" fillId="0" borderId="0"/>
    <xf numFmtId="0" fontId="7" fillId="0" borderId="0" applyNumberFormat="0" applyFill="0" applyBorder="0" applyAlignment="0" applyProtection="0"/>
    <xf numFmtId="0" fontId="1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/>
    <xf numFmtId="164" fontId="7" fillId="0" borderId="0" applyNumberFormat="0" applyFill="0" applyBorder="0" applyAlignment="0" applyProtection="0">
      <alignment vertical="center"/>
    </xf>
    <xf numFmtId="164" fontId="4" fillId="0" borderId="0" applyFill="0" applyBorder="0" applyAlignment="0" applyProtection="0">
      <alignment vertical="center"/>
    </xf>
    <xf numFmtId="164" fontId="4" fillId="0" borderId="0" applyFill="0" applyBorder="0" applyAlignment="0" applyProtection="0">
      <alignment vertical="center"/>
    </xf>
    <xf numFmtId="0" fontId="15" fillId="0" borderId="0"/>
    <xf numFmtId="0" fontId="15" fillId="0" borderId="0"/>
    <xf numFmtId="164" fontId="7" fillId="0" borderId="0" applyNumberFormat="0" applyFill="0" applyBorder="0" applyAlignment="0" applyProtection="0">
      <alignment vertical="center"/>
    </xf>
    <xf numFmtId="2" fontId="7" fillId="0" borderId="0" applyNumberFormat="0" applyFill="0" applyBorder="0" applyAlignment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164" fontId="4" fillId="0" borderId="0" applyFill="0" applyBorder="0" applyAlignment="0" applyProtection="0">
      <alignment vertical="center"/>
    </xf>
    <xf numFmtId="164" fontId="4" fillId="0" borderId="0" applyFill="0" applyBorder="0" applyAlignment="0" applyProtection="0">
      <alignment vertical="center"/>
    </xf>
    <xf numFmtId="164" fontId="4" fillId="0" borderId="0" applyFill="0" applyBorder="0" applyAlignment="0" applyProtection="0">
      <alignment vertical="center"/>
    </xf>
    <xf numFmtId="164" fontId="4" fillId="0" borderId="0" applyFill="0" applyBorder="0" applyAlignment="0" applyProtection="0">
      <alignment vertical="center"/>
    </xf>
    <xf numFmtId="164" fontId="4" fillId="0" borderId="0" applyFill="0" applyBorder="0" applyAlignment="0" applyProtection="0">
      <alignment vertical="center"/>
    </xf>
    <xf numFmtId="164" fontId="4" fillId="0" borderId="0" applyFill="0" applyBorder="0" applyAlignment="0" applyProtection="0">
      <alignment vertical="center"/>
    </xf>
    <xf numFmtId="0" fontId="8" fillId="0" borderId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3" borderId="23" applyNumberFormat="0" applyAlignment="0" applyProtection="0"/>
    <xf numFmtId="0" fontId="44" fillId="33" borderId="23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18" applyNumberFormat="0" applyFont="0" applyAlignment="0" applyProtection="0"/>
    <xf numFmtId="0" fontId="3" fillId="31" borderId="18" applyNumberFormat="0" applyFont="0" applyAlignment="0" applyProtection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18" applyNumberFormat="0" applyFont="0" applyAlignment="0" applyProtection="0"/>
    <xf numFmtId="0" fontId="3" fillId="0" borderId="0"/>
    <xf numFmtId="0" fontId="3" fillId="31" borderId="18" applyNumberFormat="0" applyFont="0" applyAlignment="0" applyProtection="0"/>
    <xf numFmtId="0" fontId="3" fillId="0" borderId="0"/>
    <xf numFmtId="0" fontId="13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0" borderId="0"/>
    <xf numFmtId="0" fontId="2" fillId="0" borderId="0"/>
    <xf numFmtId="0" fontId="13" fillId="0" borderId="0"/>
    <xf numFmtId="0" fontId="4" fillId="0" borderId="0" applyFill="0" applyBorder="0" applyAlignment="0" applyProtection="0">
      <alignment vertical="center"/>
    </xf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0" borderId="0"/>
    <xf numFmtId="0" fontId="2" fillId="31" borderId="18" applyNumberFormat="0" applyFont="0" applyAlignment="0" applyProtection="0"/>
    <xf numFmtId="0" fontId="2" fillId="0" borderId="0"/>
    <xf numFmtId="0" fontId="45" fillId="0" borderId="0"/>
    <xf numFmtId="164" fontId="7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0" borderId="0"/>
    <xf numFmtId="0" fontId="2" fillId="31" borderId="18" applyNumberFormat="0" applyFont="0" applyAlignment="0" applyProtection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0" borderId="0"/>
    <xf numFmtId="0" fontId="2" fillId="31" borderId="18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18" applyNumberFormat="0" applyFont="0" applyAlignment="0" applyProtection="0"/>
    <xf numFmtId="0" fontId="1" fillId="0" borderId="0"/>
    <xf numFmtId="0" fontId="1" fillId="31" borderId="18" applyNumberFormat="0" applyFont="0" applyAlignment="0" applyProtection="0"/>
    <xf numFmtId="0" fontId="1" fillId="0" borderId="0"/>
    <xf numFmtId="0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18" applyNumberFormat="0" applyFont="0" applyAlignment="0" applyProtection="0"/>
    <xf numFmtId="0" fontId="1" fillId="31" borderId="18" applyNumberFormat="0" applyFont="0" applyAlignment="0" applyProtection="0"/>
    <xf numFmtId="0" fontId="4" fillId="0" borderId="0" applyFill="0" applyBorder="0" applyProtection="0">
      <alignment vertical="center"/>
    </xf>
    <xf numFmtId="0" fontId="7" fillId="0" borderId="0"/>
    <xf numFmtId="0" fontId="4" fillId="0" borderId="0" applyFill="0" applyBorder="0" applyProtection="0">
      <alignment vertical="center"/>
    </xf>
    <xf numFmtId="0" fontId="14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18" applyNumberFormat="0" applyFont="0" applyAlignment="0" applyProtection="0"/>
    <xf numFmtId="0" fontId="1" fillId="0" borderId="0"/>
    <xf numFmtId="0" fontId="1" fillId="31" borderId="18" applyNumberFormat="0" applyFont="0" applyAlignment="0" applyProtection="0"/>
    <xf numFmtId="0" fontId="1" fillId="0" borderId="0"/>
    <xf numFmtId="0" fontId="13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18" applyNumberFormat="0" applyFont="0" applyAlignment="0" applyProtection="0"/>
    <xf numFmtId="0" fontId="1" fillId="0" borderId="0"/>
    <xf numFmtId="0" fontId="1" fillId="31" borderId="18" applyNumberFormat="0" applyFont="0" applyAlignment="0" applyProtection="0"/>
    <xf numFmtId="0" fontId="1" fillId="0" borderId="0"/>
  </cellStyleXfs>
  <cellXfs count="51">
    <xf numFmtId="164" fontId="0" fillId="0" borderId="0" xfId="0">
      <alignment vertical="center"/>
    </xf>
    <xf numFmtId="164" fontId="9" fillId="0" borderId="0" xfId="0" applyFont="1" applyBorder="1" applyAlignment="1"/>
    <xf numFmtId="164" fontId="9" fillId="0" borderId="1" xfId="0" applyFont="1" applyBorder="1" applyAlignment="1"/>
    <xf numFmtId="164" fontId="9" fillId="0" borderId="2" xfId="0" applyFont="1" applyBorder="1" applyAlignment="1"/>
    <xf numFmtId="164" fontId="9" fillId="0" borderId="3" xfId="0" applyFont="1" applyBorder="1" applyAlignment="1"/>
    <xf numFmtId="164" fontId="9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64" fontId="9" fillId="0" borderId="4" xfId="0" applyFont="1" applyBorder="1" applyAlignment="1"/>
    <xf numFmtId="164" fontId="5" fillId="0" borderId="4" xfId="0" applyFont="1" applyBorder="1" applyAlignment="1"/>
    <xf numFmtId="164" fontId="5" fillId="0" borderId="4" xfId="0" quotePrefix="1" applyFont="1" applyBorder="1" applyAlignment="1"/>
    <xf numFmtId="164" fontId="9" fillId="0" borderId="4" xfId="0" quotePrefix="1" applyFont="1" applyBorder="1" applyAlignment="1"/>
    <xf numFmtId="164" fontId="9" fillId="0" borderId="5" xfId="0" applyFont="1" applyBorder="1" applyAlignment="1"/>
    <xf numFmtId="164" fontId="9" fillId="0" borderId="6" xfId="0" quotePrefix="1" applyFont="1" applyBorder="1" applyAlignment="1"/>
    <xf numFmtId="164" fontId="5" fillId="0" borderId="2" xfId="0" applyFont="1" applyBorder="1" applyAlignment="1">
      <alignment horizontal="center"/>
    </xf>
    <xf numFmtId="164" fontId="9" fillId="0" borderId="6" xfId="0" applyFont="1" applyBorder="1" applyAlignment="1"/>
    <xf numFmtId="164" fontId="9" fillId="0" borderId="4" xfId="132" applyFont="1" applyBorder="1" applyAlignment="1"/>
    <xf numFmtId="164" fontId="4" fillId="0" borderId="0" xfId="127" applyFont="1" applyFill="1" applyBorder="1" applyAlignment="1">
      <alignment vertical="center"/>
    </xf>
    <xf numFmtId="49" fontId="0" fillId="2" borderId="0" xfId="127" applyNumberFormat="1" applyFont="1" applyFill="1" applyBorder="1" applyAlignment="1">
      <alignment vertical="center"/>
    </xf>
    <xf numFmtId="164" fontId="4" fillId="2" borderId="0" xfId="127" applyFont="1" applyFill="1" applyBorder="1" applyAlignment="1">
      <alignment vertical="center"/>
    </xf>
    <xf numFmtId="49" fontId="0" fillId="2" borderId="0" xfId="127" quotePrefix="1" applyNumberFormat="1" applyFont="1" applyFill="1" applyBorder="1" applyAlignment="1">
      <alignment vertical="center"/>
    </xf>
    <xf numFmtId="164" fontId="4" fillId="2" borderId="7" xfId="131" applyFont="1" applyFill="1" applyBorder="1" applyAlignment="1">
      <alignment horizontal="centerContinuous" vertical="center"/>
    </xf>
    <xf numFmtId="164" fontId="4" fillId="2" borderId="7" xfId="131" applyFont="1" applyFill="1" applyBorder="1" applyAlignment="1">
      <alignment horizontal="center" vertical="center" wrapText="1"/>
    </xf>
    <xf numFmtId="164" fontId="4" fillId="2" borderId="7" xfId="127" applyFont="1" applyFill="1" applyBorder="1" applyAlignment="1">
      <alignment horizontal="centerContinuous" vertical="center" wrapText="1"/>
    </xf>
    <xf numFmtId="164" fontId="4" fillId="2" borderId="7" xfId="127" applyFont="1" applyFill="1" applyBorder="1" applyAlignment="1">
      <alignment horizontal="centerContinuous" vertical="center"/>
    </xf>
    <xf numFmtId="49" fontId="4" fillId="2" borderId="7" xfId="127" applyNumberFormat="1" applyFont="1" applyFill="1" applyBorder="1" applyAlignment="1">
      <alignment horizontal="centerContinuous" vertical="center" wrapText="1"/>
    </xf>
    <xf numFmtId="49" fontId="4" fillId="2" borderId="7" xfId="127" applyNumberFormat="1" applyFont="1" applyFill="1" applyBorder="1" applyAlignment="1">
      <alignment horizontal="center" vertical="center" wrapText="1"/>
    </xf>
    <xf numFmtId="164" fontId="4" fillId="2" borderId="8" xfId="127" applyFont="1" applyFill="1" applyBorder="1" applyAlignment="1">
      <alignment horizontal="centerContinuous" vertical="center" wrapText="1"/>
    </xf>
    <xf numFmtId="164" fontId="4" fillId="2" borderId="9" xfId="127" applyFont="1" applyFill="1" applyBorder="1" applyAlignment="1">
      <alignment vertical="center"/>
    </xf>
    <xf numFmtId="1" fontId="4" fillId="2" borderId="10" xfId="127" applyNumberFormat="1" applyFont="1" applyFill="1" applyBorder="1" applyAlignment="1">
      <alignment horizontal="center" vertical="center"/>
    </xf>
    <xf numFmtId="49" fontId="4" fillId="2" borderId="10" xfId="126" applyNumberFormat="1" applyFont="1" applyFill="1" applyBorder="1" applyAlignment="1">
      <alignment horizontal="center" vertical="center"/>
    </xf>
    <xf numFmtId="164" fontId="11" fillId="0" borderId="0" xfId="128" applyFont="1" applyFill="1" applyBorder="1" applyAlignment="1">
      <alignment horizontal="left"/>
    </xf>
    <xf numFmtId="169" fontId="12" fillId="0" borderId="0" xfId="130" applyNumberFormat="1" applyFont="1" applyFill="1" applyBorder="1" applyAlignment="1">
      <alignment vertical="center"/>
    </xf>
    <xf numFmtId="164" fontId="4" fillId="0" borderId="0" xfId="128" applyFont="1" applyFill="1" applyBorder="1" applyAlignment="1">
      <alignment vertical="center"/>
    </xf>
    <xf numFmtId="49" fontId="10" fillId="0" borderId="0" xfId="126" applyNumberFormat="1" applyFont="1" applyFill="1" applyBorder="1" applyAlignment="1">
      <alignment vertical="center"/>
    </xf>
    <xf numFmtId="164" fontId="4" fillId="0" borderId="0" xfId="128" applyFont="1" applyFill="1" applyBorder="1" applyAlignment="1">
      <alignment horizontal="left" vertical="center"/>
    </xf>
    <xf numFmtId="164" fontId="0" fillId="0" borderId="4" xfId="0" applyBorder="1" applyAlignment="1"/>
    <xf numFmtId="164" fontId="10" fillId="0" borderId="0" xfId="129" quotePrefix="1" applyFont="1" applyFill="1" applyBorder="1" applyAlignment="1">
      <alignment horizontal="left" vertical="center"/>
    </xf>
    <xf numFmtId="170" fontId="4" fillId="0" borderId="0" xfId="127" applyNumberFormat="1" applyFont="1" applyFill="1" applyBorder="1" applyAlignment="1">
      <alignment vertical="center"/>
    </xf>
    <xf numFmtId="164" fontId="4" fillId="0" borderId="0" xfId="127" applyFont="1" applyFill="1" applyBorder="1" applyAlignment="1">
      <alignment vertical="center"/>
    </xf>
    <xf numFmtId="170" fontId="4" fillId="0" borderId="0" xfId="127" applyNumberFormat="1" applyFont="1" applyFill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4" fillId="2" borderId="8" xfId="131" quotePrefix="1" applyFont="1" applyFill="1" applyBorder="1" applyAlignment="1">
      <alignment horizontal="center" vertical="center" wrapText="1"/>
    </xf>
    <xf numFmtId="164" fontId="4" fillId="2" borderId="8" xfId="131" applyFont="1" applyFill="1" applyBorder="1" applyAlignment="1">
      <alignment horizontal="center" vertical="center"/>
    </xf>
    <xf numFmtId="164" fontId="4" fillId="2" borderId="11" xfId="131" applyFont="1" applyFill="1" applyBorder="1" applyAlignment="1">
      <alignment horizontal="center" vertical="center"/>
    </xf>
    <xf numFmtId="164" fontId="4" fillId="2" borderId="12" xfId="131" applyFont="1" applyFill="1" applyBorder="1" applyAlignment="1">
      <alignment horizontal="center" vertical="center"/>
    </xf>
    <xf numFmtId="164" fontId="4" fillId="2" borderId="7" xfId="131" applyFont="1" applyFill="1" applyBorder="1" applyAlignment="1">
      <alignment horizontal="center" vertical="center" wrapText="1"/>
    </xf>
    <xf numFmtId="164" fontId="4" fillId="2" borderId="7" xfId="127" applyFont="1" applyFill="1" applyBorder="1" applyAlignment="1">
      <alignment horizontal="center" vertical="center"/>
    </xf>
    <xf numFmtId="164" fontId="4" fillId="2" borderId="7" xfId="131" quotePrefix="1" applyFont="1" applyFill="1" applyBorder="1" applyAlignment="1">
      <alignment horizontal="center" vertical="center" wrapText="1"/>
    </xf>
    <xf numFmtId="164" fontId="4" fillId="2" borderId="13" xfId="127" applyFont="1" applyFill="1" applyBorder="1" applyAlignment="1">
      <alignment horizontal="center" vertical="center"/>
    </xf>
    <xf numFmtId="164" fontId="4" fillId="2" borderId="14" xfId="127" applyFont="1" applyFill="1" applyBorder="1" applyAlignment="1">
      <alignment horizontal="center" vertical="center"/>
    </xf>
  </cellXfs>
  <cellStyles count="394">
    <cellStyle name="20 % - Akzent1" xfId="1" builtinId="30" customBuiltin="1"/>
    <cellStyle name="20 % - Akzent1 2" xfId="161"/>
    <cellStyle name="20 % - Akzent1 2 2" xfId="196"/>
    <cellStyle name="20 % - Akzent1 2 2 2" xfId="308"/>
    <cellStyle name="20 % - Akzent1 2 3" xfId="276"/>
    <cellStyle name="20 % - Akzent1 2 4" xfId="361"/>
    <cellStyle name="20 % - Akzent1 3" xfId="145"/>
    <cellStyle name="20 % - Akzent1 3 2" xfId="260"/>
    <cellStyle name="20 % - Akzent1 3 3" xfId="214"/>
    <cellStyle name="20 % - Akzent1 3 4" xfId="378"/>
    <cellStyle name="20 % - Akzent1 4" xfId="178"/>
    <cellStyle name="20 % - Akzent1 4 2" xfId="292"/>
    <cellStyle name="20 % - Akzent1 4 3" xfId="341"/>
    <cellStyle name="20 % - Akzent1 5" xfId="230"/>
    <cellStyle name="20 % - Akzent1 6" xfId="244"/>
    <cellStyle name="20 % - Akzent1 7" xfId="324"/>
    <cellStyle name="20 % - Akzent2" xfId="2" builtinId="34" customBuiltin="1"/>
    <cellStyle name="20 % - Akzent2 2" xfId="163"/>
    <cellStyle name="20 % - Akzent2 2 2" xfId="198"/>
    <cellStyle name="20 % - Akzent2 2 2 2" xfId="310"/>
    <cellStyle name="20 % - Akzent2 2 3" xfId="278"/>
    <cellStyle name="20 % - Akzent2 2 4" xfId="363"/>
    <cellStyle name="20 % - Akzent2 3" xfId="146"/>
    <cellStyle name="20 % - Akzent2 3 2" xfId="261"/>
    <cellStyle name="20 % - Akzent2 3 3" xfId="215"/>
    <cellStyle name="20 % - Akzent2 3 4" xfId="380"/>
    <cellStyle name="20 % - Akzent2 4" xfId="179"/>
    <cellStyle name="20 % - Akzent2 4 2" xfId="293"/>
    <cellStyle name="20 % - Akzent2 4 3" xfId="342"/>
    <cellStyle name="20 % - Akzent2 5" xfId="231"/>
    <cellStyle name="20 % - Akzent2 6" xfId="245"/>
    <cellStyle name="20 % - Akzent2 7" xfId="326"/>
    <cellStyle name="20 % - Akzent3" xfId="3" builtinId="38" customBuiltin="1"/>
    <cellStyle name="20 % - Akzent3 2" xfId="165"/>
    <cellStyle name="20 % - Akzent3 2 2" xfId="200"/>
    <cellStyle name="20 % - Akzent3 2 2 2" xfId="312"/>
    <cellStyle name="20 % - Akzent3 2 3" xfId="280"/>
    <cellStyle name="20 % - Akzent3 2 4" xfId="365"/>
    <cellStyle name="20 % - Akzent3 3" xfId="147"/>
    <cellStyle name="20 % - Akzent3 3 2" xfId="262"/>
    <cellStyle name="20 % - Akzent3 3 3" xfId="216"/>
    <cellStyle name="20 % - Akzent3 3 4" xfId="382"/>
    <cellStyle name="20 % - Akzent3 4" xfId="180"/>
    <cellStyle name="20 % - Akzent3 4 2" xfId="294"/>
    <cellStyle name="20 % - Akzent3 4 3" xfId="343"/>
    <cellStyle name="20 % - Akzent3 5" xfId="232"/>
    <cellStyle name="20 % - Akzent3 6" xfId="246"/>
    <cellStyle name="20 % - Akzent3 7" xfId="328"/>
    <cellStyle name="20 % - Akzent4" xfId="4" builtinId="42" customBuiltin="1"/>
    <cellStyle name="20 % - Akzent4 2" xfId="167"/>
    <cellStyle name="20 % - Akzent4 2 2" xfId="202"/>
    <cellStyle name="20 % - Akzent4 2 2 2" xfId="314"/>
    <cellStyle name="20 % - Akzent4 2 3" xfId="282"/>
    <cellStyle name="20 % - Akzent4 2 4" xfId="367"/>
    <cellStyle name="20 % - Akzent4 3" xfId="148"/>
    <cellStyle name="20 % - Akzent4 3 2" xfId="263"/>
    <cellStyle name="20 % - Akzent4 3 3" xfId="217"/>
    <cellStyle name="20 % - Akzent4 3 4" xfId="384"/>
    <cellStyle name="20 % - Akzent4 4" xfId="181"/>
    <cellStyle name="20 % - Akzent4 4 2" xfId="295"/>
    <cellStyle name="20 % - Akzent4 4 3" xfId="344"/>
    <cellStyle name="20 % - Akzent4 5" xfId="233"/>
    <cellStyle name="20 % - Akzent4 6" xfId="247"/>
    <cellStyle name="20 % - Akzent4 7" xfId="330"/>
    <cellStyle name="20 % - Akzent5" xfId="5" builtinId="46" customBuiltin="1"/>
    <cellStyle name="20 % - Akzent5 2" xfId="169"/>
    <cellStyle name="20 % - Akzent5 2 2" xfId="204"/>
    <cellStyle name="20 % - Akzent5 2 2 2" xfId="316"/>
    <cellStyle name="20 % - Akzent5 2 3" xfId="284"/>
    <cellStyle name="20 % - Akzent5 2 4" xfId="369"/>
    <cellStyle name="20 % - Akzent5 3" xfId="149"/>
    <cellStyle name="20 % - Akzent5 3 2" xfId="264"/>
    <cellStyle name="20 % - Akzent5 3 3" xfId="218"/>
    <cellStyle name="20 % - Akzent5 3 4" xfId="386"/>
    <cellStyle name="20 % - Akzent5 4" xfId="182"/>
    <cellStyle name="20 % - Akzent5 4 2" xfId="296"/>
    <cellStyle name="20 % - Akzent5 4 3" xfId="345"/>
    <cellStyle name="20 % - Akzent5 5" xfId="234"/>
    <cellStyle name="20 % - Akzent5 6" xfId="248"/>
    <cellStyle name="20 % - Akzent5 7" xfId="332"/>
    <cellStyle name="20 % - Akzent6" xfId="6" builtinId="50" customBuiltin="1"/>
    <cellStyle name="20 % - Akzent6 2" xfId="171"/>
    <cellStyle name="20 % - Akzent6 2 2" xfId="206"/>
    <cellStyle name="20 % - Akzent6 2 2 2" xfId="318"/>
    <cellStyle name="20 % - Akzent6 2 3" xfId="286"/>
    <cellStyle name="20 % - Akzent6 2 4" xfId="371"/>
    <cellStyle name="20 % - Akzent6 3" xfId="150"/>
    <cellStyle name="20 % - Akzent6 3 2" xfId="265"/>
    <cellStyle name="20 % - Akzent6 3 3" xfId="219"/>
    <cellStyle name="20 % - Akzent6 3 4" xfId="388"/>
    <cellStyle name="20 % - Akzent6 4" xfId="183"/>
    <cellStyle name="20 % - Akzent6 4 2" xfId="297"/>
    <cellStyle name="20 % - Akzent6 4 3" xfId="346"/>
    <cellStyle name="20 % - Akzent6 5" xfId="235"/>
    <cellStyle name="20 % - Akzent6 6" xfId="249"/>
    <cellStyle name="20 % - Akzent6 7" xfId="334"/>
    <cellStyle name="20% - Akzent1 2" xfId="7"/>
    <cellStyle name="20% - Akzent2 2" xfId="8"/>
    <cellStyle name="20% - Akzent3 2" xfId="9"/>
    <cellStyle name="20% - Akzent4 2" xfId="10"/>
    <cellStyle name="20% - Akzent5 2" xfId="11"/>
    <cellStyle name="20% - Akzent6 2" xfId="12"/>
    <cellStyle name="40 % - Akzent1" xfId="13" builtinId="31" customBuiltin="1"/>
    <cellStyle name="40 % - Akzent1 2" xfId="162"/>
    <cellStyle name="40 % - Akzent1 2 2" xfId="197"/>
    <cellStyle name="40 % - Akzent1 2 2 2" xfId="309"/>
    <cellStyle name="40 % - Akzent1 2 3" xfId="277"/>
    <cellStyle name="40 % - Akzent1 2 4" xfId="362"/>
    <cellStyle name="40 % - Akzent1 3" xfId="151"/>
    <cellStyle name="40 % - Akzent1 3 2" xfId="266"/>
    <cellStyle name="40 % - Akzent1 3 3" xfId="220"/>
    <cellStyle name="40 % - Akzent1 3 4" xfId="379"/>
    <cellStyle name="40 % - Akzent1 4" xfId="184"/>
    <cellStyle name="40 % - Akzent1 4 2" xfId="298"/>
    <cellStyle name="40 % - Akzent1 4 3" xfId="347"/>
    <cellStyle name="40 % - Akzent1 5" xfId="236"/>
    <cellStyle name="40 % - Akzent1 6" xfId="250"/>
    <cellStyle name="40 % - Akzent1 7" xfId="325"/>
    <cellStyle name="40 % - Akzent2" xfId="14" builtinId="35" customBuiltin="1"/>
    <cellStyle name="40 % - Akzent2 2" xfId="164"/>
    <cellStyle name="40 % - Akzent2 2 2" xfId="199"/>
    <cellStyle name="40 % - Akzent2 2 2 2" xfId="311"/>
    <cellStyle name="40 % - Akzent2 2 3" xfId="279"/>
    <cellStyle name="40 % - Akzent2 2 4" xfId="364"/>
    <cellStyle name="40 % - Akzent2 3" xfId="152"/>
    <cellStyle name="40 % - Akzent2 3 2" xfId="267"/>
    <cellStyle name="40 % - Akzent2 3 3" xfId="221"/>
    <cellStyle name="40 % - Akzent2 3 4" xfId="381"/>
    <cellStyle name="40 % - Akzent2 4" xfId="185"/>
    <cellStyle name="40 % - Akzent2 4 2" xfId="299"/>
    <cellStyle name="40 % - Akzent2 4 3" xfId="348"/>
    <cellStyle name="40 % - Akzent2 5" xfId="237"/>
    <cellStyle name="40 % - Akzent2 6" xfId="251"/>
    <cellStyle name="40 % - Akzent2 7" xfId="327"/>
    <cellStyle name="40 % - Akzent3" xfId="15" builtinId="39" customBuiltin="1"/>
    <cellStyle name="40 % - Akzent3 2" xfId="166"/>
    <cellStyle name="40 % - Akzent3 2 2" xfId="201"/>
    <cellStyle name="40 % - Akzent3 2 2 2" xfId="313"/>
    <cellStyle name="40 % - Akzent3 2 3" xfId="281"/>
    <cellStyle name="40 % - Akzent3 2 4" xfId="366"/>
    <cellStyle name="40 % - Akzent3 3" xfId="153"/>
    <cellStyle name="40 % - Akzent3 3 2" xfId="268"/>
    <cellStyle name="40 % - Akzent3 3 3" xfId="222"/>
    <cellStyle name="40 % - Akzent3 3 4" xfId="383"/>
    <cellStyle name="40 % - Akzent3 4" xfId="186"/>
    <cellStyle name="40 % - Akzent3 4 2" xfId="300"/>
    <cellStyle name="40 % - Akzent3 4 3" xfId="349"/>
    <cellStyle name="40 % - Akzent3 5" xfId="238"/>
    <cellStyle name="40 % - Akzent3 6" xfId="252"/>
    <cellStyle name="40 % - Akzent3 7" xfId="329"/>
    <cellStyle name="40 % - Akzent4" xfId="16" builtinId="43" customBuiltin="1"/>
    <cellStyle name="40 % - Akzent4 2" xfId="168"/>
    <cellStyle name="40 % - Akzent4 2 2" xfId="203"/>
    <cellStyle name="40 % - Akzent4 2 2 2" xfId="315"/>
    <cellStyle name="40 % - Akzent4 2 3" xfId="283"/>
    <cellStyle name="40 % - Akzent4 2 4" xfId="368"/>
    <cellStyle name="40 % - Akzent4 3" xfId="154"/>
    <cellStyle name="40 % - Akzent4 3 2" xfId="269"/>
    <cellStyle name="40 % - Akzent4 3 3" xfId="223"/>
    <cellStyle name="40 % - Akzent4 3 4" xfId="385"/>
    <cellStyle name="40 % - Akzent4 4" xfId="187"/>
    <cellStyle name="40 % - Akzent4 4 2" xfId="301"/>
    <cellStyle name="40 % - Akzent4 4 3" xfId="350"/>
    <cellStyle name="40 % - Akzent4 5" xfId="239"/>
    <cellStyle name="40 % - Akzent4 6" xfId="253"/>
    <cellStyle name="40 % - Akzent4 7" xfId="331"/>
    <cellStyle name="40 % - Akzent5" xfId="17" builtinId="47" customBuiltin="1"/>
    <cellStyle name="40 % - Akzent5 2" xfId="170"/>
    <cellStyle name="40 % - Akzent5 2 2" xfId="205"/>
    <cellStyle name="40 % - Akzent5 2 2 2" xfId="317"/>
    <cellStyle name="40 % - Akzent5 2 3" xfId="285"/>
    <cellStyle name="40 % - Akzent5 2 4" xfId="370"/>
    <cellStyle name="40 % - Akzent5 3" xfId="155"/>
    <cellStyle name="40 % - Akzent5 3 2" xfId="270"/>
    <cellStyle name="40 % - Akzent5 3 3" xfId="224"/>
    <cellStyle name="40 % - Akzent5 3 4" xfId="387"/>
    <cellStyle name="40 % - Akzent5 4" xfId="188"/>
    <cellStyle name="40 % - Akzent5 4 2" xfId="302"/>
    <cellStyle name="40 % - Akzent5 4 3" xfId="351"/>
    <cellStyle name="40 % - Akzent5 5" xfId="240"/>
    <cellStyle name="40 % - Akzent5 6" xfId="254"/>
    <cellStyle name="40 % - Akzent5 7" xfId="333"/>
    <cellStyle name="40 % - Akzent6" xfId="18" builtinId="51" customBuiltin="1"/>
    <cellStyle name="40 % - Akzent6 2" xfId="172"/>
    <cellStyle name="40 % - Akzent6 2 2" xfId="207"/>
    <cellStyle name="40 % - Akzent6 2 2 2" xfId="319"/>
    <cellStyle name="40 % - Akzent6 2 3" xfId="287"/>
    <cellStyle name="40 % - Akzent6 2 4" xfId="372"/>
    <cellStyle name="40 % - Akzent6 3" xfId="156"/>
    <cellStyle name="40 % - Akzent6 3 2" xfId="271"/>
    <cellStyle name="40 % - Akzent6 3 3" xfId="225"/>
    <cellStyle name="40 % - Akzent6 3 4" xfId="389"/>
    <cellStyle name="40 % - Akzent6 4" xfId="189"/>
    <cellStyle name="40 % - Akzent6 4 2" xfId="303"/>
    <cellStyle name="40 % - Akzent6 4 3" xfId="352"/>
    <cellStyle name="40 % - Akzent6 5" xfId="241"/>
    <cellStyle name="40 % - Akzent6 6" xfId="255"/>
    <cellStyle name="40 % - Akzent6 7" xfId="335"/>
    <cellStyle name="40% - Akzent1 2" xfId="19"/>
    <cellStyle name="40% - Akzent2 2" xfId="20"/>
    <cellStyle name="40% - Akzent3 2" xfId="21"/>
    <cellStyle name="40% - Akzent4 2" xfId="22"/>
    <cellStyle name="40% - Akzent5 2" xfId="23"/>
    <cellStyle name="40% - Akzent6 2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 2" xfId="31"/>
    <cellStyle name="60% - Akzent2 2" xfId="32"/>
    <cellStyle name="60% - Akzent3 2" xfId="33"/>
    <cellStyle name="60% - Akzent4 2" xfId="34"/>
    <cellStyle name="60% - Akzent5 2" xfId="35"/>
    <cellStyle name="60% - Akzent6 2" xfId="36"/>
    <cellStyle name="Akzent1" xfId="37" builtinId="29" customBuiltin="1"/>
    <cellStyle name="Akzent1 2" xfId="38"/>
    <cellStyle name="Akzent2" xfId="39" builtinId="33" customBuiltin="1"/>
    <cellStyle name="Akzent2 2" xfId="40"/>
    <cellStyle name="Akzent3" xfId="41" builtinId="37" customBuiltin="1"/>
    <cellStyle name="Akzent3 2" xfId="42"/>
    <cellStyle name="Akzent4" xfId="43" builtinId="41" customBuiltin="1"/>
    <cellStyle name="Akzent4 2" xfId="44"/>
    <cellStyle name="Akzent5" xfId="45" builtinId="45" customBuiltin="1"/>
    <cellStyle name="Akzent5 2" xfId="46"/>
    <cellStyle name="Akzent6" xfId="47" builtinId="49" customBuiltin="1"/>
    <cellStyle name="Akzent6 2" xfId="48"/>
    <cellStyle name="Ausgabe" xfId="49" builtinId="21" customBuiltin="1"/>
    <cellStyle name="Ausgabe 2" xfId="50"/>
    <cellStyle name="Berechnung" xfId="51" builtinId="22" customBuiltin="1"/>
    <cellStyle name="Berechnung 2" xfId="52"/>
    <cellStyle name="Dez 1" xfId="53"/>
    <cellStyle name="Dez 1 2" xfId="54"/>
    <cellStyle name="Dez 1 2 2" xfId="55"/>
    <cellStyle name="Dez 1 2 3" xfId="56"/>
    <cellStyle name="Dez 1 3" xfId="57"/>
    <cellStyle name="Dez 2" xfId="58"/>
    <cellStyle name="Dez 2 2" xfId="59"/>
    <cellStyle name="Dez 3" xfId="60"/>
    <cellStyle name="Eingabe" xfId="61" builtinId="20" customBuiltin="1"/>
    <cellStyle name="Eingabe 2" xfId="62"/>
    <cellStyle name="Ergebnis" xfId="63" builtinId="25" customBuiltin="1"/>
    <cellStyle name="Ergebnis 2" xfId="64"/>
    <cellStyle name="Erklärender Text" xfId="65" builtinId="53" customBuiltin="1"/>
    <cellStyle name="Erklärender Text 2" xfId="66"/>
    <cellStyle name="Euro" xfId="67"/>
    <cellStyle name="Ganz" xfId="68"/>
    <cellStyle name="Ganz 2" xfId="69"/>
    <cellStyle name="Gut" xfId="70" builtinId="26" customBuiltin="1"/>
    <cellStyle name="Gut 2" xfId="71"/>
    <cellStyle name="Neutral" xfId="72" builtinId="28" customBuiltin="1"/>
    <cellStyle name="Neutral 2" xfId="73"/>
    <cellStyle name="Notiz 2" xfId="74"/>
    <cellStyle name="Notiz 3" xfId="75"/>
    <cellStyle name="Notiz 3 2" xfId="76"/>
    <cellStyle name="Notiz 3 2 2" xfId="175"/>
    <cellStyle name="Notiz 3 2 2 2" xfId="210"/>
    <cellStyle name="Notiz 3 2 2 2 2" xfId="322"/>
    <cellStyle name="Notiz 3 2 2 3" xfId="290"/>
    <cellStyle name="Notiz 3 2 2 4" xfId="375"/>
    <cellStyle name="Notiz 3 2 3" xfId="158"/>
    <cellStyle name="Notiz 3 2 3 2" xfId="273"/>
    <cellStyle name="Notiz 3 2 3 3" xfId="227"/>
    <cellStyle name="Notiz 3 2 3 4" xfId="392"/>
    <cellStyle name="Notiz 3 2 4" xfId="191"/>
    <cellStyle name="Notiz 3 2 4 2" xfId="305"/>
    <cellStyle name="Notiz 3 2 4 3" xfId="354"/>
    <cellStyle name="Notiz 3 2 5" xfId="257"/>
    <cellStyle name="Notiz 3 2 6" xfId="338"/>
    <cellStyle name="Notiz 3 3" xfId="173"/>
    <cellStyle name="Notiz 3 3 2" xfId="208"/>
    <cellStyle name="Notiz 3 3 2 2" xfId="320"/>
    <cellStyle name="Notiz 3 3 3" xfId="288"/>
    <cellStyle name="Notiz 3 3 4" xfId="373"/>
    <cellStyle name="Notiz 3 4" xfId="157"/>
    <cellStyle name="Notiz 3 4 2" xfId="272"/>
    <cellStyle name="Notiz 3 4 3" xfId="226"/>
    <cellStyle name="Notiz 3 4 4" xfId="390"/>
    <cellStyle name="Notiz 3 5" xfId="190"/>
    <cellStyle name="Notiz 3 5 2" xfId="304"/>
    <cellStyle name="Notiz 3 5 3" xfId="353"/>
    <cellStyle name="Notiz 3 6" xfId="242"/>
    <cellStyle name="Notiz 3 7" xfId="256"/>
    <cellStyle name="Notiz 3 8" xfId="336"/>
    <cellStyle name="Prozent 2" xfId="77"/>
    <cellStyle name="Prozent 2 2" xfId="78"/>
    <cellStyle name="Prozent 2 3" xfId="79"/>
    <cellStyle name="Prozent 3" xfId="80"/>
    <cellStyle name="Prozent 3 2" xfId="81"/>
    <cellStyle name="Prozent 3 3" xfId="82"/>
    <cellStyle name="Prozent 4" xfId="83"/>
    <cellStyle name="Prozent 5" xfId="84"/>
    <cellStyle name="Schlecht" xfId="85" builtinId="27" customBuiltin="1"/>
    <cellStyle name="Schlecht 2" xfId="86"/>
    <cellStyle name="Standard" xfId="0" builtinId="0"/>
    <cellStyle name="Standard 10" xfId="87"/>
    <cellStyle name="Standard 10 2" xfId="88"/>
    <cellStyle name="Standard 10 2 2" xfId="356"/>
    <cellStyle name="Standard 10 3" xfId="89"/>
    <cellStyle name="Standard 10 4" xfId="194"/>
    <cellStyle name="Standard 10 4 2" xfId="355"/>
    <cellStyle name="Standard 11" xfId="90"/>
    <cellStyle name="Standard 11 2" xfId="358"/>
    <cellStyle name="Standard 11 3" xfId="357"/>
    <cellStyle name="Standard 12" xfId="91"/>
    <cellStyle name="Standard 13" xfId="177"/>
    <cellStyle name="Standard 13 2" xfId="377"/>
    <cellStyle name="Standard 13 3" xfId="340"/>
    <cellStyle name="Standard 14" xfId="212"/>
    <cellStyle name="Standard 2" xfId="92"/>
    <cellStyle name="Standard 2 2" xfId="93"/>
    <cellStyle name="Standard 2 2 2" xfId="94"/>
    <cellStyle name="Standard 2 2 3" xfId="95"/>
    <cellStyle name="Standard 2 3" xfId="96"/>
    <cellStyle name="Standard 2 3 2" xfId="97"/>
    <cellStyle name="Standard 2 3 3" xfId="98"/>
    <cellStyle name="Standard 2 3 4" xfId="99"/>
    <cellStyle name="Standard 2 4" xfId="100"/>
    <cellStyle name="Standard 2 4 2" xfId="101"/>
    <cellStyle name="Standard 2 5" xfId="102"/>
    <cellStyle name="Standard 3" xfId="103"/>
    <cellStyle name="Standard 4" xfId="104"/>
    <cellStyle name="Standard 4 2" xfId="105"/>
    <cellStyle name="Standard 4 2 2" xfId="106"/>
    <cellStyle name="Standard 4 2 3" xfId="107"/>
    <cellStyle name="Standard 4 2 4" xfId="108"/>
    <cellStyle name="Standard 4 3" xfId="109"/>
    <cellStyle name="Standard 4 4" xfId="110"/>
    <cellStyle name="Standard 5" xfId="111"/>
    <cellStyle name="Standard 5 2" xfId="112"/>
    <cellStyle name="Standard 5 2 2" xfId="113"/>
    <cellStyle name="Standard 5 2 3" xfId="114"/>
    <cellStyle name="Standard 5 2 4" xfId="213"/>
    <cellStyle name="Standard 5 3" xfId="115"/>
    <cellStyle name="Standard 5 3 2" xfId="116"/>
    <cellStyle name="Standard 5 3 3" xfId="117"/>
    <cellStyle name="Standard 5 4" xfId="118"/>
    <cellStyle name="Standard 5 5" xfId="195"/>
    <cellStyle name="Standard 6" xfId="119"/>
    <cellStyle name="Standard 6 2" xfId="120"/>
    <cellStyle name="Standard 6 3" xfId="121"/>
    <cellStyle name="Standard 6 3 2" xfId="122"/>
    <cellStyle name="Standard 6 3 2 2" xfId="176"/>
    <cellStyle name="Standard 6 3 2 2 2" xfId="211"/>
    <cellStyle name="Standard 6 3 2 2 2 2" xfId="323"/>
    <cellStyle name="Standard 6 3 2 2 3" xfId="291"/>
    <cellStyle name="Standard 6 3 2 2 4" xfId="376"/>
    <cellStyle name="Standard 6 3 2 3" xfId="160"/>
    <cellStyle name="Standard 6 3 2 3 2" xfId="275"/>
    <cellStyle name="Standard 6 3 2 3 3" xfId="229"/>
    <cellStyle name="Standard 6 3 2 3 4" xfId="393"/>
    <cellStyle name="Standard 6 3 2 4" xfId="193"/>
    <cellStyle name="Standard 6 3 2 4 2" xfId="307"/>
    <cellStyle name="Standard 6 3 2 4 3" xfId="360"/>
    <cellStyle name="Standard 6 3 2 5" xfId="259"/>
    <cellStyle name="Standard 6 3 2 6" xfId="339"/>
    <cellStyle name="Standard 6 3 3" xfId="174"/>
    <cellStyle name="Standard 6 3 3 2" xfId="209"/>
    <cellStyle name="Standard 6 3 3 2 2" xfId="321"/>
    <cellStyle name="Standard 6 3 3 3" xfId="289"/>
    <cellStyle name="Standard 6 3 3 4" xfId="374"/>
    <cellStyle name="Standard 6 3 4" xfId="159"/>
    <cellStyle name="Standard 6 3 4 2" xfId="274"/>
    <cellStyle name="Standard 6 3 4 3" xfId="228"/>
    <cellStyle name="Standard 6 3 4 4" xfId="391"/>
    <cellStyle name="Standard 6 3 5" xfId="192"/>
    <cellStyle name="Standard 6 3 5 2" xfId="306"/>
    <cellStyle name="Standard 6 3 5 3" xfId="359"/>
    <cellStyle name="Standard 6 3 6" xfId="243"/>
    <cellStyle name="Standard 6 3 7" xfId="258"/>
    <cellStyle name="Standard 6 3 8" xfId="337"/>
    <cellStyle name="Standard 7" xfId="123"/>
    <cellStyle name="Standard 8" xfId="124"/>
    <cellStyle name="Standard 9" xfId="125"/>
    <cellStyle name="Standard_03_01" xfId="126"/>
    <cellStyle name="Standard_03_07" xfId="127"/>
    <cellStyle name="Standard_03_32" xfId="128"/>
    <cellStyle name="Standard_03_35" xfId="129"/>
    <cellStyle name="Standard_2006 (2)" xfId="130"/>
    <cellStyle name="Standard_8_21" xfId="131"/>
    <cellStyle name="Standard_Erläuterungen" xfId="132"/>
    <cellStyle name="U_1 - Formatvorlage1" xfId="133"/>
    <cellStyle name="Überschrift" xfId="134" builtinId="15" customBuiltin="1"/>
    <cellStyle name="Überschrift 1" xfId="135" builtinId="16" customBuiltin="1"/>
    <cellStyle name="Überschrift 2" xfId="136" builtinId="17" customBuiltin="1"/>
    <cellStyle name="Überschrift 3" xfId="137" builtinId="18" customBuiltin="1"/>
    <cellStyle name="Überschrift 4" xfId="138" builtinId="19" customBuiltin="1"/>
    <cellStyle name="Verknüpfte Zelle" xfId="139" builtinId="24" customBuiltin="1"/>
    <cellStyle name="Verknüpfte Zelle 2" xfId="140"/>
    <cellStyle name="Warnender Text" xfId="141" builtinId="11" customBuiltin="1"/>
    <cellStyle name="Warnender Text 2" xfId="142"/>
    <cellStyle name="Zelle überprüfen" xfId="143" builtinId="23" customBuiltin="1"/>
    <cellStyle name="Zelle überprüfen 2" xfId="1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822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129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3B4-A\80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98"/>
  <sheetViews>
    <sheetView showGridLines="0" topLeftCell="A67" workbookViewId="0">
      <selection activeCell="B113" sqref="B113:B114"/>
    </sheetView>
  </sheetViews>
  <sheetFormatPr baseColWidth="10" defaultRowHeight="12.75" x14ac:dyDescent="0.2"/>
  <cols>
    <col min="1" max="1" width="2.7109375" style="1" customWidth="1"/>
    <col min="2" max="2" width="83.7109375" style="1" customWidth="1"/>
  </cols>
  <sheetData>
    <row r="1" spans="1:2" x14ac:dyDescent="0.2">
      <c r="A1" s="2"/>
      <c r="B1" s="3"/>
    </row>
    <row r="2" spans="1:2" x14ac:dyDescent="0.2">
      <c r="A2" s="4"/>
      <c r="B2" s="5" t="s">
        <v>15</v>
      </c>
    </row>
    <row r="3" spans="1:2" x14ac:dyDescent="0.2">
      <c r="A3" s="4"/>
      <c r="B3" s="5" t="s">
        <v>76</v>
      </c>
    </row>
    <row r="4" spans="1:2" x14ac:dyDescent="0.2">
      <c r="A4" s="4"/>
      <c r="B4" s="6"/>
    </row>
    <row r="5" spans="1:2" x14ac:dyDescent="0.2">
      <c r="A5" s="2"/>
      <c r="B5" s="14"/>
    </row>
    <row r="6" spans="1:2" x14ac:dyDescent="0.2">
      <c r="A6" s="4"/>
      <c r="B6" s="7" t="s">
        <v>55</v>
      </c>
    </row>
    <row r="7" spans="1:2" x14ac:dyDescent="0.2">
      <c r="A7" s="4"/>
      <c r="B7" s="7" t="s">
        <v>12</v>
      </c>
    </row>
    <row r="8" spans="1:2" x14ac:dyDescent="0.2">
      <c r="A8" s="12"/>
      <c r="B8" s="15"/>
    </row>
    <row r="9" spans="1:2" x14ac:dyDescent="0.2">
      <c r="A9" s="4"/>
      <c r="B9" s="8"/>
    </row>
    <row r="10" spans="1:2" x14ac:dyDescent="0.2">
      <c r="A10" s="4"/>
      <c r="B10" s="9" t="s">
        <v>0</v>
      </c>
    </row>
    <row r="11" spans="1:2" x14ac:dyDescent="0.2">
      <c r="A11" s="4"/>
      <c r="B11" s="8"/>
    </row>
    <row r="12" spans="1:2" x14ac:dyDescent="0.2">
      <c r="A12" s="4"/>
      <c r="B12" s="9" t="s">
        <v>19</v>
      </c>
    </row>
    <row r="13" spans="1:2" x14ac:dyDescent="0.2">
      <c r="A13" s="4"/>
      <c r="B13" s="9"/>
    </row>
    <row r="14" spans="1:2" x14ac:dyDescent="0.2">
      <c r="A14" s="4"/>
      <c r="B14" s="8" t="s">
        <v>23</v>
      </c>
    </row>
    <row r="15" spans="1:2" x14ac:dyDescent="0.2">
      <c r="A15" s="4"/>
      <c r="B15" s="8" t="s">
        <v>24</v>
      </c>
    </row>
    <row r="16" spans="1:2" x14ac:dyDescent="0.2">
      <c r="A16" s="4"/>
      <c r="B16" s="8" t="s">
        <v>25</v>
      </c>
    </row>
    <row r="17" spans="1:2" x14ac:dyDescent="0.2">
      <c r="A17" s="4"/>
      <c r="B17" s="8" t="s">
        <v>26</v>
      </c>
    </row>
    <row r="18" spans="1:2" x14ac:dyDescent="0.2">
      <c r="A18" s="4"/>
      <c r="B18" s="8"/>
    </row>
    <row r="19" spans="1:2" x14ac:dyDescent="0.2">
      <c r="A19" s="4"/>
      <c r="B19" s="9" t="s">
        <v>20</v>
      </c>
    </row>
    <row r="20" spans="1:2" x14ac:dyDescent="0.2">
      <c r="A20" s="4"/>
      <c r="B20" s="9"/>
    </row>
    <row r="21" spans="1:2" x14ac:dyDescent="0.2">
      <c r="A21" s="4"/>
      <c r="B21" s="8" t="s">
        <v>27</v>
      </c>
    </row>
    <row r="22" spans="1:2" x14ac:dyDescent="0.2">
      <c r="A22" s="4"/>
      <c r="B22" s="8" t="s">
        <v>28</v>
      </c>
    </row>
    <row r="23" spans="1:2" x14ac:dyDescent="0.2">
      <c r="A23" s="4"/>
      <c r="B23" s="8" t="s">
        <v>29</v>
      </c>
    </row>
    <row r="24" spans="1:2" x14ac:dyDescent="0.2">
      <c r="A24" s="4"/>
      <c r="B24" s="8" t="s">
        <v>30</v>
      </c>
    </row>
    <row r="25" spans="1:2" x14ac:dyDescent="0.2">
      <c r="A25" s="4"/>
      <c r="B25" s="8" t="s">
        <v>32</v>
      </c>
    </row>
    <row r="26" spans="1:2" x14ac:dyDescent="0.2">
      <c r="A26" s="4"/>
      <c r="B26" s="8" t="s">
        <v>31</v>
      </c>
    </row>
    <row r="27" spans="1:2" x14ac:dyDescent="0.2">
      <c r="A27" s="4"/>
      <c r="B27" s="8"/>
    </row>
    <row r="28" spans="1:2" x14ac:dyDescent="0.2">
      <c r="A28" s="4"/>
      <c r="B28" s="9" t="s">
        <v>61</v>
      </c>
    </row>
    <row r="29" spans="1:2" x14ac:dyDescent="0.2">
      <c r="A29" s="4"/>
      <c r="B29" s="9"/>
    </row>
    <row r="30" spans="1:2" x14ac:dyDescent="0.2">
      <c r="A30" s="4"/>
      <c r="B30" s="8" t="s">
        <v>62</v>
      </c>
    </row>
    <row r="31" spans="1:2" x14ac:dyDescent="0.2">
      <c r="A31" s="4"/>
      <c r="B31" s="8" t="s">
        <v>60</v>
      </c>
    </row>
    <row r="32" spans="1:2" x14ac:dyDescent="0.2">
      <c r="A32" s="4"/>
      <c r="B32" s="8" t="s">
        <v>64</v>
      </c>
    </row>
    <row r="33" spans="1:2" x14ac:dyDescent="0.2">
      <c r="A33" s="4"/>
      <c r="B33" s="16" t="s">
        <v>66</v>
      </c>
    </row>
    <row r="34" spans="1:2" x14ac:dyDescent="0.2">
      <c r="A34" s="4"/>
      <c r="B34" s="16" t="s">
        <v>63</v>
      </c>
    </row>
    <row r="35" spans="1:2" x14ac:dyDescent="0.2">
      <c r="A35" s="4"/>
      <c r="B35" s="16" t="s">
        <v>65</v>
      </c>
    </row>
    <row r="36" spans="1:2" x14ac:dyDescent="0.2">
      <c r="A36" s="4"/>
      <c r="B36" s="16"/>
    </row>
    <row r="37" spans="1:2" x14ac:dyDescent="0.2">
      <c r="A37" s="4"/>
      <c r="B37" s="9" t="s">
        <v>21</v>
      </c>
    </row>
    <row r="38" spans="1:2" x14ac:dyDescent="0.2">
      <c r="A38" s="4"/>
      <c r="B38" s="9"/>
    </row>
    <row r="39" spans="1:2" x14ac:dyDescent="0.2">
      <c r="A39" s="4"/>
      <c r="B39" s="8" t="s">
        <v>33</v>
      </c>
    </row>
    <row r="40" spans="1:2" x14ac:dyDescent="0.2">
      <c r="A40" s="4"/>
      <c r="B40" s="8" t="s">
        <v>34</v>
      </c>
    </row>
    <row r="41" spans="1:2" x14ac:dyDescent="0.2">
      <c r="A41" s="4"/>
      <c r="B41" s="8" t="s">
        <v>35</v>
      </c>
    </row>
    <row r="42" spans="1:2" x14ac:dyDescent="0.2">
      <c r="A42" s="4"/>
      <c r="B42" s="8" t="s">
        <v>36</v>
      </c>
    </row>
    <row r="43" spans="1:2" x14ac:dyDescent="0.2">
      <c r="A43" s="4"/>
      <c r="B43" s="8" t="s">
        <v>37</v>
      </c>
    </row>
    <row r="44" spans="1:2" x14ac:dyDescent="0.2">
      <c r="A44" s="4"/>
      <c r="B44" s="8" t="s">
        <v>38</v>
      </c>
    </row>
    <row r="45" spans="1:2" x14ac:dyDescent="0.2">
      <c r="A45" s="4"/>
      <c r="B45" s="8"/>
    </row>
    <row r="46" spans="1:2" x14ac:dyDescent="0.2">
      <c r="A46" s="4"/>
      <c r="B46" s="9" t="s">
        <v>8</v>
      </c>
    </row>
    <row r="47" spans="1:2" x14ac:dyDescent="0.2">
      <c r="A47" s="4"/>
      <c r="B47" s="9"/>
    </row>
    <row r="48" spans="1:2" x14ac:dyDescent="0.2">
      <c r="A48" s="4"/>
      <c r="B48" s="8" t="s">
        <v>39</v>
      </c>
    </row>
    <row r="49" spans="1:2" x14ac:dyDescent="0.2">
      <c r="A49" s="4"/>
      <c r="B49" s="8" t="s">
        <v>40</v>
      </c>
    </row>
    <row r="50" spans="1:2" x14ac:dyDescent="0.2">
      <c r="A50" s="4"/>
      <c r="B50" s="8" t="s">
        <v>42</v>
      </c>
    </row>
    <row r="51" spans="1:2" x14ac:dyDescent="0.2">
      <c r="A51" s="4"/>
      <c r="B51" s="8" t="s">
        <v>41</v>
      </c>
    </row>
    <row r="52" spans="1:2" x14ac:dyDescent="0.2">
      <c r="A52" s="4"/>
      <c r="B52" s="8"/>
    </row>
    <row r="53" spans="1:2" x14ac:dyDescent="0.2">
      <c r="A53" s="4"/>
      <c r="B53" s="9" t="s">
        <v>57</v>
      </c>
    </row>
    <row r="54" spans="1:2" x14ac:dyDescent="0.2">
      <c r="A54" s="4"/>
      <c r="B54" s="9"/>
    </row>
    <row r="55" spans="1:2" x14ac:dyDescent="0.2">
      <c r="A55" s="4"/>
      <c r="B55" s="8" t="s">
        <v>43</v>
      </c>
    </row>
    <row r="56" spans="1:2" x14ac:dyDescent="0.2">
      <c r="A56" s="4"/>
      <c r="B56" s="8" t="s">
        <v>44</v>
      </c>
    </row>
    <row r="57" spans="1:2" x14ac:dyDescent="0.2">
      <c r="A57" s="4"/>
      <c r="B57" s="8" t="s">
        <v>45</v>
      </c>
    </row>
    <row r="58" spans="1:2" x14ac:dyDescent="0.2">
      <c r="A58" s="4"/>
      <c r="B58" s="8" t="s">
        <v>46</v>
      </c>
    </row>
    <row r="59" spans="1:2" x14ac:dyDescent="0.2">
      <c r="A59" s="4"/>
      <c r="B59" s="8" t="s">
        <v>47</v>
      </c>
    </row>
    <row r="60" spans="1:2" x14ac:dyDescent="0.2">
      <c r="A60" s="4"/>
      <c r="B60" s="8"/>
    </row>
    <row r="61" spans="1:2" x14ac:dyDescent="0.2">
      <c r="A61" s="4"/>
      <c r="B61" s="9" t="s">
        <v>22</v>
      </c>
    </row>
    <row r="62" spans="1:2" x14ac:dyDescent="0.2">
      <c r="A62" s="4"/>
      <c r="B62" s="9"/>
    </row>
    <row r="63" spans="1:2" x14ac:dyDescent="0.2">
      <c r="A63" s="4"/>
      <c r="B63" s="8" t="s">
        <v>48</v>
      </c>
    </row>
    <row r="64" spans="1:2" x14ac:dyDescent="0.2">
      <c r="A64" s="4"/>
      <c r="B64" s="8" t="s">
        <v>49</v>
      </c>
    </row>
    <row r="65" spans="1:2" x14ac:dyDescent="0.2">
      <c r="A65" s="4"/>
      <c r="B65" s="8" t="s">
        <v>50</v>
      </c>
    </row>
    <row r="66" spans="1:2" x14ac:dyDescent="0.2">
      <c r="A66" s="4"/>
      <c r="B66" s="8"/>
    </row>
    <row r="67" spans="1:2" x14ac:dyDescent="0.2">
      <c r="A67" s="4"/>
      <c r="B67" s="8"/>
    </row>
    <row r="68" spans="1:2" x14ac:dyDescent="0.2">
      <c r="A68" s="4"/>
      <c r="B68" s="9" t="s">
        <v>13</v>
      </c>
    </row>
    <row r="69" spans="1:2" x14ac:dyDescent="0.2">
      <c r="A69" s="4"/>
      <c r="B69" s="9"/>
    </row>
    <row r="70" spans="1:2" x14ac:dyDescent="0.2">
      <c r="A70" s="4"/>
      <c r="B70" s="8" t="s">
        <v>51</v>
      </c>
    </row>
    <row r="71" spans="1:2" x14ac:dyDescent="0.2">
      <c r="A71" s="4"/>
      <c r="B71" s="8" t="s">
        <v>52</v>
      </c>
    </row>
    <row r="72" spans="1:2" x14ac:dyDescent="0.2">
      <c r="A72" s="4"/>
      <c r="B72" s="8" t="s">
        <v>53</v>
      </c>
    </row>
    <row r="73" spans="1:2" x14ac:dyDescent="0.2">
      <c r="A73" s="4"/>
      <c r="B73" s="8" t="s">
        <v>54</v>
      </c>
    </row>
    <row r="74" spans="1:2" x14ac:dyDescent="0.2">
      <c r="A74" s="4"/>
      <c r="B74" s="8"/>
    </row>
    <row r="75" spans="1:2" x14ac:dyDescent="0.2">
      <c r="A75" s="2"/>
      <c r="B75" s="3"/>
    </row>
    <row r="76" spans="1:2" x14ac:dyDescent="0.2">
      <c r="A76" s="4"/>
      <c r="B76" s="9" t="s">
        <v>1</v>
      </c>
    </row>
    <row r="77" spans="1:2" x14ac:dyDescent="0.2">
      <c r="A77" s="4"/>
      <c r="B77" s="9"/>
    </row>
    <row r="78" spans="1:2" x14ac:dyDescent="0.2">
      <c r="A78" s="4"/>
      <c r="B78" s="8" t="s">
        <v>2</v>
      </c>
    </row>
    <row r="79" spans="1:2" x14ac:dyDescent="0.2">
      <c r="A79" s="4"/>
      <c r="B79" s="8" t="s">
        <v>67</v>
      </c>
    </row>
    <row r="80" spans="1:2" x14ac:dyDescent="0.2">
      <c r="A80" s="12"/>
      <c r="B80" s="15"/>
    </row>
    <row r="81" spans="1:2" x14ac:dyDescent="0.2">
      <c r="A81" s="4"/>
      <c r="B81" s="8"/>
    </row>
    <row r="82" spans="1:2" x14ac:dyDescent="0.2">
      <c r="A82" s="4"/>
      <c r="B82" s="9" t="s">
        <v>3</v>
      </c>
    </row>
    <row r="83" spans="1:2" x14ac:dyDescent="0.2">
      <c r="A83" s="4"/>
      <c r="B83" s="9"/>
    </row>
    <row r="84" spans="1:2" x14ac:dyDescent="0.2">
      <c r="A84" s="4"/>
      <c r="B84" s="8" t="s">
        <v>58</v>
      </c>
    </row>
    <row r="85" spans="1:2" x14ac:dyDescent="0.2">
      <c r="A85" s="4"/>
      <c r="B85" s="36" t="s">
        <v>81</v>
      </c>
    </row>
    <row r="86" spans="1:2" x14ac:dyDescent="0.2">
      <c r="A86" s="4"/>
      <c r="B86" s="36" t="s">
        <v>82</v>
      </c>
    </row>
    <row r="87" spans="1:2" x14ac:dyDescent="0.2">
      <c r="A87" s="4"/>
      <c r="B87" s="8"/>
    </row>
    <row r="88" spans="1:2" x14ac:dyDescent="0.2">
      <c r="A88" s="2"/>
      <c r="B88" s="3"/>
    </row>
    <row r="89" spans="1:2" x14ac:dyDescent="0.2">
      <c r="A89" s="4"/>
      <c r="B89" s="9" t="s">
        <v>4</v>
      </c>
    </row>
    <row r="90" spans="1:2" x14ac:dyDescent="0.2">
      <c r="A90" s="4"/>
      <c r="B90" s="9"/>
    </row>
    <row r="91" spans="1:2" x14ac:dyDescent="0.2">
      <c r="A91" s="4"/>
      <c r="B91" s="8" t="s">
        <v>11</v>
      </c>
    </row>
    <row r="92" spans="1:2" x14ac:dyDescent="0.2">
      <c r="A92" s="4"/>
      <c r="B92" s="8" t="s">
        <v>16</v>
      </c>
    </row>
    <row r="93" spans="1:2" x14ac:dyDescent="0.2">
      <c r="A93" s="12"/>
      <c r="B93" s="15"/>
    </row>
    <row r="94" spans="1:2" x14ac:dyDescent="0.2">
      <c r="A94" s="4"/>
      <c r="B94" s="8"/>
    </row>
    <row r="95" spans="1:2" x14ac:dyDescent="0.2">
      <c r="A95" s="4"/>
      <c r="B95" s="10" t="s">
        <v>17</v>
      </c>
    </row>
    <row r="96" spans="1:2" x14ac:dyDescent="0.2">
      <c r="A96" s="4"/>
      <c r="B96" s="10"/>
    </row>
    <row r="97" spans="1:2" x14ac:dyDescent="0.2">
      <c r="A97" s="4"/>
      <c r="B97" s="11" t="s">
        <v>18</v>
      </c>
    </row>
    <row r="98" spans="1:2" x14ac:dyDescent="0.2">
      <c r="A98" s="12"/>
      <c r="B98" s="13"/>
    </row>
  </sheetData>
  <phoneticPr fontId="4" type="noConversion"/>
  <pageMargins left="0.59055118110236227" right="0.59055118110236227" top="0.39370078740157483" bottom="0.47244094488188981" header="0.47244094488188981" footer="0"/>
  <pageSetup paperSize="9" scale="61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2">
    <pageSetUpPr fitToPage="1"/>
  </sheetPr>
  <dimension ref="A1:IV51"/>
  <sheetViews>
    <sheetView tabSelected="1" topLeftCell="A7" workbookViewId="0">
      <selection activeCell="L28" sqref="L28"/>
    </sheetView>
  </sheetViews>
  <sheetFormatPr baseColWidth="10" defaultColWidth="10.28515625" defaultRowHeight="12.75" customHeight="1" x14ac:dyDescent="0.2"/>
  <cols>
    <col min="1" max="1" width="18.7109375" style="17" customWidth="1"/>
    <col min="2" max="2" width="8.7109375" style="17" customWidth="1"/>
    <col min="3" max="3" width="9.7109375" style="17" customWidth="1"/>
    <col min="4" max="7" width="8.7109375" style="17" customWidth="1"/>
    <col min="8" max="8" width="9.28515625" style="17" customWidth="1"/>
    <col min="9" max="9" width="13.5703125" style="17" customWidth="1"/>
    <col min="10" max="10" width="11.140625" style="17" customWidth="1"/>
    <col min="11" max="16384" width="10.28515625" style="17"/>
  </cols>
  <sheetData>
    <row r="1" spans="1:9" ht="12.75" customHeight="1" x14ac:dyDescent="0.2">
      <c r="A1" s="41" t="s">
        <v>75</v>
      </c>
      <c r="B1" s="41"/>
      <c r="C1" s="41"/>
      <c r="D1" s="41"/>
      <c r="E1" s="41"/>
      <c r="F1" s="41"/>
      <c r="G1" s="41"/>
      <c r="H1" s="41"/>
      <c r="I1" s="41"/>
    </row>
    <row r="3" spans="1:9" ht="13.35" customHeight="1" x14ac:dyDescent="0.2">
      <c r="A3" s="18" t="s">
        <v>68</v>
      </c>
      <c r="B3" s="19"/>
      <c r="C3" s="19"/>
      <c r="D3" s="19"/>
      <c r="E3" s="19"/>
      <c r="F3" s="19"/>
      <c r="G3" s="19"/>
      <c r="H3" s="19"/>
      <c r="I3" s="19"/>
    </row>
    <row r="4" spans="1:9" ht="13.35" customHeight="1" x14ac:dyDescent="0.2">
      <c r="A4" s="20" t="s">
        <v>69</v>
      </c>
      <c r="B4" s="19"/>
      <c r="C4" s="19"/>
      <c r="D4" s="19"/>
      <c r="E4" s="19"/>
      <c r="F4" s="19"/>
      <c r="G4" s="19"/>
      <c r="H4" s="19"/>
      <c r="I4" s="19"/>
    </row>
    <row r="6" spans="1:9" ht="12.75" customHeight="1" thickBot="1" x14ac:dyDescent="0.25">
      <c r="A6" s="49" t="s">
        <v>6</v>
      </c>
      <c r="B6" s="44" t="s">
        <v>14</v>
      </c>
      <c r="C6" s="44"/>
      <c r="D6" s="44"/>
      <c r="E6" s="44"/>
      <c r="F6" s="44"/>
      <c r="G6" s="44"/>
      <c r="H6" s="44" t="s">
        <v>70</v>
      </c>
      <c r="I6" s="45"/>
    </row>
    <row r="7" spans="1:9" ht="12.75" customHeight="1" thickBot="1" x14ac:dyDescent="0.25">
      <c r="A7" s="50"/>
      <c r="B7" s="47" t="s">
        <v>7</v>
      </c>
      <c r="C7" s="47" t="s">
        <v>84</v>
      </c>
      <c r="D7" s="21" t="s">
        <v>5</v>
      </c>
      <c r="E7" s="21"/>
      <c r="F7" s="47" t="s">
        <v>9</v>
      </c>
      <c r="G7" s="48" t="s">
        <v>71</v>
      </c>
      <c r="H7" s="46" t="s">
        <v>56</v>
      </c>
      <c r="I7" s="42" t="s">
        <v>72</v>
      </c>
    </row>
    <row r="8" spans="1:9" ht="25.5" customHeight="1" thickBot="1" x14ac:dyDescent="0.25">
      <c r="A8" s="50"/>
      <c r="B8" s="47"/>
      <c r="C8" s="47"/>
      <c r="D8" s="22" t="s">
        <v>73</v>
      </c>
      <c r="E8" s="22" t="s">
        <v>74</v>
      </c>
      <c r="F8" s="47"/>
      <c r="G8" s="46"/>
      <c r="H8" s="47"/>
      <c r="I8" s="43"/>
    </row>
    <row r="9" spans="1:9" ht="12.75" customHeight="1" thickBot="1" x14ac:dyDescent="0.25">
      <c r="A9" s="50"/>
      <c r="B9" s="23" t="s">
        <v>10</v>
      </c>
      <c r="C9" s="24"/>
      <c r="D9" s="24"/>
      <c r="E9" s="25" t="s">
        <v>59</v>
      </c>
      <c r="F9" s="24"/>
      <c r="G9" s="26" t="s">
        <v>78</v>
      </c>
      <c r="H9" s="23" t="s">
        <v>10</v>
      </c>
      <c r="I9" s="27"/>
    </row>
    <row r="10" spans="1:9" ht="6" customHeight="1" x14ac:dyDescent="0.2">
      <c r="A10" s="28"/>
    </row>
    <row r="11" spans="1:9" ht="12.75" customHeight="1" x14ac:dyDescent="0.2">
      <c r="A11" s="29">
        <v>1987</v>
      </c>
      <c r="B11" s="17">
        <v>996</v>
      </c>
      <c r="C11" s="17">
        <v>1910</v>
      </c>
      <c r="D11" s="17">
        <v>6657</v>
      </c>
      <c r="E11" s="17">
        <v>1372.35</v>
      </c>
      <c r="F11" s="17">
        <v>3050.4</v>
      </c>
      <c r="G11" s="17">
        <f>922241/1.95583</f>
        <v>471534.33580628171</v>
      </c>
      <c r="H11" s="17">
        <v>557</v>
      </c>
      <c r="I11" s="38">
        <v>439</v>
      </c>
    </row>
    <row r="12" spans="1:9" ht="12.75" customHeight="1" x14ac:dyDescent="0.2">
      <c r="A12" s="29">
        <v>1988</v>
      </c>
      <c r="B12" s="17">
        <v>875</v>
      </c>
      <c r="C12" s="17">
        <v>1329</v>
      </c>
      <c r="D12" s="17">
        <v>5275</v>
      </c>
      <c r="E12" s="17">
        <v>1092.54</v>
      </c>
      <c r="F12" s="17">
        <v>3182.75</v>
      </c>
      <c r="G12" s="17">
        <f>1002534/1.95583</f>
        <v>512587.49482316972</v>
      </c>
      <c r="H12" s="17">
        <v>496</v>
      </c>
      <c r="I12" s="38">
        <v>379</v>
      </c>
    </row>
    <row r="13" spans="1:9" ht="12.75" customHeight="1" x14ac:dyDescent="0.2">
      <c r="A13" s="29">
        <v>1989</v>
      </c>
      <c r="B13" s="17">
        <v>1051</v>
      </c>
      <c r="C13" s="17">
        <v>1466</v>
      </c>
      <c r="D13" s="17">
        <v>6098</v>
      </c>
      <c r="E13" s="17">
        <v>1275.97</v>
      </c>
      <c r="F13" s="17">
        <v>5100.28</v>
      </c>
      <c r="G13" s="17">
        <f>1175799/1.95583</f>
        <v>601176.48261863249</v>
      </c>
      <c r="H13" s="17">
        <v>600</v>
      </c>
      <c r="I13" s="38">
        <v>451</v>
      </c>
    </row>
    <row r="14" spans="1:9" ht="12.75" customHeight="1" x14ac:dyDescent="0.2">
      <c r="A14" s="29">
        <v>1990</v>
      </c>
      <c r="B14" s="17">
        <v>953</v>
      </c>
      <c r="C14" s="17">
        <v>2026</v>
      </c>
      <c r="D14" s="17">
        <v>7738</v>
      </c>
      <c r="E14" s="17">
        <v>1547.63</v>
      </c>
      <c r="F14" s="17">
        <v>4968.4399999999996</v>
      </c>
      <c r="G14" s="17">
        <f>1449122/1.95583</f>
        <v>740924.31346282654</v>
      </c>
      <c r="H14" s="17">
        <v>584</v>
      </c>
      <c r="I14" s="38">
        <v>369</v>
      </c>
    </row>
    <row r="15" spans="1:9" ht="12.75" customHeight="1" x14ac:dyDescent="0.2">
      <c r="A15" s="29">
        <v>1991</v>
      </c>
      <c r="B15" s="17">
        <v>964</v>
      </c>
      <c r="C15" s="17">
        <v>1683</v>
      </c>
      <c r="D15" s="17">
        <v>6377</v>
      </c>
      <c r="E15" s="17">
        <v>1294.4000000000001</v>
      </c>
      <c r="F15" s="17">
        <v>4352.66</v>
      </c>
      <c r="G15" s="17">
        <f>1314903/1.95583</f>
        <v>672299.22846055124</v>
      </c>
      <c r="H15" s="17">
        <v>527</v>
      </c>
      <c r="I15" s="38">
        <v>437</v>
      </c>
    </row>
    <row r="16" spans="1:9" ht="12.75" customHeight="1" x14ac:dyDescent="0.2">
      <c r="A16" s="29">
        <v>1992</v>
      </c>
      <c r="B16" s="17">
        <v>1031</v>
      </c>
      <c r="C16" s="17">
        <v>2994</v>
      </c>
      <c r="D16" s="17">
        <v>10303</v>
      </c>
      <c r="E16" s="17">
        <v>2106.64</v>
      </c>
      <c r="F16" s="17">
        <v>4078.96</v>
      </c>
      <c r="G16" s="17">
        <f>1452813/1.95583</f>
        <v>742811.49179632182</v>
      </c>
      <c r="H16" s="17">
        <v>577</v>
      </c>
      <c r="I16" s="38">
        <v>454</v>
      </c>
    </row>
    <row r="17" spans="1:9" ht="12.75" customHeight="1" x14ac:dyDescent="0.2">
      <c r="A17" s="29">
        <v>1993</v>
      </c>
      <c r="B17" s="17">
        <v>1379</v>
      </c>
      <c r="C17" s="17">
        <v>3586</v>
      </c>
      <c r="D17" s="17">
        <v>13370</v>
      </c>
      <c r="E17" s="17">
        <v>2635.91</v>
      </c>
      <c r="F17" s="17">
        <v>7928.53</v>
      </c>
      <c r="G17" s="17">
        <f>2706580/1.95583</f>
        <v>1383852.3798080611</v>
      </c>
      <c r="H17" s="17">
        <v>724</v>
      </c>
      <c r="I17" s="38">
        <v>655</v>
      </c>
    </row>
    <row r="18" spans="1:9" ht="12.75" customHeight="1" x14ac:dyDescent="0.2">
      <c r="A18" s="29">
        <v>1994</v>
      </c>
      <c r="B18" s="17">
        <v>1093</v>
      </c>
      <c r="C18" s="17">
        <v>2452</v>
      </c>
      <c r="D18" s="17">
        <v>8589</v>
      </c>
      <c r="E18" s="17">
        <v>1774.9</v>
      </c>
      <c r="F18" s="17">
        <v>5436.52</v>
      </c>
      <c r="G18" s="17">
        <f>2004643/1.95583</f>
        <v>1024957.690596831</v>
      </c>
      <c r="H18" s="17">
        <v>532</v>
      </c>
      <c r="I18" s="38">
        <v>561</v>
      </c>
    </row>
    <row r="19" spans="1:9" ht="12.75" customHeight="1" x14ac:dyDescent="0.2">
      <c r="A19" s="29">
        <v>1995</v>
      </c>
      <c r="B19" s="17">
        <v>841</v>
      </c>
      <c r="C19" s="17">
        <v>2238</v>
      </c>
      <c r="D19" s="17">
        <v>7825</v>
      </c>
      <c r="E19" s="17">
        <v>1571.81</v>
      </c>
      <c r="F19" s="17">
        <v>2948.13</v>
      </c>
      <c r="G19" s="17">
        <f>1257102/1.95583</f>
        <v>642746.04643552867</v>
      </c>
      <c r="H19" s="17">
        <v>400</v>
      </c>
      <c r="I19" s="38">
        <v>441</v>
      </c>
    </row>
    <row r="20" spans="1:9" ht="12.75" customHeight="1" x14ac:dyDescent="0.2">
      <c r="A20" s="29">
        <v>1996</v>
      </c>
      <c r="B20" s="17">
        <v>958</v>
      </c>
      <c r="C20" s="17">
        <v>2402</v>
      </c>
      <c r="D20" s="17">
        <v>8798</v>
      </c>
      <c r="E20" s="17">
        <v>1724.83</v>
      </c>
      <c r="F20" s="17">
        <v>2279.75</v>
      </c>
      <c r="G20" s="17">
        <f>1132878/1.95583</f>
        <v>579231.32378580957</v>
      </c>
      <c r="H20" s="17">
        <v>434</v>
      </c>
      <c r="I20" s="38">
        <v>524</v>
      </c>
    </row>
    <row r="21" spans="1:9" ht="12.75" customHeight="1" x14ac:dyDescent="0.2">
      <c r="A21" s="29">
        <v>1997</v>
      </c>
      <c r="B21" s="17">
        <v>943</v>
      </c>
      <c r="C21" s="17">
        <v>2333</v>
      </c>
      <c r="D21" s="17">
        <v>8181</v>
      </c>
      <c r="E21" s="17">
        <v>1702.64</v>
      </c>
      <c r="F21" s="17">
        <v>4152.47</v>
      </c>
      <c r="G21" s="17">
        <f>1660840/1.95583</f>
        <v>849174.00796592748</v>
      </c>
      <c r="H21" s="17">
        <v>413</v>
      </c>
      <c r="I21" s="38">
        <v>530</v>
      </c>
    </row>
    <row r="22" spans="1:9" ht="12.75" customHeight="1" x14ac:dyDescent="0.2">
      <c r="A22" s="29">
        <v>1998</v>
      </c>
      <c r="B22" s="17">
        <v>954</v>
      </c>
      <c r="C22" s="17">
        <v>2389</v>
      </c>
      <c r="D22" s="17">
        <v>9133</v>
      </c>
      <c r="E22" s="17">
        <v>1805</v>
      </c>
      <c r="F22" s="17">
        <v>1557</v>
      </c>
      <c r="G22" s="17">
        <f>1092798/1.95583</f>
        <v>558738.74518746522</v>
      </c>
      <c r="H22" s="17">
        <v>490</v>
      </c>
      <c r="I22" s="38">
        <v>464</v>
      </c>
    </row>
    <row r="23" spans="1:9" ht="12.75" customHeight="1" x14ac:dyDescent="0.2">
      <c r="A23" s="29">
        <v>1999</v>
      </c>
      <c r="B23" s="17">
        <v>981</v>
      </c>
      <c r="C23" s="17">
        <v>2091</v>
      </c>
      <c r="D23" s="17">
        <v>8237</v>
      </c>
      <c r="E23" s="17">
        <v>1707</v>
      </c>
      <c r="F23" s="17">
        <v>2152</v>
      </c>
      <c r="G23" s="17">
        <f>958678/1.95583</f>
        <v>490164.27808142838</v>
      </c>
      <c r="H23" s="17">
        <v>532</v>
      </c>
      <c r="I23" s="38">
        <v>449</v>
      </c>
    </row>
    <row r="24" spans="1:9" ht="12.75" customHeight="1" x14ac:dyDescent="0.2">
      <c r="A24" s="29">
        <v>2000</v>
      </c>
      <c r="B24" s="17">
        <v>1036</v>
      </c>
      <c r="C24" s="17">
        <v>1752</v>
      </c>
      <c r="D24" s="17">
        <v>7230</v>
      </c>
      <c r="E24" s="17">
        <v>1612</v>
      </c>
      <c r="F24" s="17">
        <v>1847</v>
      </c>
      <c r="G24" s="17">
        <f>898899/1.95583</f>
        <v>459599.76071539964</v>
      </c>
      <c r="H24" s="17">
        <v>562</v>
      </c>
      <c r="I24" s="38">
        <v>474</v>
      </c>
    </row>
    <row r="25" spans="1:9" ht="12.75" customHeight="1" x14ac:dyDescent="0.2">
      <c r="A25" s="29">
        <v>2001</v>
      </c>
      <c r="B25" s="17">
        <v>807</v>
      </c>
      <c r="C25" s="17">
        <v>1103</v>
      </c>
      <c r="D25" s="17">
        <v>4747</v>
      </c>
      <c r="E25" s="17">
        <v>1066</v>
      </c>
      <c r="F25" s="17">
        <v>1956</v>
      </c>
      <c r="G25" s="17">
        <f>870015/1.95583</f>
        <v>444831.60601892805</v>
      </c>
      <c r="H25" s="17">
        <v>397</v>
      </c>
      <c r="I25" s="38">
        <v>410</v>
      </c>
    </row>
    <row r="26" spans="1:9" ht="12.75" customHeight="1" x14ac:dyDescent="0.2">
      <c r="A26" s="29">
        <v>2002</v>
      </c>
      <c r="B26" s="17">
        <v>821</v>
      </c>
      <c r="C26" s="17">
        <v>930</v>
      </c>
      <c r="D26" s="17">
        <v>4548</v>
      </c>
      <c r="E26" s="17">
        <f>101504/100</f>
        <v>1015.04</v>
      </c>
      <c r="F26" s="17">
        <f>418858/100</f>
        <v>4188.58</v>
      </c>
      <c r="G26" s="17">
        <v>703365</v>
      </c>
      <c r="H26" s="17">
        <v>424</v>
      </c>
      <c r="I26" s="38">
        <v>397</v>
      </c>
    </row>
    <row r="27" spans="1:9" ht="12.75" customHeight="1" x14ac:dyDescent="0.2">
      <c r="A27" s="29">
        <v>2003</v>
      </c>
      <c r="B27" s="17">
        <v>707</v>
      </c>
      <c r="C27" s="17">
        <v>911</v>
      </c>
      <c r="D27" s="17">
        <v>4164</v>
      </c>
      <c r="E27" s="17">
        <v>924.76</v>
      </c>
      <c r="F27" s="17">
        <v>3214.99</v>
      </c>
      <c r="G27" s="17">
        <v>639248</v>
      </c>
      <c r="H27" s="17">
        <v>287</v>
      </c>
      <c r="I27" s="38">
        <v>420</v>
      </c>
    </row>
    <row r="28" spans="1:9" ht="12.75" customHeight="1" x14ac:dyDescent="0.2">
      <c r="A28" s="29">
        <v>2004</v>
      </c>
      <c r="B28" s="17">
        <v>950</v>
      </c>
      <c r="C28" s="17">
        <v>1187</v>
      </c>
      <c r="D28" s="17">
        <v>5302</v>
      </c>
      <c r="E28" s="17">
        <v>1240.43</v>
      </c>
      <c r="F28" s="17">
        <v>3242.29</v>
      </c>
      <c r="G28" s="17">
        <v>638213</v>
      </c>
      <c r="H28" s="17">
        <v>448</v>
      </c>
      <c r="I28" s="38">
        <v>502</v>
      </c>
    </row>
    <row r="29" spans="1:9" ht="12.75" customHeight="1" x14ac:dyDescent="0.2">
      <c r="A29" s="29">
        <v>2005</v>
      </c>
      <c r="B29" s="17">
        <v>847</v>
      </c>
      <c r="C29" s="17">
        <v>1122</v>
      </c>
      <c r="D29" s="17">
        <v>5057</v>
      </c>
      <c r="E29" s="17">
        <v>1157</v>
      </c>
      <c r="F29" s="17">
        <v>1857</v>
      </c>
      <c r="G29" s="17">
        <v>389421</v>
      </c>
      <c r="H29" s="17">
        <v>366</v>
      </c>
      <c r="I29" s="38">
        <v>481</v>
      </c>
    </row>
    <row r="30" spans="1:9" ht="12.75" customHeight="1" x14ac:dyDescent="0.2">
      <c r="A30" s="29">
        <v>2006</v>
      </c>
      <c r="B30" s="17">
        <v>853</v>
      </c>
      <c r="C30" s="17">
        <v>1494</v>
      </c>
      <c r="D30" s="17">
        <v>6047</v>
      </c>
      <c r="E30" s="17">
        <v>1467</v>
      </c>
      <c r="F30" s="17">
        <v>3211</v>
      </c>
      <c r="G30" s="17">
        <v>744896</v>
      </c>
      <c r="H30" s="17">
        <v>422</v>
      </c>
      <c r="I30" s="38">
        <v>431</v>
      </c>
    </row>
    <row r="31" spans="1:9" ht="12.75" customHeight="1" x14ac:dyDescent="0.2">
      <c r="A31" s="30" t="s">
        <v>79</v>
      </c>
      <c r="B31" s="17">
        <v>994</v>
      </c>
      <c r="C31" s="17">
        <v>1260</v>
      </c>
      <c r="D31" s="17">
        <v>5835</v>
      </c>
      <c r="E31" s="17">
        <v>1378.41</v>
      </c>
      <c r="F31" s="17">
        <v>1331.97</v>
      </c>
      <c r="G31" s="17">
        <v>369721</v>
      </c>
      <c r="H31" s="17">
        <v>546</v>
      </c>
      <c r="I31" s="38">
        <v>448</v>
      </c>
    </row>
    <row r="32" spans="1:9" ht="12.75" customHeight="1" x14ac:dyDescent="0.2">
      <c r="A32" s="29">
        <v>2008</v>
      </c>
      <c r="B32" s="17">
        <v>946</v>
      </c>
      <c r="C32" s="17">
        <v>1317</v>
      </c>
      <c r="D32" s="17">
        <v>6122</v>
      </c>
      <c r="E32" s="17">
        <v>1472.54</v>
      </c>
      <c r="F32" s="17">
        <v>2080.7800000000002</v>
      </c>
      <c r="G32" s="17">
        <v>555087</v>
      </c>
      <c r="H32" s="17">
        <v>435</v>
      </c>
      <c r="I32" s="38">
        <v>511</v>
      </c>
    </row>
    <row r="33" spans="1:9" ht="12.75" customHeight="1" x14ac:dyDescent="0.2">
      <c r="A33" s="29">
        <v>2009</v>
      </c>
      <c r="B33" s="17">
        <v>979</v>
      </c>
      <c r="C33" s="17">
        <v>1550</v>
      </c>
      <c r="D33" s="17">
        <v>6997</v>
      </c>
      <c r="E33" s="17">
        <v>1523.05</v>
      </c>
      <c r="F33" s="17">
        <v>1881.79</v>
      </c>
      <c r="G33" s="17">
        <v>526184</v>
      </c>
      <c r="H33" s="17">
        <v>371</v>
      </c>
      <c r="I33" s="38">
        <v>608</v>
      </c>
    </row>
    <row r="34" spans="1:9" ht="12.75" customHeight="1" x14ac:dyDescent="0.2">
      <c r="A34" s="29">
        <v>2010</v>
      </c>
      <c r="B34" s="17">
        <v>918</v>
      </c>
      <c r="C34" s="17">
        <v>1550</v>
      </c>
      <c r="D34" s="17">
        <v>6715</v>
      </c>
      <c r="E34" s="17">
        <v>1640.03</v>
      </c>
      <c r="F34" s="17">
        <v>1526.72</v>
      </c>
      <c r="G34" s="17">
        <v>515654</v>
      </c>
      <c r="H34" s="17">
        <v>388</v>
      </c>
      <c r="I34" s="38">
        <v>530</v>
      </c>
    </row>
    <row r="35" spans="1:9" ht="12.75" customHeight="1" x14ac:dyDescent="0.2">
      <c r="A35" s="29">
        <v>2011</v>
      </c>
      <c r="B35" s="17">
        <v>941</v>
      </c>
      <c r="C35" s="17">
        <v>1417</v>
      </c>
      <c r="D35" s="17">
        <v>6202</v>
      </c>
      <c r="E35" s="17">
        <v>1549.16</v>
      </c>
      <c r="F35" s="17">
        <v>1772.05</v>
      </c>
      <c r="G35" s="17">
        <v>540432</v>
      </c>
      <c r="H35" s="17">
        <v>428</v>
      </c>
      <c r="I35" s="38">
        <v>513</v>
      </c>
    </row>
    <row r="36" spans="1:9" ht="12.75" customHeight="1" x14ac:dyDescent="0.2">
      <c r="A36" s="29">
        <v>2012</v>
      </c>
      <c r="B36" s="17">
        <v>870</v>
      </c>
      <c r="C36" s="17">
        <v>1881</v>
      </c>
      <c r="D36" s="17">
        <v>7059</v>
      </c>
      <c r="E36" s="17">
        <v>1699.05</v>
      </c>
      <c r="F36" s="17">
        <v>1961.27</v>
      </c>
      <c r="G36" s="17">
        <v>602214</v>
      </c>
      <c r="H36" s="17">
        <v>361</v>
      </c>
      <c r="I36" s="38">
        <v>509</v>
      </c>
    </row>
    <row r="37" spans="1:9" ht="12.75" customHeight="1" x14ac:dyDescent="0.2">
      <c r="A37" s="29">
        <v>2013</v>
      </c>
      <c r="B37" s="17">
        <v>905</v>
      </c>
      <c r="C37" s="17">
        <v>1500</v>
      </c>
      <c r="D37" s="17">
        <v>6014</v>
      </c>
      <c r="E37" s="17">
        <v>1591.67</v>
      </c>
      <c r="F37" s="17">
        <v>1350.4</v>
      </c>
      <c r="G37" s="17">
        <v>531064</v>
      </c>
      <c r="H37" s="17">
        <v>367</v>
      </c>
      <c r="I37" s="38">
        <v>538</v>
      </c>
    </row>
    <row r="38" spans="1:9" ht="12.75" customHeight="1" x14ac:dyDescent="0.2">
      <c r="A38" s="29">
        <v>2014</v>
      </c>
      <c r="B38" s="17">
        <v>779</v>
      </c>
      <c r="C38" s="17">
        <v>1914</v>
      </c>
      <c r="D38" s="17">
        <v>6890</v>
      </c>
      <c r="E38" s="17">
        <v>1848.99</v>
      </c>
      <c r="F38" s="17">
        <v>1318.5</v>
      </c>
      <c r="G38" s="17">
        <v>567151</v>
      </c>
      <c r="H38" s="17">
        <v>308</v>
      </c>
      <c r="I38" s="38">
        <v>471</v>
      </c>
    </row>
    <row r="39" spans="1:9" ht="12.75" customHeight="1" x14ac:dyDescent="0.2">
      <c r="A39" s="29">
        <v>2015</v>
      </c>
      <c r="B39" s="17">
        <v>976</v>
      </c>
      <c r="C39" s="17">
        <v>2129</v>
      </c>
      <c r="D39" s="17">
        <v>7250</v>
      </c>
      <c r="E39" s="17">
        <v>1990.13</v>
      </c>
      <c r="F39" s="17">
        <v>3200.98</v>
      </c>
      <c r="G39" s="17">
        <v>947331</v>
      </c>
      <c r="H39" s="17">
        <v>353</v>
      </c>
      <c r="I39" s="38">
        <v>623</v>
      </c>
    </row>
    <row r="40" spans="1:9" ht="12.75" customHeight="1" x14ac:dyDescent="0.2">
      <c r="A40" s="29">
        <v>2016</v>
      </c>
      <c r="B40" s="17">
        <v>741</v>
      </c>
      <c r="C40" s="17">
        <v>2125</v>
      </c>
      <c r="D40" s="17">
        <v>6099</v>
      </c>
      <c r="E40" s="17">
        <v>1494.75</v>
      </c>
      <c r="F40" s="17">
        <v>3000.84</v>
      </c>
      <c r="G40" s="17">
        <v>899229</v>
      </c>
      <c r="H40" s="17">
        <v>258</v>
      </c>
      <c r="I40" s="38">
        <v>483</v>
      </c>
    </row>
    <row r="41" spans="1:9" ht="12.75" customHeight="1" x14ac:dyDescent="0.2">
      <c r="A41" s="29">
        <v>2017</v>
      </c>
      <c r="B41" s="17">
        <v>744</v>
      </c>
      <c r="C41" s="17">
        <v>2129</v>
      </c>
      <c r="D41" s="17">
        <v>6944</v>
      </c>
      <c r="E41" s="17">
        <v>1704.79</v>
      </c>
      <c r="F41" s="17">
        <v>2556.29</v>
      </c>
      <c r="G41" s="17">
        <v>725081</v>
      </c>
      <c r="H41" s="17">
        <v>275</v>
      </c>
      <c r="I41" s="38">
        <v>469</v>
      </c>
    </row>
    <row r="42" spans="1:9" ht="12.75" customHeight="1" x14ac:dyDescent="0.2">
      <c r="A42" s="29">
        <v>2018</v>
      </c>
      <c r="B42" s="17">
        <v>866</v>
      </c>
      <c r="C42" s="17">
        <v>1847</v>
      </c>
      <c r="D42" s="17">
        <v>6397</v>
      </c>
      <c r="E42" s="17">
        <v>1693.87</v>
      </c>
      <c r="F42" s="17">
        <v>3700.21</v>
      </c>
      <c r="G42" s="17">
        <v>1030087</v>
      </c>
      <c r="H42" s="17">
        <v>351</v>
      </c>
      <c r="I42" s="38">
        <v>515</v>
      </c>
    </row>
    <row r="43" spans="1:9" ht="12.75" customHeight="1" x14ac:dyDescent="0.2">
      <c r="A43" s="29">
        <v>2019</v>
      </c>
      <c r="B43" s="17">
        <v>747</v>
      </c>
      <c r="C43" s="17">
        <v>1486</v>
      </c>
      <c r="D43" s="17">
        <v>4756</v>
      </c>
      <c r="E43" s="17">
        <v>1286.57</v>
      </c>
      <c r="F43" s="17">
        <v>3672.57</v>
      </c>
      <c r="G43" s="17">
        <v>939383</v>
      </c>
      <c r="H43" s="17">
        <v>208</v>
      </c>
      <c r="I43" s="38">
        <v>539</v>
      </c>
    </row>
    <row r="44" spans="1:9" s="39" customFormat="1" ht="12.75" customHeight="1" x14ac:dyDescent="0.2">
      <c r="A44" s="29">
        <v>2020</v>
      </c>
      <c r="B44" s="39">
        <v>693</v>
      </c>
      <c r="C44" s="39">
        <v>1546</v>
      </c>
      <c r="D44" s="39">
        <v>4879</v>
      </c>
      <c r="E44" s="39">
        <v>1198.08</v>
      </c>
      <c r="F44" s="39">
        <v>1836.04</v>
      </c>
      <c r="G44" s="39">
        <v>698035</v>
      </c>
      <c r="H44" s="39">
        <v>230</v>
      </c>
      <c r="I44" s="40">
        <v>463</v>
      </c>
    </row>
    <row r="45" spans="1:9" ht="12.75" customHeight="1" x14ac:dyDescent="0.2">
      <c r="A45" s="29">
        <v>2021</v>
      </c>
      <c r="B45" s="39">
        <v>695</v>
      </c>
      <c r="C45" s="39">
        <v>1517</v>
      </c>
      <c r="D45" s="39">
        <v>5103</v>
      </c>
      <c r="E45" s="39">
        <v>1273.8499999999999</v>
      </c>
      <c r="F45" s="39">
        <v>3059.57</v>
      </c>
      <c r="G45" s="39">
        <v>956349</v>
      </c>
      <c r="H45" s="39">
        <v>248</v>
      </c>
      <c r="I45" s="40">
        <v>447</v>
      </c>
    </row>
    <row r="46" spans="1:9" s="39" customFormat="1" ht="12.75" customHeight="1" x14ac:dyDescent="0.2">
      <c r="A46" s="29">
        <v>2022</v>
      </c>
      <c r="B46" s="39">
        <v>603</v>
      </c>
      <c r="C46" s="39">
        <v>1014</v>
      </c>
      <c r="D46" s="39">
        <v>3464</v>
      </c>
      <c r="E46" s="39">
        <v>92881</v>
      </c>
      <c r="F46" s="39">
        <v>1622.18</v>
      </c>
      <c r="G46" s="39">
        <v>744777</v>
      </c>
      <c r="H46" s="39">
        <v>204</v>
      </c>
      <c r="I46" s="40">
        <v>399</v>
      </c>
    </row>
    <row r="47" spans="1:9" s="33" customFormat="1" ht="9.75" customHeight="1" x14ac:dyDescent="0.2">
      <c r="A47" s="31" t="str">
        <f>REPT("    ",7)</f>
        <v xml:space="preserve">                            </v>
      </c>
      <c r="B47" s="32"/>
      <c r="C47" s="32"/>
      <c r="D47" s="32"/>
      <c r="E47" s="32"/>
      <c r="F47" s="32"/>
      <c r="G47" s="32"/>
      <c r="H47" s="32"/>
      <c r="I47" s="32"/>
    </row>
    <row r="48" spans="1:9" s="33" customFormat="1" ht="12.75" customHeight="1" x14ac:dyDescent="0.2">
      <c r="A48" s="34" t="s">
        <v>80</v>
      </c>
    </row>
    <row r="49" spans="1:256" s="33" customFormat="1" ht="12.75" customHeight="1" x14ac:dyDescent="0.2">
      <c r="A49" s="37" t="s">
        <v>83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s="33" customFormat="1" ht="6" customHeight="1" x14ac:dyDescent="0.2">
      <c r="A50" s="31"/>
    </row>
    <row r="51" spans="1:256" s="33" customFormat="1" ht="12.75" customHeight="1" x14ac:dyDescent="0.2">
      <c r="A51" s="35" t="s">
        <v>77</v>
      </c>
    </row>
  </sheetData>
  <mergeCells count="10">
    <mergeCell ref="A1:I1"/>
    <mergeCell ref="I7:I8"/>
    <mergeCell ref="B6:G6"/>
    <mergeCell ref="H6:I6"/>
    <mergeCell ref="H7:H8"/>
    <mergeCell ref="G7:G8"/>
    <mergeCell ref="A6:A9"/>
    <mergeCell ref="B7:B8"/>
    <mergeCell ref="C7:C8"/>
    <mergeCell ref="F7:F8"/>
  </mergeCells>
  <phoneticPr fontId="4" type="noConversion"/>
  <pageMargins left="0.59055118110236227" right="0.59055118110236227" top="0.39370078740157483" bottom="0.47244094488188981" header="0.47244094488188981" footer="0"/>
  <pageSetup paperSize="9" scale="97" orientation="portrait" horizontalDpi="300" verticalDpi="300" r:id="rId1"/>
  <headerFooter alignWithMargins="0">
    <oddFooter>&amp;LLandeshauptstadt Stuttgart, Statistisches Amt</oddFooter>
  </headerFooter>
  <ignoredErrors>
    <ignoredError sqref="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1987</vt:lpstr>
      <vt:lpstr>AusblendenZeilen</vt:lpstr>
      <vt:lpstr>Farbe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aus der Datei:</dc:title>
  <dc:subject>TABELLE</dc:subject>
  <dc:creator>U12A014</dc:creator>
  <dc:description/>
  <cp:lastModifiedBy>Strauß Matthias</cp:lastModifiedBy>
  <cp:lastPrinted>2012-09-17T05:48:28Z</cp:lastPrinted>
  <dcterms:created xsi:type="dcterms:W3CDTF">2004-12-28T07:25:02Z</dcterms:created>
  <dcterms:modified xsi:type="dcterms:W3CDTF">2023-07-05T09:22:13Z</dcterms:modified>
</cp:coreProperties>
</file>