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1680" yWindow="1200" windowWidth="7635" windowHeight="3825" activeTab="1"/>
  </bookViews>
  <sheets>
    <sheet name="Info" sheetId="1" r:id="rId1"/>
    <sheet name="2023" sheetId="36" r:id="rId2"/>
    <sheet name="2022" sheetId="35" r:id="rId3"/>
    <sheet name="2021" sheetId="34" r:id="rId4"/>
    <sheet name="2020" sheetId="33" r:id="rId5"/>
    <sheet name="2019" sheetId="32" r:id="rId6"/>
    <sheet name="2018" sheetId="31" r:id="rId7"/>
    <sheet name="2017" sheetId="30" r:id="rId8"/>
    <sheet name="2016" sheetId="29" r:id="rId9"/>
    <sheet name="2015" sheetId="28" r:id="rId10"/>
    <sheet name="2014" sheetId="27" r:id="rId11"/>
    <sheet name="2013" sheetId="26" r:id="rId12"/>
    <sheet name="2012" sheetId="25" r:id="rId13"/>
    <sheet name="2011" sheetId="24" r:id="rId14"/>
    <sheet name="2010" sheetId="23" r:id="rId15"/>
    <sheet name="2009" sheetId="22" r:id="rId16"/>
    <sheet name="2008" sheetId="21" r:id="rId17"/>
    <sheet name="2007" sheetId="20" r:id="rId18"/>
    <sheet name="2006" sheetId="17" r:id="rId19"/>
    <sheet name="2005" sheetId="19" r:id="rId20"/>
    <sheet name="2004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  <sheet name="1993" sheetId="14" r:id="rId32"/>
    <sheet name="1992" sheetId="15" r:id="rId33"/>
  </sheets>
  <externalReferences>
    <externalReference r:id="rId34"/>
  </externalReferences>
  <definedNames>
    <definedName name="_Fill" localSheetId="0" hidden="1">'[1]seit 1990'!#REF!</definedName>
    <definedName name="_Key1" localSheetId="32" hidden="1">'1992'!#REF!</definedName>
    <definedName name="_Key1" localSheetId="31" hidden="1">'1993'!#REF!</definedName>
    <definedName name="_Key1" localSheetId="19" hidden="1">#REF!</definedName>
    <definedName name="_Key1" localSheetId="12" hidden="1">'1994'!#REF!</definedName>
    <definedName name="_Key1" localSheetId="11" hidden="1">'1994'!#REF!</definedName>
    <definedName name="_Key1" localSheetId="10" hidden="1">'1994'!#REF!</definedName>
    <definedName name="_Key1" localSheetId="9" hidden="1">'1994'!#REF!</definedName>
    <definedName name="_Key1" localSheetId="8" hidden="1">'1994'!#REF!</definedName>
    <definedName name="_Key1" localSheetId="7" hidden="1">'1994'!#REF!</definedName>
    <definedName name="_Key1" localSheetId="6" hidden="1">'1994'!#REF!</definedName>
    <definedName name="_Key1" localSheetId="3" hidden="1">'1994'!#REF!</definedName>
    <definedName name="_Key1" localSheetId="2" hidden="1">'1994'!#REF!</definedName>
    <definedName name="_Key1" localSheetId="1" hidden="1">'1994'!#REF!</definedName>
    <definedName name="_Key1" hidden="1">'1994'!#REF!</definedName>
    <definedName name="_Order1" hidden="1">0</definedName>
    <definedName name="_Sort" localSheetId="32" hidden="1">'1992'!#REF!</definedName>
    <definedName name="_Sort" localSheetId="31" hidden="1">'1993'!#REF!</definedName>
    <definedName name="_Sort" localSheetId="19" hidden="1">#REF!</definedName>
    <definedName name="_Sort" localSheetId="12" hidden="1">'1994'!#REF!</definedName>
    <definedName name="_Sort" localSheetId="11" hidden="1">'1994'!#REF!</definedName>
    <definedName name="_Sort" localSheetId="10" hidden="1">'1994'!#REF!</definedName>
    <definedName name="_Sort" localSheetId="9" hidden="1">'1994'!#REF!</definedName>
    <definedName name="_Sort" localSheetId="8" hidden="1">'1994'!#REF!</definedName>
    <definedName name="_Sort" localSheetId="7" hidden="1">'1994'!#REF!</definedName>
    <definedName name="_Sort" localSheetId="6" hidden="1">'1994'!#REF!</definedName>
    <definedName name="_Sort" localSheetId="3" hidden="1">'1994'!#REF!</definedName>
    <definedName name="_Sort" localSheetId="2" hidden="1">'1994'!#REF!</definedName>
    <definedName name="_Sort" localSheetId="1" hidden="1">'1994'!#REF!</definedName>
    <definedName name="_Sort" hidden="1">'1994'!#REF!</definedName>
    <definedName name="AusblendenZeilen" localSheetId="7">'2017'!$38:$38</definedName>
    <definedName name="AusblendenZeilen" localSheetId="6">'2018'!$38:$38</definedName>
    <definedName name="AusblendenZeilen">'2012'!$43:$43</definedName>
    <definedName name="Farbe" localSheetId="12">'2012'!$A$3:$I$3,'2012'!$A$5:$I$9,'2012'!$A$10:$A$40</definedName>
    <definedName name="Farbe" localSheetId="11">'2013'!$A$3:$I$3,'2013'!$A$5:$I$9,'2013'!$A$10:$A$40</definedName>
    <definedName name="Farbe" localSheetId="10">'2014'!$A$3:$I$3,'2014'!$A$5:$I$9,'2014'!$A$10:$A$40</definedName>
    <definedName name="Farbe" localSheetId="9">'2015'!$A$3:$I$3,'2015'!$A$5:$I$9,'2015'!$A$10:$A$36</definedName>
    <definedName name="Farbe" localSheetId="8">'2016'!$A$3:$I$3,'2016'!$A$5:$I$9,'2016'!$A$10:$A$36</definedName>
    <definedName name="Farbe" localSheetId="7">'2017'!$A$3:$I$3,'2017'!$A$5:$I$9,'2017'!$A$10:$A$36</definedName>
    <definedName name="Farbe" localSheetId="6">'2018'!$A$3:$I$3,'2018'!$A$5:$I$9,'2018'!$A$10:$A$36</definedName>
    <definedName name="Jahrbuch" localSheetId="6">'2018'!$A$5:$I$36</definedName>
    <definedName name="Jahrbuch">'2017'!$A$5:$I$36</definedName>
  </definedNames>
  <calcPr calcId="162913"/>
</workbook>
</file>

<file path=xl/calcChain.xml><?xml version="1.0" encoding="utf-8"?>
<calcChain xmlns="http://schemas.openxmlformats.org/spreadsheetml/2006/main">
  <c r="A37" i="36" l="1"/>
  <c r="A37" i="35" l="1"/>
  <c r="A37" i="34" l="1"/>
  <c r="A37" i="33" l="1"/>
  <c r="A37" i="32" l="1"/>
  <c r="A37" i="31"/>
  <c r="H35" i="31"/>
  <c r="G35" i="31"/>
  <c r="F35" i="31"/>
  <c r="E35" i="31"/>
  <c r="D35" i="31"/>
  <c r="C35" i="31"/>
  <c r="B34" i="31"/>
  <c r="I34" i="31"/>
  <c r="B33" i="31"/>
  <c r="I33" i="31"/>
  <c r="B32" i="31"/>
  <c r="I32" i="31"/>
  <c r="B31" i="31"/>
  <c r="I31" i="31"/>
  <c r="B30" i="31"/>
  <c r="I30" i="31"/>
  <c r="B29" i="31"/>
  <c r="I29" i="31"/>
  <c r="B28" i="31"/>
  <c r="I28" i="31" s="1"/>
  <c r="B27" i="31"/>
  <c r="I27" i="31"/>
  <c r="B26" i="31"/>
  <c r="I26" i="31" s="1"/>
  <c r="B25" i="31"/>
  <c r="I25" i="31"/>
  <c r="B24" i="31"/>
  <c r="I24" i="31" s="1"/>
  <c r="B23" i="31"/>
  <c r="I23" i="31"/>
  <c r="B22" i="31"/>
  <c r="I22" i="31" s="1"/>
  <c r="B21" i="31"/>
  <c r="I21" i="31"/>
  <c r="B20" i="31"/>
  <c r="I20" i="31" s="1"/>
  <c r="B19" i="31"/>
  <c r="I19" i="31"/>
  <c r="B18" i="31"/>
  <c r="I18" i="31" s="1"/>
  <c r="B17" i="31"/>
  <c r="H16" i="31"/>
  <c r="G16" i="31"/>
  <c r="G36" i="31" s="1"/>
  <c r="F16" i="31"/>
  <c r="E16" i="31"/>
  <c r="D16" i="31"/>
  <c r="C16" i="31"/>
  <c r="C36" i="31" s="1"/>
  <c r="B15" i="31"/>
  <c r="I15" i="31"/>
  <c r="B14" i="31"/>
  <c r="I14" i="31" s="1"/>
  <c r="B13" i="31"/>
  <c r="I13" i="31"/>
  <c r="B12" i="31"/>
  <c r="I12" i="31" s="1"/>
  <c r="B11" i="31"/>
  <c r="I11" i="31"/>
  <c r="A37" i="30"/>
  <c r="H35" i="30"/>
  <c r="G35" i="30"/>
  <c r="F35" i="30"/>
  <c r="E35" i="30"/>
  <c r="D35" i="30"/>
  <c r="C35" i="30"/>
  <c r="B34" i="30"/>
  <c r="I34" i="30"/>
  <c r="B33" i="30"/>
  <c r="I33" i="30"/>
  <c r="B32" i="30"/>
  <c r="I32" i="30"/>
  <c r="B31" i="30"/>
  <c r="I31" i="30"/>
  <c r="B30" i="30"/>
  <c r="I30" i="30" s="1"/>
  <c r="B29" i="30"/>
  <c r="I29" i="30"/>
  <c r="B28" i="30"/>
  <c r="I28" i="30"/>
  <c r="B27" i="30"/>
  <c r="I27" i="30"/>
  <c r="B26" i="30"/>
  <c r="I26" i="30"/>
  <c r="B25" i="30"/>
  <c r="I25" i="30"/>
  <c r="B24" i="30"/>
  <c r="I24" i="30"/>
  <c r="B23" i="30"/>
  <c r="I23" i="30"/>
  <c r="B22" i="30"/>
  <c r="I22" i="30"/>
  <c r="B21" i="30"/>
  <c r="I21" i="30"/>
  <c r="B20" i="30"/>
  <c r="I20" i="30"/>
  <c r="B19" i="30"/>
  <c r="I19" i="30"/>
  <c r="B18" i="30"/>
  <c r="I18" i="30"/>
  <c r="B17" i="30"/>
  <c r="I17" i="30"/>
  <c r="H16" i="30"/>
  <c r="G16" i="30"/>
  <c r="F16" i="30"/>
  <c r="E16" i="30"/>
  <c r="E36" i="30"/>
  <c r="D16" i="30"/>
  <c r="C16" i="30"/>
  <c r="B15" i="30"/>
  <c r="I15" i="30"/>
  <c r="B14" i="30"/>
  <c r="I14" i="30" s="1"/>
  <c r="B13" i="30"/>
  <c r="I13" i="30"/>
  <c r="B12" i="30"/>
  <c r="I12" i="30" s="1"/>
  <c r="B11" i="30"/>
  <c r="I11" i="30"/>
  <c r="A37" i="29"/>
  <c r="H35" i="29"/>
  <c r="G35" i="29"/>
  <c r="F35" i="29"/>
  <c r="E35" i="29"/>
  <c r="D35" i="29"/>
  <c r="C35" i="29"/>
  <c r="B34" i="29"/>
  <c r="I34" i="29"/>
  <c r="B33" i="29"/>
  <c r="I33" i="29"/>
  <c r="B32" i="29"/>
  <c r="I32" i="29"/>
  <c r="B31" i="29"/>
  <c r="I31" i="29" s="1"/>
  <c r="B30" i="29"/>
  <c r="I30" i="29"/>
  <c r="B29" i="29"/>
  <c r="I29" i="29" s="1"/>
  <c r="B28" i="29"/>
  <c r="I28" i="29" s="1"/>
  <c r="B27" i="29"/>
  <c r="I27" i="29" s="1"/>
  <c r="B26" i="29"/>
  <c r="I26" i="29"/>
  <c r="B25" i="29"/>
  <c r="I25" i="29" s="1"/>
  <c r="B24" i="29"/>
  <c r="I24" i="29"/>
  <c r="B23" i="29"/>
  <c r="I23" i="29" s="1"/>
  <c r="B22" i="29"/>
  <c r="I22" i="29"/>
  <c r="B21" i="29"/>
  <c r="I21" i="29" s="1"/>
  <c r="B20" i="29"/>
  <c r="I20" i="29"/>
  <c r="B19" i="29"/>
  <c r="I19" i="29" s="1"/>
  <c r="B18" i="29"/>
  <c r="I18" i="29"/>
  <c r="B17" i="29"/>
  <c r="I17" i="29" s="1"/>
  <c r="H16" i="29"/>
  <c r="H36" i="29"/>
  <c r="G16" i="29"/>
  <c r="G36" i="29" s="1"/>
  <c r="F16" i="29"/>
  <c r="F36" i="29" s="1"/>
  <c r="E16" i="29"/>
  <c r="E36" i="29"/>
  <c r="D16" i="29"/>
  <c r="C16" i="29"/>
  <c r="C36" i="29" s="1"/>
  <c r="B15" i="29"/>
  <c r="I15" i="29"/>
  <c r="B14" i="29"/>
  <c r="I14" i="29" s="1"/>
  <c r="B13" i="29"/>
  <c r="I13" i="29"/>
  <c r="B12" i="29"/>
  <c r="I12" i="29" s="1"/>
  <c r="B11" i="29"/>
  <c r="I11" i="29"/>
  <c r="A37" i="28"/>
  <c r="H35" i="28"/>
  <c r="G35" i="28"/>
  <c r="F35" i="28"/>
  <c r="E35" i="28"/>
  <c r="D35" i="28"/>
  <c r="C35" i="28"/>
  <c r="B34" i="28"/>
  <c r="I34" i="28" s="1"/>
  <c r="B33" i="28"/>
  <c r="I33" i="28"/>
  <c r="B32" i="28"/>
  <c r="I32" i="28" s="1"/>
  <c r="B31" i="28"/>
  <c r="I31" i="28"/>
  <c r="B30" i="28"/>
  <c r="I30" i="28" s="1"/>
  <c r="B29" i="28"/>
  <c r="I29" i="28"/>
  <c r="B28" i="28"/>
  <c r="I28" i="28" s="1"/>
  <c r="B27" i="28"/>
  <c r="I27" i="28"/>
  <c r="B26" i="28"/>
  <c r="I26" i="28" s="1"/>
  <c r="B25" i="28"/>
  <c r="I25" i="28"/>
  <c r="B24" i="28"/>
  <c r="I24" i="28" s="1"/>
  <c r="B23" i="28"/>
  <c r="I23" i="28"/>
  <c r="B22" i="28"/>
  <c r="I22" i="28" s="1"/>
  <c r="B21" i="28"/>
  <c r="I21" i="28"/>
  <c r="B20" i="28"/>
  <c r="I20" i="28" s="1"/>
  <c r="B19" i="28"/>
  <c r="I19" i="28"/>
  <c r="B18" i="28"/>
  <c r="I18" i="28" s="1"/>
  <c r="B17" i="28"/>
  <c r="H16" i="28"/>
  <c r="G16" i="28"/>
  <c r="F16" i="28"/>
  <c r="E16" i="28"/>
  <c r="D16" i="28"/>
  <c r="C16" i="28"/>
  <c r="B15" i="28"/>
  <c r="I15" i="28"/>
  <c r="B14" i="28"/>
  <c r="I14" i="28" s="1"/>
  <c r="B13" i="28"/>
  <c r="I13" i="28"/>
  <c r="B12" i="28"/>
  <c r="I12" i="28" s="1"/>
  <c r="B11" i="28"/>
  <c r="I11" i="28"/>
  <c r="A41" i="27"/>
  <c r="H38" i="27"/>
  <c r="G38" i="27"/>
  <c r="F38" i="27"/>
  <c r="E38" i="27"/>
  <c r="D38" i="27"/>
  <c r="C38" i="27"/>
  <c r="B36" i="27"/>
  <c r="I36" i="27"/>
  <c r="B35" i="27"/>
  <c r="I35" i="27" s="1"/>
  <c r="B34" i="27"/>
  <c r="I34" i="27" s="1"/>
  <c r="B33" i="27"/>
  <c r="I33" i="27" s="1"/>
  <c r="B32" i="27"/>
  <c r="I32" i="27" s="1"/>
  <c r="B31" i="27"/>
  <c r="I31" i="27" s="1"/>
  <c r="B30" i="27"/>
  <c r="I30" i="27"/>
  <c r="B29" i="27"/>
  <c r="I29" i="27" s="1"/>
  <c r="B28" i="27"/>
  <c r="I28" i="27" s="1"/>
  <c r="B27" i="27"/>
  <c r="I27" i="27" s="1"/>
  <c r="B26" i="27"/>
  <c r="I26" i="27" s="1"/>
  <c r="B25" i="27"/>
  <c r="I25" i="27" s="1"/>
  <c r="B24" i="27"/>
  <c r="I24" i="27" s="1"/>
  <c r="B23" i="27"/>
  <c r="I23" i="27" s="1"/>
  <c r="B22" i="27"/>
  <c r="I22" i="27"/>
  <c r="B21" i="27"/>
  <c r="I21" i="27" s="1"/>
  <c r="B20" i="27"/>
  <c r="I20" i="27" s="1"/>
  <c r="B19" i="27"/>
  <c r="I19" i="27" s="1"/>
  <c r="H17" i="27"/>
  <c r="G17" i="27"/>
  <c r="F17" i="27"/>
  <c r="E17" i="27"/>
  <c r="D17" i="27"/>
  <c r="C17" i="27"/>
  <c r="B15" i="27"/>
  <c r="I15" i="27" s="1"/>
  <c r="B14" i="27"/>
  <c r="I14" i="27"/>
  <c r="B13" i="27"/>
  <c r="I13" i="27" s="1"/>
  <c r="B12" i="27"/>
  <c r="I12" i="27"/>
  <c r="B11" i="27"/>
  <c r="I11" i="27" s="1"/>
  <c r="A41" i="26"/>
  <c r="H38" i="26"/>
  <c r="H40" i="26" s="1"/>
  <c r="G38" i="26"/>
  <c r="F38" i="26"/>
  <c r="E38" i="26"/>
  <c r="D38" i="26"/>
  <c r="C38" i="26"/>
  <c r="B36" i="26"/>
  <c r="I36" i="26"/>
  <c r="I35" i="26"/>
  <c r="B35" i="26"/>
  <c r="B34" i="26"/>
  <c r="I34" i="26"/>
  <c r="B33" i="26"/>
  <c r="I33" i="26" s="1"/>
  <c r="B32" i="26"/>
  <c r="I32" i="26"/>
  <c r="B31" i="26"/>
  <c r="I31" i="26" s="1"/>
  <c r="B30" i="26"/>
  <c r="I30" i="26"/>
  <c r="I29" i="26"/>
  <c r="B29" i="26"/>
  <c r="B28" i="26"/>
  <c r="I28" i="26"/>
  <c r="I27" i="26"/>
  <c r="B27" i="26"/>
  <c r="B26" i="26"/>
  <c r="I26" i="26"/>
  <c r="B25" i="26"/>
  <c r="I25" i="26" s="1"/>
  <c r="B24" i="26"/>
  <c r="I24" i="26"/>
  <c r="B23" i="26"/>
  <c r="I23" i="26" s="1"/>
  <c r="B22" i="26"/>
  <c r="I22" i="26"/>
  <c r="I21" i="26"/>
  <c r="B21" i="26"/>
  <c r="B20" i="26"/>
  <c r="I20" i="26"/>
  <c r="I19" i="26"/>
  <c r="B19" i="26"/>
  <c r="H17" i="26"/>
  <c r="G17" i="26"/>
  <c r="G40" i="26" s="1"/>
  <c r="F17" i="26"/>
  <c r="F40" i="26"/>
  <c r="E17" i="26"/>
  <c r="D17" i="26"/>
  <c r="D40" i="26" s="1"/>
  <c r="C17" i="26"/>
  <c r="C40" i="26"/>
  <c r="B15" i="26"/>
  <c r="I15" i="26" s="1"/>
  <c r="B14" i="26"/>
  <c r="I14" i="26"/>
  <c r="B13" i="26"/>
  <c r="I13" i="26" s="1"/>
  <c r="B12" i="26"/>
  <c r="I12" i="26"/>
  <c r="B11" i="26"/>
  <c r="I11" i="26" s="1"/>
  <c r="A41" i="25"/>
  <c r="H38" i="25"/>
  <c r="G38" i="25"/>
  <c r="F38" i="25"/>
  <c r="E38" i="25"/>
  <c r="D38" i="25"/>
  <c r="C38" i="25"/>
  <c r="B36" i="25"/>
  <c r="I36" i="25" s="1"/>
  <c r="B35" i="25"/>
  <c r="I35" i="25"/>
  <c r="B34" i="25"/>
  <c r="I34" i="25" s="1"/>
  <c r="B33" i="25"/>
  <c r="I33" i="25"/>
  <c r="B32" i="25"/>
  <c r="I32" i="25" s="1"/>
  <c r="B31" i="25"/>
  <c r="I31" i="25"/>
  <c r="B30" i="25"/>
  <c r="I30" i="25" s="1"/>
  <c r="B29" i="25"/>
  <c r="I29" i="25"/>
  <c r="B28" i="25"/>
  <c r="I28" i="25" s="1"/>
  <c r="B27" i="25"/>
  <c r="I27" i="25"/>
  <c r="B26" i="25"/>
  <c r="I26" i="25" s="1"/>
  <c r="B25" i="25"/>
  <c r="I25" i="25"/>
  <c r="B24" i="25"/>
  <c r="I24" i="25" s="1"/>
  <c r="B23" i="25"/>
  <c r="I23" i="25"/>
  <c r="B22" i="25"/>
  <c r="I22" i="25" s="1"/>
  <c r="B21" i="25"/>
  <c r="I21" i="25"/>
  <c r="B20" i="25"/>
  <c r="I20" i="25" s="1"/>
  <c r="B19" i="25"/>
  <c r="I19" i="25"/>
  <c r="H17" i="25"/>
  <c r="G17" i="25"/>
  <c r="G40" i="25" s="1"/>
  <c r="F17" i="25"/>
  <c r="E17" i="25"/>
  <c r="E40" i="25"/>
  <c r="D17" i="25"/>
  <c r="D40" i="25" s="1"/>
  <c r="C17" i="25"/>
  <c r="C40" i="25" s="1"/>
  <c r="B15" i="25"/>
  <c r="I15" i="25" s="1"/>
  <c r="B14" i="25"/>
  <c r="I14" i="25"/>
  <c r="B13" i="25"/>
  <c r="I13" i="25"/>
  <c r="B12" i="25"/>
  <c r="I12" i="25"/>
  <c r="B11" i="25"/>
  <c r="I11" i="25"/>
  <c r="B11" i="24"/>
  <c r="I11" i="24"/>
  <c r="B12" i="24"/>
  <c r="I12" i="24"/>
  <c r="B13" i="24"/>
  <c r="I13" i="24"/>
  <c r="B14" i="24"/>
  <c r="I14" i="24"/>
  <c r="B15" i="24"/>
  <c r="I15" i="24"/>
  <c r="B17" i="24"/>
  <c r="C17" i="24"/>
  <c r="C40" i="24" s="1"/>
  <c r="D17" i="24"/>
  <c r="E17" i="24"/>
  <c r="F17" i="24"/>
  <c r="G17" i="24"/>
  <c r="G40" i="24" s="1"/>
  <c r="H17" i="24"/>
  <c r="B19" i="24"/>
  <c r="I19" i="24"/>
  <c r="B20" i="24"/>
  <c r="B21" i="24"/>
  <c r="I21" i="24"/>
  <c r="B22" i="24"/>
  <c r="I22" i="24" s="1"/>
  <c r="B23" i="24"/>
  <c r="I23" i="24"/>
  <c r="B24" i="24"/>
  <c r="I24" i="24" s="1"/>
  <c r="B25" i="24"/>
  <c r="I25" i="24"/>
  <c r="B26" i="24"/>
  <c r="I26" i="24" s="1"/>
  <c r="B27" i="24"/>
  <c r="I27" i="24"/>
  <c r="B28" i="24"/>
  <c r="I28" i="24" s="1"/>
  <c r="B29" i="24"/>
  <c r="I29" i="24"/>
  <c r="B30" i="24"/>
  <c r="I30" i="24" s="1"/>
  <c r="B31" i="24"/>
  <c r="I31" i="24"/>
  <c r="B32" i="24"/>
  <c r="I32" i="24" s="1"/>
  <c r="B33" i="24"/>
  <c r="I33" i="24"/>
  <c r="B34" i="24"/>
  <c r="I34" i="24" s="1"/>
  <c r="B35" i="24"/>
  <c r="I35" i="24"/>
  <c r="B36" i="24"/>
  <c r="I36" i="24" s="1"/>
  <c r="C38" i="24"/>
  <c r="D38" i="24"/>
  <c r="E38" i="24"/>
  <c r="F38" i="24"/>
  <c r="G38" i="24"/>
  <c r="H38" i="24"/>
  <c r="H40" i="24" s="1"/>
  <c r="D40" i="24"/>
  <c r="A41" i="24"/>
  <c r="B11" i="23"/>
  <c r="B12" i="23"/>
  <c r="I12" i="23"/>
  <c r="B13" i="23"/>
  <c r="I13" i="23" s="1"/>
  <c r="B14" i="23"/>
  <c r="I14" i="23"/>
  <c r="B15" i="23"/>
  <c r="I15" i="23" s="1"/>
  <c r="C17" i="23"/>
  <c r="D17" i="23"/>
  <c r="E17" i="23"/>
  <c r="E40" i="23" s="1"/>
  <c r="F17" i="23"/>
  <c r="G17" i="23"/>
  <c r="H17" i="23"/>
  <c r="B19" i="23"/>
  <c r="I19" i="23" s="1"/>
  <c r="B20" i="23"/>
  <c r="B21" i="23"/>
  <c r="I21" i="23"/>
  <c r="B22" i="23"/>
  <c r="I22" i="23" s="1"/>
  <c r="B23" i="23"/>
  <c r="I23" i="23"/>
  <c r="B24" i="23"/>
  <c r="I24" i="23" s="1"/>
  <c r="B25" i="23"/>
  <c r="I25" i="23"/>
  <c r="B26" i="23"/>
  <c r="I26" i="23" s="1"/>
  <c r="B27" i="23"/>
  <c r="I27" i="23"/>
  <c r="B28" i="23"/>
  <c r="I28" i="23" s="1"/>
  <c r="B29" i="23"/>
  <c r="I29" i="23"/>
  <c r="B30" i="23"/>
  <c r="I30" i="23" s="1"/>
  <c r="B31" i="23"/>
  <c r="I31" i="23"/>
  <c r="B32" i="23"/>
  <c r="I32" i="23" s="1"/>
  <c r="B33" i="23"/>
  <c r="I33" i="23"/>
  <c r="B34" i="23"/>
  <c r="I34" i="23" s="1"/>
  <c r="B35" i="23"/>
  <c r="I35" i="23"/>
  <c r="B36" i="23"/>
  <c r="I36" i="23" s="1"/>
  <c r="C38" i="23"/>
  <c r="C40" i="23" s="1"/>
  <c r="D38" i="23"/>
  <c r="D40" i="23" s="1"/>
  <c r="E38" i="23"/>
  <c r="F38" i="23"/>
  <c r="G38" i="23"/>
  <c r="G40" i="23" s="1"/>
  <c r="H38" i="23"/>
  <c r="F40" i="23"/>
  <c r="A41" i="23"/>
  <c r="B11" i="22"/>
  <c r="B12" i="22"/>
  <c r="I12" i="22"/>
  <c r="B13" i="22"/>
  <c r="I13" i="22"/>
  <c r="B14" i="22"/>
  <c r="I14" i="22"/>
  <c r="B15" i="22"/>
  <c r="I15" i="22"/>
  <c r="C17" i="22"/>
  <c r="D17" i="22"/>
  <c r="E17" i="22"/>
  <c r="F17" i="22"/>
  <c r="F40" i="22" s="1"/>
  <c r="G17" i="22"/>
  <c r="H17" i="22"/>
  <c r="B19" i="22"/>
  <c r="I19" i="22"/>
  <c r="B20" i="22"/>
  <c r="I20" i="22" s="1"/>
  <c r="B21" i="22"/>
  <c r="I21" i="22"/>
  <c r="B22" i="22"/>
  <c r="I22" i="22" s="1"/>
  <c r="B23" i="22"/>
  <c r="I23" i="22"/>
  <c r="B24" i="22"/>
  <c r="I24" i="22" s="1"/>
  <c r="B25" i="22"/>
  <c r="I25" i="22"/>
  <c r="B26" i="22"/>
  <c r="I26" i="22" s="1"/>
  <c r="B27" i="22"/>
  <c r="I27" i="22"/>
  <c r="B28" i="22"/>
  <c r="I28" i="22" s="1"/>
  <c r="B29" i="22"/>
  <c r="I29" i="22"/>
  <c r="B30" i="22"/>
  <c r="I30" i="22" s="1"/>
  <c r="B31" i="22"/>
  <c r="I31" i="22"/>
  <c r="B32" i="22"/>
  <c r="I32" i="22" s="1"/>
  <c r="B33" i="22"/>
  <c r="I33" i="22"/>
  <c r="B34" i="22"/>
  <c r="I34" i="22" s="1"/>
  <c r="B35" i="22"/>
  <c r="I35" i="22"/>
  <c r="B36" i="22"/>
  <c r="I36" i="22" s="1"/>
  <c r="C38" i="22"/>
  <c r="D38" i="22"/>
  <c r="E38" i="22"/>
  <c r="E40" i="22" s="1"/>
  <c r="F38" i="22"/>
  <c r="G38" i="22"/>
  <c r="H38" i="22"/>
  <c r="H40" i="22" s="1"/>
  <c r="C40" i="22"/>
  <c r="G40" i="22"/>
  <c r="A41" i="22"/>
  <c r="H37" i="5"/>
  <c r="G37" i="5"/>
  <c r="F37" i="5"/>
  <c r="E37" i="5"/>
  <c r="D37" i="5"/>
  <c r="C37" i="5"/>
  <c r="B37" i="5"/>
  <c r="H17" i="5"/>
  <c r="G17" i="5"/>
  <c r="F17" i="5"/>
  <c r="E17" i="5"/>
  <c r="E39" i="5"/>
  <c r="D17" i="5"/>
  <c r="C17" i="5"/>
  <c r="B11" i="21"/>
  <c r="I11" i="21"/>
  <c r="B12" i="21"/>
  <c r="I12" i="21" s="1"/>
  <c r="B13" i="21"/>
  <c r="I13" i="21"/>
  <c r="B14" i="21"/>
  <c r="I14" i="21" s="1"/>
  <c r="B15" i="21"/>
  <c r="I15" i="21"/>
  <c r="C17" i="21"/>
  <c r="D17" i="21"/>
  <c r="E17" i="21"/>
  <c r="F17" i="21"/>
  <c r="F40" i="21" s="1"/>
  <c r="G17" i="21"/>
  <c r="H17" i="21"/>
  <c r="B19" i="21"/>
  <c r="I19" i="21"/>
  <c r="B20" i="21"/>
  <c r="I20" i="21" s="1"/>
  <c r="B21" i="21"/>
  <c r="I21" i="21"/>
  <c r="B22" i="21"/>
  <c r="I22" i="21" s="1"/>
  <c r="B23" i="21"/>
  <c r="I23" i="21"/>
  <c r="B24" i="21"/>
  <c r="I24" i="21" s="1"/>
  <c r="B25" i="21"/>
  <c r="I25" i="21"/>
  <c r="B26" i="21"/>
  <c r="I26" i="21" s="1"/>
  <c r="B27" i="21"/>
  <c r="I27" i="21"/>
  <c r="B28" i="21"/>
  <c r="I28" i="21" s="1"/>
  <c r="B29" i="21"/>
  <c r="I29" i="21"/>
  <c r="B30" i="21"/>
  <c r="I30" i="21" s="1"/>
  <c r="B31" i="21"/>
  <c r="I31" i="21"/>
  <c r="B32" i="21"/>
  <c r="I32" i="21" s="1"/>
  <c r="B33" i="21"/>
  <c r="I33" i="21"/>
  <c r="B34" i="21"/>
  <c r="I34" i="21" s="1"/>
  <c r="B35" i="21"/>
  <c r="I35" i="21"/>
  <c r="B36" i="21"/>
  <c r="I36" i="21" s="1"/>
  <c r="C38" i="21"/>
  <c r="D38" i="21"/>
  <c r="E38" i="21"/>
  <c r="E40" i="21" s="1"/>
  <c r="F38" i="21"/>
  <c r="G38" i="21"/>
  <c r="H38" i="21"/>
  <c r="C40" i="21"/>
  <c r="G40" i="21"/>
  <c r="H40" i="21"/>
  <c r="A41" i="21"/>
  <c r="B11" i="20"/>
  <c r="I11" i="20" s="1"/>
  <c r="B12" i="20"/>
  <c r="I12" i="20" s="1"/>
  <c r="B13" i="20"/>
  <c r="I13" i="20" s="1"/>
  <c r="B14" i="20"/>
  <c r="I14" i="20" s="1"/>
  <c r="B15" i="20"/>
  <c r="I15" i="20"/>
  <c r="C17" i="20"/>
  <c r="D17" i="20"/>
  <c r="D40" i="20" s="1"/>
  <c r="E17" i="20"/>
  <c r="E40" i="20" s="1"/>
  <c r="F17" i="20"/>
  <c r="G17" i="20"/>
  <c r="H17" i="20"/>
  <c r="B19" i="20"/>
  <c r="B20" i="20"/>
  <c r="I20" i="20"/>
  <c r="B21" i="20"/>
  <c r="I21" i="20"/>
  <c r="B22" i="20"/>
  <c r="I22" i="20"/>
  <c r="B23" i="20"/>
  <c r="I23" i="20"/>
  <c r="B24" i="20"/>
  <c r="I24" i="20"/>
  <c r="B25" i="20"/>
  <c r="I25" i="20"/>
  <c r="B26" i="20"/>
  <c r="I26" i="20"/>
  <c r="B27" i="20"/>
  <c r="I27" i="20"/>
  <c r="B28" i="20"/>
  <c r="I28" i="20"/>
  <c r="B29" i="20"/>
  <c r="I29" i="20"/>
  <c r="B30" i="20"/>
  <c r="I30" i="20"/>
  <c r="B31" i="20"/>
  <c r="I31" i="20"/>
  <c r="B32" i="20"/>
  <c r="I32" i="20"/>
  <c r="B33" i="20"/>
  <c r="I33" i="20"/>
  <c r="B34" i="20"/>
  <c r="I34" i="20"/>
  <c r="B35" i="20"/>
  <c r="I35" i="20"/>
  <c r="B36" i="20"/>
  <c r="I36" i="20"/>
  <c r="C38" i="20"/>
  <c r="C40" i="20" s="1"/>
  <c r="D38" i="20"/>
  <c r="E38" i="20"/>
  <c r="F38" i="20"/>
  <c r="G38" i="20"/>
  <c r="H38" i="20"/>
  <c r="G40" i="20"/>
  <c r="A41" i="20"/>
  <c r="B11" i="19"/>
  <c r="I11" i="19"/>
  <c r="B12" i="19"/>
  <c r="I12" i="19"/>
  <c r="B13" i="19"/>
  <c r="I13" i="19"/>
  <c r="B14" i="19"/>
  <c r="I14" i="19"/>
  <c r="B15" i="19"/>
  <c r="I15" i="19"/>
  <c r="C16" i="19"/>
  <c r="D16" i="19"/>
  <c r="E16" i="19"/>
  <c r="F16" i="19"/>
  <c r="F38" i="19" s="1"/>
  <c r="G16" i="19"/>
  <c r="H16" i="19"/>
  <c r="B18" i="19"/>
  <c r="I18" i="19"/>
  <c r="B19" i="19"/>
  <c r="I19" i="19" s="1"/>
  <c r="B20" i="19"/>
  <c r="I20" i="19"/>
  <c r="B21" i="19"/>
  <c r="I21" i="19" s="1"/>
  <c r="B22" i="19"/>
  <c r="I22" i="19"/>
  <c r="B23" i="19"/>
  <c r="I23" i="19" s="1"/>
  <c r="B24" i="19"/>
  <c r="I24" i="19"/>
  <c r="B25" i="19"/>
  <c r="I25" i="19" s="1"/>
  <c r="B26" i="19"/>
  <c r="I26" i="19"/>
  <c r="B27" i="19"/>
  <c r="I27" i="19" s="1"/>
  <c r="B28" i="19"/>
  <c r="I28" i="19"/>
  <c r="B29" i="19"/>
  <c r="I29" i="19" s="1"/>
  <c r="B30" i="19"/>
  <c r="I30" i="19"/>
  <c r="B31" i="19"/>
  <c r="I31" i="19" s="1"/>
  <c r="B32" i="19"/>
  <c r="I32" i="19"/>
  <c r="B33" i="19"/>
  <c r="I33" i="19" s="1"/>
  <c r="B34" i="19"/>
  <c r="I34" i="19"/>
  <c r="B35" i="19"/>
  <c r="I35" i="19" s="1"/>
  <c r="C36" i="19"/>
  <c r="D36" i="19"/>
  <c r="D38" i="19" s="1"/>
  <c r="E36" i="19"/>
  <c r="E38" i="19" s="1"/>
  <c r="F36" i="19"/>
  <c r="G36" i="19"/>
  <c r="H36" i="19"/>
  <c r="C38" i="19"/>
  <c r="G38" i="19"/>
  <c r="H38" i="19"/>
  <c r="A39" i="19"/>
  <c r="A41" i="17"/>
  <c r="H17" i="17"/>
  <c r="H38" i="17"/>
  <c r="B11" i="17"/>
  <c r="B12" i="17"/>
  <c r="B13" i="17"/>
  <c r="I13" i="17" s="1"/>
  <c r="B14" i="17"/>
  <c r="B15" i="17"/>
  <c r="B19" i="17"/>
  <c r="B20" i="17"/>
  <c r="I20" i="17"/>
  <c r="B21" i="17"/>
  <c r="B22" i="17"/>
  <c r="B23" i="17"/>
  <c r="B24" i="17"/>
  <c r="I24" i="17" s="1"/>
  <c r="B25" i="17"/>
  <c r="I25" i="17" s="1"/>
  <c r="B26" i="17"/>
  <c r="B27" i="17"/>
  <c r="B28" i="17"/>
  <c r="I28" i="17"/>
  <c r="B29" i="17"/>
  <c r="B30" i="17"/>
  <c r="I30" i="17" s="1"/>
  <c r="B31" i="17"/>
  <c r="B32" i="17"/>
  <c r="I32" i="17" s="1"/>
  <c r="B33" i="17"/>
  <c r="B34" i="17"/>
  <c r="I34" i="17" s="1"/>
  <c r="B35" i="17"/>
  <c r="B36" i="17"/>
  <c r="I36" i="17"/>
  <c r="G17" i="17"/>
  <c r="G40" i="17" s="1"/>
  <c r="G38" i="17"/>
  <c r="F17" i="17"/>
  <c r="F38" i="17"/>
  <c r="F40" i="17" s="1"/>
  <c r="E17" i="17"/>
  <c r="E38" i="17"/>
  <c r="E40" i="17" s="1"/>
  <c r="D17" i="17"/>
  <c r="D40" i="17" s="1"/>
  <c r="D38" i="17"/>
  <c r="C17" i="17"/>
  <c r="C38" i="17"/>
  <c r="I35" i="17"/>
  <c r="I33" i="17"/>
  <c r="I31" i="17"/>
  <c r="I29" i="17"/>
  <c r="I27" i="17"/>
  <c r="I26" i="17"/>
  <c r="I23" i="17"/>
  <c r="I22" i="17"/>
  <c r="I21" i="17"/>
  <c r="I19" i="17"/>
  <c r="I15" i="17"/>
  <c r="I14" i="17"/>
  <c r="I12" i="17"/>
  <c r="B32" i="15"/>
  <c r="I32" i="15"/>
  <c r="B30" i="15"/>
  <c r="I30" i="15"/>
  <c r="B28" i="15"/>
  <c r="I28" i="15"/>
  <c r="C17" i="15"/>
  <c r="B17" i="15" s="1"/>
  <c r="C37" i="15"/>
  <c r="D17" i="15"/>
  <c r="D37" i="15"/>
  <c r="D39" i="15"/>
  <c r="E17" i="15"/>
  <c r="E37" i="15"/>
  <c r="E39" i="15"/>
  <c r="F17" i="15"/>
  <c r="F37" i="15"/>
  <c r="F39" i="15"/>
  <c r="G17" i="15"/>
  <c r="G39" i="15" s="1"/>
  <c r="G37" i="15"/>
  <c r="H17" i="15"/>
  <c r="H37" i="15"/>
  <c r="B36" i="15"/>
  <c r="I36" i="15"/>
  <c r="B35" i="15"/>
  <c r="I35" i="15"/>
  <c r="B34" i="15"/>
  <c r="I34" i="15"/>
  <c r="B33" i="15"/>
  <c r="I33" i="15"/>
  <c r="B31" i="15"/>
  <c r="I31" i="15"/>
  <c r="B29" i="15"/>
  <c r="I29" i="15"/>
  <c r="B27" i="15"/>
  <c r="I27" i="15"/>
  <c r="B26" i="15"/>
  <c r="I26" i="15"/>
  <c r="B25" i="15"/>
  <c r="I25" i="15"/>
  <c r="B24" i="15"/>
  <c r="I24" i="15"/>
  <c r="B23" i="15"/>
  <c r="I23" i="15"/>
  <c r="B22" i="15"/>
  <c r="I22" i="15"/>
  <c r="B21" i="15"/>
  <c r="I21" i="15"/>
  <c r="B20" i="15"/>
  <c r="I20" i="15"/>
  <c r="B19" i="15"/>
  <c r="I19" i="15"/>
  <c r="B16" i="15"/>
  <c r="I16" i="15"/>
  <c r="B15" i="15"/>
  <c r="I15" i="15"/>
  <c r="B14" i="15"/>
  <c r="I14" i="15"/>
  <c r="B13" i="15"/>
  <c r="I13" i="15"/>
  <c r="B12" i="15"/>
  <c r="I12" i="15"/>
  <c r="C17" i="14"/>
  <c r="C37" i="14"/>
  <c r="C39" i="14"/>
  <c r="D17" i="14"/>
  <c r="D39" i="14" s="1"/>
  <c r="B39" i="14" s="1"/>
  <c r="D37" i="14"/>
  <c r="E17" i="14"/>
  <c r="E39" i="14"/>
  <c r="E37" i="14"/>
  <c r="F17" i="14"/>
  <c r="F37" i="14"/>
  <c r="F39" i="14" s="1"/>
  <c r="G17" i="14"/>
  <c r="G37" i="14"/>
  <c r="G39" i="14"/>
  <c r="H17" i="14"/>
  <c r="H37" i="14"/>
  <c r="H39" i="14"/>
  <c r="I39" i="14" s="1"/>
  <c r="B36" i="14"/>
  <c r="B35" i="14"/>
  <c r="I35" i="14"/>
  <c r="B34" i="14"/>
  <c r="I34" i="14" s="1"/>
  <c r="B33" i="14"/>
  <c r="I33" i="14"/>
  <c r="B32" i="14"/>
  <c r="I32" i="14" s="1"/>
  <c r="B31" i="14"/>
  <c r="I31" i="14"/>
  <c r="B30" i="14"/>
  <c r="I30" i="14" s="1"/>
  <c r="B29" i="14"/>
  <c r="I29" i="14"/>
  <c r="B28" i="14"/>
  <c r="I28" i="14" s="1"/>
  <c r="B27" i="14"/>
  <c r="I27" i="14"/>
  <c r="B26" i="14"/>
  <c r="I26" i="14" s="1"/>
  <c r="B25" i="14"/>
  <c r="I25" i="14"/>
  <c r="B24" i="14"/>
  <c r="I24" i="14" s="1"/>
  <c r="B23" i="14"/>
  <c r="I23" i="14"/>
  <c r="B22" i="14"/>
  <c r="I22" i="14" s="1"/>
  <c r="B21" i="14"/>
  <c r="I21" i="14"/>
  <c r="B20" i="14"/>
  <c r="I20" i="14" s="1"/>
  <c r="B19" i="14"/>
  <c r="I19" i="14"/>
  <c r="B17" i="14"/>
  <c r="I17" i="14" s="1"/>
  <c r="B16" i="14"/>
  <c r="I16" i="14"/>
  <c r="B15" i="14"/>
  <c r="I15" i="14" s="1"/>
  <c r="B14" i="14"/>
  <c r="I14" i="14"/>
  <c r="B13" i="14"/>
  <c r="I13" i="14" s="1"/>
  <c r="B12" i="14"/>
  <c r="I12" i="14"/>
  <c r="H17" i="13"/>
  <c r="H39" i="13" s="1"/>
  <c r="H37" i="13"/>
  <c r="C17" i="13"/>
  <c r="C37" i="13"/>
  <c r="B37" i="13" s="1"/>
  <c r="I37" i="13" s="1"/>
  <c r="D17" i="13"/>
  <c r="D39" i="13" s="1"/>
  <c r="D37" i="13"/>
  <c r="E17" i="13"/>
  <c r="E37" i="13"/>
  <c r="E39" i="13"/>
  <c r="F17" i="13"/>
  <c r="F37" i="13"/>
  <c r="F39" i="13" s="1"/>
  <c r="G17" i="13"/>
  <c r="G39" i="13" s="1"/>
  <c r="G37" i="13"/>
  <c r="B36" i="13"/>
  <c r="I36" i="13"/>
  <c r="B35" i="13"/>
  <c r="I35" i="13"/>
  <c r="B34" i="13"/>
  <c r="I34" i="13"/>
  <c r="B33" i="13"/>
  <c r="I33" i="13"/>
  <c r="B32" i="13"/>
  <c r="I32" i="13"/>
  <c r="B31" i="13"/>
  <c r="I31" i="13"/>
  <c r="B30" i="13"/>
  <c r="I30" i="13"/>
  <c r="B29" i="13"/>
  <c r="I29" i="13"/>
  <c r="B28" i="13"/>
  <c r="I28" i="13"/>
  <c r="B27" i="13"/>
  <c r="I27" i="13"/>
  <c r="B26" i="13"/>
  <c r="I26" i="13"/>
  <c r="B25" i="13"/>
  <c r="I25" i="13"/>
  <c r="B24" i="13"/>
  <c r="I24" i="13" s="1"/>
  <c r="B23" i="13"/>
  <c r="I23" i="13"/>
  <c r="B22" i="13"/>
  <c r="I22" i="13" s="1"/>
  <c r="B21" i="13"/>
  <c r="I21" i="13"/>
  <c r="B20" i="13"/>
  <c r="I20" i="13" s="1"/>
  <c r="B19" i="13"/>
  <c r="I19" i="13"/>
  <c r="B16" i="13"/>
  <c r="I16" i="13" s="1"/>
  <c r="B15" i="13"/>
  <c r="I15" i="13"/>
  <c r="B14" i="13"/>
  <c r="I14" i="13" s="1"/>
  <c r="B13" i="13"/>
  <c r="I13" i="13"/>
  <c r="B12" i="13"/>
  <c r="I12" i="13" s="1"/>
  <c r="H17" i="12"/>
  <c r="H37" i="12"/>
  <c r="H39" i="12" s="1"/>
  <c r="C17" i="12"/>
  <c r="C39" i="12" s="1"/>
  <c r="C37" i="12"/>
  <c r="D17" i="12"/>
  <c r="D39" i="12" s="1"/>
  <c r="D37" i="12"/>
  <c r="E17" i="12"/>
  <c r="E39" i="12" s="1"/>
  <c r="E37" i="12"/>
  <c r="B37" i="12" s="1"/>
  <c r="I37" i="12" s="1"/>
  <c r="F17" i="12"/>
  <c r="F37" i="12"/>
  <c r="F39" i="12" s="1"/>
  <c r="G17" i="12"/>
  <c r="G37" i="12"/>
  <c r="G39" i="12" s="1"/>
  <c r="B36" i="12"/>
  <c r="I36" i="12"/>
  <c r="B35" i="12"/>
  <c r="I35" i="12" s="1"/>
  <c r="B34" i="12"/>
  <c r="I34" i="12"/>
  <c r="B33" i="12"/>
  <c r="I33" i="12" s="1"/>
  <c r="B32" i="12"/>
  <c r="I32" i="12"/>
  <c r="B31" i="12"/>
  <c r="I31" i="12" s="1"/>
  <c r="B30" i="12"/>
  <c r="I30" i="12"/>
  <c r="B29" i="12"/>
  <c r="I29" i="12" s="1"/>
  <c r="B28" i="12"/>
  <c r="I28" i="12"/>
  <c r="B27" i="12"/>
  <c r="I27" i="12" s="1"/>
  <c r="B26" i="12"/>
  <c r="I26" i="12"/>
  <c r="B25" i="12"/>
  <c r="I25" i="12" s="1"/>
  <c r="B24" i="12"/>
  <c r="I24" i="12"/>
  <c r="B23" i="12"/>
  <c r="I23" i="12" s="1"/>
  <c r="B22" i="12"/>
  <c r="I22" i="12"/>
  <c r="B21" i="12"/>
  <c r="I21" i="12" s="1"/>
  <c r="B20" i="12"/>
  <c r="I20" i="12"/>
  <c r="B19" i="12"/>
  <c r="I19" i="12" s="1"/>
  <c r="B16" i="12"/>
  <c r="I16" i="12"/>
  <c r="B15" i="12"/>
  <c r="I15" i="12" s="1"/>
  <c r="B14" i="12"/>
  <c r="I14" i="12"/>
  <c r="B13" i="12"/>
  <c r="I13" i="12" s="1"/>
  <c r="B12" i="12"/>
  <c r="I12" i="12"/>
  <c r="C17" i="11"/>
  <c r="C37" i="11"/>
  <c r="D17" i="11"/>
  <c r="D37" i="11"/>
  <c r="D39" i="11" s="1"/>
  <c r="E17" i="11"/>
  <c r="E37" i="11"/>
  <c r="E39" i="11"/>
  <c r="F17" i="11"/>
  <c r="F39" i="11" s="1"/>
  <c r="F37" i="11"/>
  <c r="G17" i="11"/>
  <c r="G39" i="11" s="1"/>
  <c r="G37" i="11"/>
  <c r="H17" i="11"/>
  <c r="H37" i="11"/>
  <c r="H39" i="11" s="1"/>
  <c r="B36" i="11"/>
  <c r="I36" i="11" s="1"/>
  <c r="B35" i="11"/>
  <c r="I35" i="11" s="1"/>
  <c r="B34" i="11"/>
  <c r="I34" i="11" s="1"/>
  <c r="B33" i="11"/>
  <c r="I33" i="11" s="1"/>
  <c r="B32" i="11"/>
  <c r="I32" i="11" s="1"/>
  <c r="B31" i="11"/>
  <c r="I31" i="11" s="1"/>
  <c r="B30" i="11"/>
  <c r="I30" i="11" s="1"/>
  <c r="B29" i="11"/>
  <c r="I29" i="11" s="1"/>
  <c r="B28" i="11"/>
  <c r="I28" i="11" s="1"/>
  <c r="B27" i="11"/>
  <c r="I27" i="11" s="1"/>
  <c r="B26" i="11"/>
  <c r="I26" i="11" s="1"/>
  <c r="B25" i="11"/>
  <c r="I25" i="11" s="1"/>
  <c r="B24" i="11"/>
  <c r="I24" i="11" s="1"/>
  <c r="B23" i="11"/>
  <c r="I23" i="11" s="1"/>
  <c r="B22" i="11"/>
  <c r="I22" i="11" s="1"/>
  <c r="B21" i="11"/>
  <c r="I21" i="11" s="1"/>
  <c r="B20" i="11"/>
  <c r="I20" i="11" s="1"/>
  <c r="B19" i="11"/>
  <c r="I19" i="11" s="1"/>
  <c r="B16" i="11"/>
  <c r="I16" i="11" s="1"/>
  <c r="B15" i="11"/>
  <c r="I15" i="11" s="1"/>
  <c r="B14" i="11"/>
  <c r="I14" i="11" s="1"/>
  <c r="B13" i="11"/>
  <c r="I13" i="11" s="1"/>
  <c r="B12" i="11"/>
  <c r="I12" i="11" s="1"/>
  <c r="H37" i="10"/>
  <c r="G37" i="10"/>
  <c r="F37" i="10"/>
  <c r="E37" i="10"/>
  <c r="D37" i="10"/>
  <c r="C37" i="10"/>
  <c r="H17" i="10"/>
  <c r="H39" i="10" s="1"/>
  <c r="G17" i="10"/>
  <c r="G39" i="10" s="1"/>
  <c r="C17" i="10"/>
  <c r="C39" i="10" s="1"/>
  <c r="D17" i="10"/>
  <c r="E17" i="10"/>
  <c r="E39" i="10" s="1"/>
  <c r="F17" i="10"/>
  <c r="B12" i="10"/>
  <c r="B13" i="10"/>
  <c r="I13" i="10" s="1"/>
  <c r="B14" i="10"/>
  <c r="I14" i="10"/>
  <c r="B15" i="10"/>
  <c r="I15" i="10" s="1"/>
  <c r="B16" i="10"/>
  <c r="I16" i="10"/>
  <c r="F39" i="10"/>
  <c r="B36" i="10"/>
  <c r="I36" i="10"/>
  <c r="B35" i="10"/>
  <c r="I35" i="10" s="1"/>
  <c r="B34" i="10"/>
  <c r="I34" i="10"/>
  <c r="B33" i="10"/>
  <c r="I33" i="10" s="1"/>
  <c r="B32" i="10"/>
  <c r="I32" i="10" s="1"/>
  <c r="B31" i="10"/>
  <c r="I31" i="10"/>
  <c r="B30" i="10"/>
  <c r="I30" i="10" s="1"/>
  <c r="B29" i="10"/>
  <c r="B28" i="10"/>
  <c r="I28" i="10" s="1"/>
  <c r="B27" i="10"/>
  <c r="I27" i="10"/>
  <c r="B26" i="10"/>
  <c r="I26" i="10" s="1"/>
  <c r="B25" i="10"/>
  <c r="B24" i="10"/>
  <c r="I24" i="10"/>
  <c r="B23" i="10"/>
  <c r="I23" i="10" s="1"/>
  <c r="B22" i="10"/>
  <c r="I22" i="10"/>
  <c r="B21" i="10"/>
  <c r="I21" i="10" s="1"/>
  <c r="B20" i="10"/>
  <c r="I20" i="10"/>
  <c r="B19" i="10"/>
  <c r="I29" i="10"/>
  <c r="I25" i="10"/>
  <c r="I19" i="10"/>
  <c r="B36" i="9"/>
  <c r="I36" i="9" s="1"/>
  <c r="B35" i="9"/>
  <c r="B34" i="9"/>
  <c r="I34" i="9" s="1"/>
  <c r="B33" i="9"/>
  <c r="I33" i="9"/>
  <c r="B32" i="9"/>
  <c r="I32" i="9" s="1"/>
  <c r="B31" i="9"/>
  <c r="B30" i="9"/>
  <c r="I30" i="9" s="1"/>
  <c r="B29" i="9"/>
  <c r="B28" i="9"/>
  <c r="I28" i="9"/>
  <c r="B27" i="9"/>
  <c r="B26" i="9"/>
  <c r="I26" i="9"/>
  <c r="B25" i="9"/>
  <c r="I25" i="9" s="1"/>
  <c r="B24" i="9"/>
  <c r="I24" i="9"/>
  <c r="B23" i="9"/>
  <c r="B22" i="9"/>
  <c r="I22" i="9" s="1"/>
  <c r="B21" i="9"/>
  <c r="B20" i="9"/>
  <c r="I20" i="9" s="1"/>
  <c r="B19" i="9"/>
  <c r="B16" i="9"/>
  <c r="I16" i="9"/>
  <c r="B15" i="9"/>
  <c r="I15" i="9" s="1"/>
  <c r="B14" i="9"/>
  <c r="I14" i="9"/>
  <c r="B13" i="9"/>
  <c r="I13" i="9" s="1"/>
  <c r="B12" i="9"/>
  <c r="I12" i="9"/>
  <c r="H37" i="9"/>
  <c r="H39" i="9" s="1"/>
  <c r="H17" i="9"/>
  <c r="G37" i="9"/>
  <c r="G17" i="9"/>
  <c r="G39" i="9" s="1"/>
  <c r="F37" i="9"/>
  <c r="F17" i="9"/>
  <c r="E37" i="9"/>
  <c r="E39" i="9" s="1"/>
  <c r="E17" i="9"/>
  <c r="D37" i="9"/>
  <c r="D17" i="9"/>
  <c r="D39" i="9" s="1"/>
  <c r="C37" i="9"/>
  <c r="C17" i="9"/>
  <c r="C39" i="9" s="1"/>
  <c r="I35" i="9"/>
  <c r="I31" i="9"/>
  <c r="I29" i="9"/>
  <c r="I27" i="9"/>
  <c r="I23" i="9"/>
  <c r="I21" i="9"/>
  <c r="I19" i="9"/>
  <c r="B37" i="9"/>
  <c r="I37" i="9" s="1"/>
  <c r="B36" i="8"/>
  <c r="B35" i="8"/>
  <c r="I35" i="8" s="1"/>
  <c r="B34" i="8"/>
  <c r="I34" i="8"/>
  <c r="B33" i="8"/>
  <c r="B32" i="8"/>
  <c r="B31" i="8"/>
  <c r="I31" i="8" s="1"/>
  <c r="B30" i="8"/>
  <c r="I30" i="8" s="1"/>
  <c r="B29" i="8"/>
  <c r="B28" i="8"/>
  <c r="B27" i="8"/>
  <c r="I27" i="8" s="1"/>
  <c r="B26" i="8"/>
  <c r="I26" i="8" s="1"/>
  <c r="B25" i="8"/>
  <c r="B24" i="8"/>
  <c r="B23" i="8"/>
  <c r="I23" i="8" s="1"/>
  <c r="B22" i="8"/>
  <c r="I22" i="8" s="1"/>
  <c r="B21" i="8"/>
  <c r="B20" i="8"/>
  <c r="B19" i="8"/>
  <c r="I19" i="8" s="1"/>
  <c r="B16" i="8"/>
  <c r="I16" i="8" s="1"/>
  <c r="B15" i="8"/>
  <c r="B14" i="8"/>
  <c r="I14" i="8" s="1"/>
  <c r="B13" i="8"/>
  <c r="B12" i="8"/>
  <c r="I12" i="8" s="1"/>
  <c r="H37" i="8"/>
  <c r="H17" i="8"/>
  <c r="G37" i="8"/>
  <c r="G17" i="8"/>
  <c r="F37" i="8"/>
  <c r="F17" i="8"/>
  <c r="F39" i="8" s="1"/>
  <c r="E37" i="8"/>
  <c r="E17" i="8"/>
  <c r="E39" i="8" s="1"/>
  <c r="D37" i="8"/>
  <c r="D17" i="8"/>
  <c r="C37" i="8"/>
  <c r="B37" i="8" s="1"/>
  <c r="C17" i="8"/>
  <c r="C39" i="8" s="1"/>
  <c r="I36" i="8"/>
  <c r="I33" i="8"/>
  <c r="I32" i="8"/>
  <c r="I29" i="8"/>
  <c r="I28" i="8"/>
  <c r="I25" i="8"/>
  <c r="I24" i="8"/>
  <c r="I21" i="8"/>
  <c r="I20" i="8"/>
  <c r="I15" i="8"/>
  <c r="I13" i="8"/>
  <c r="B36" i="7"/>
  <c r="I36" i="7"/>
  <c r="B35" i="7"/>
  <c r="B34" i="7"/>
  <c r="I34" i="7"/>
  <c r="B33" i="7"/>
  <c r="B32" i="7"/>
  <c r="I32" i="7" s="1"/>
  <c r="B31" i="7"/>
  <c r="I31" i="7"/>
  <c r="B30" i="7"/>
  <c r="I30" i="7" s="1"/>
  <c r="B29" i="7"/>
  <c r="I29" i="7"/>
  <c r="B28" i="7"/>
  <c r="I28" i="7" s="1"/>
  <c r="B27" i="7"/>
  <c r="B26" i="7"/>
  <c r="I26" i="7" s="1"/>
  <c r="B25" i="7"/>
  <c r="B24" i="7"/>
  <c r="I24" i="7"/>
  <c r="B23" i="7"/>
  <c r="B22" i="7"/>
  <c r="I22" i="7"/>
  <c r="B21" i="7"/>
  <c r="I21" i="7" s="1"/>
  <c r="B20" i="7"/>
  <c r="I20" i="7"/>
  <c r="B19" i="7"/>
  <c r="B16" i="7"/>
  <c r="I16" i="7" s="1"/>
  <c r="B15" i="7"/>
  <c r="B14" i="7"/>
  <c r="I14" i="7" s="1"/>
  <c r="B13" i="7"/>
  <c r="I13" i="7"/>
  <c r="B12" i="7"/>
  <c r="I12" i="7" s="1"/>
  <c r="H37" i="7"/>
  <c r="H17" i="7"/>
  <c r="G37" i="7"/>
  <c r="G17" i="7"/>
  <c r="G39" i="7" s="1"/>
  <c r="F37" i="7"/>
  <c r="F17" i="7"/>
  <c r="F39" i="7" s="1"/>
  <c r="E37" i="7"/>
  <c r="E17" i="7"/>
  <c r="E39" i="7" s="1"/>
  <c r="D37" i="7"/>
  <c r="D17" i="7"/>
  <c r="C37" i="7"/>
  <c r="C17" i="7"/>
  <c r="B17" i="7" s="1"/>
  <c r="I35" i="7"/>
  <c r="I33" i="7"/>
  <c r="I27" i="7"/>
  <c r="I25" i="7"/>
  <c r="I23" i="7"/>
  <c r="I19" i="7"/>
  <c r="I15" i="7"/>
  <c r="H17" i="6"/>
  <c r="C17" i="6"/>
  <c r="D17" i="6"/>
  <c r="E17" i="6"/>
  <c r="F17" i="6"/>
  <c r="G17" i="6"/>
  <c r="G39" i="6" s="1"/>
  <c r="B16" i="6"/>
  <c r="I16" i="6" s="1"/>
  <c r="B15" i="6"/>
  <c r="I15" i="6" s="1"/>
  <c r="B14" i="6"/>
  <c r="I14" i="6" s="1"/>
  <c r="B13" i="6"/>
  <c r="I13" i="6" s="1"/>
  <c r="B12" i="6"/>
  <c r="I12" i="6" s="1"/>
  <c r="B36" i="6"/>
  <c r="B35" i="6"/>
  <c r="B34" i="6"/>
  <c r="B33" i="6"/>
  <c r="I33" i="6"/>
  <c r="B32" i="6"/>
  <c r="I32" i="6" s="1"/>
  <c r="B31" i="6"/>
  <c r="B30" i="6"/>
  <c r="B29" i="6"/>
  <c r="I29" i="6" s="1"/>
  <c r="B28" i="6"/>
  <c r="B27" i="6"/>
  <c r="B26" i="6"/>
  <c r="B25" i="6"/>
  <c r="I25" i="6"/>
  <c r="B24" i="6"/>
  <c r="B23" i="6"/>
  <c r="B22" i="6"/>
  <c r="B21" i="6"/>
  <c r="I21" i="6" s="1"/>
  <c r="B20" i="6"/>
  <c r="B19" i="6"/>
  <c r="H37" i="6"/>
  <c r="G37" i="6"/>
  <c r="F37" i="6"/>
  <c r="E37" i="6"/>
  <c r="E39" i="6"/>
  <c r="D37" i="6"/>
  <c r="C37" i="6"/>
  <c r="I36" i="6"/>
  <c r="I35" i="6"/>
  <c r="I34" i="6"/>
  <c r="I31" i="6"/>
  <c r="I30" i="6"/>
  <c r="I28" i="6"/>
  <c r="I27" i="6"/>
  <c r="I26" i="6"/>
  <c r="I24" i="6"/>
  <c r="I23" i="6"/>
  <c r="I22" i="6"/>
  <c r="I20" i="6"/>
  <c r="I19" i="6"/>
  <c r="B36" i="5"/>
  <c r="I36" i="5"/>
  <c r="B35" i="5"/>
  <c r="I35" i="5" s="1"/>
  <c r="B34" i="5"/>
  <c r="I34" i="5"/>
  <c r="B33" i="5"/>
  <c r="B32" i="5"/>
  <c r="I32" i="5"/>
  <c r="B31" i="5"/>
  <c r="B30" i="5"/>
  <c r="I30" i="5" s="1"/>
  <c r="B29" i="5"/>
  <c r="B28" i="5"/>
  <c r="I28" i="5"/>
  <c r="B27" i="5"/>
  <c r="I27" i="5"/>
  <c r="B26" i="5"/>
  <c r="I26" i="5"/>
  <c r="B25" i="5"/>
  <c r="I25" i="5"/>
  <c r="B24" i="5"/>
  <c r="I24" i="5"/>
  <c r="B23" i="5"/>
  <c r="B22" i="5"/>
  <c r="I22" i="5" s="1"/>
  <c r="B21" i="5"/>
  <c r="B20" i="5"/>
  <c r="I20" i="5"/>
  <c r="B19" i="5"/>
  <c r="I19" i="5"/>
  <c r="B16" i="5"/>
  <c r="B15" i="5"/>
  <c r="B14" i="5"/>
  <c r="I14" i="5"/>
  <c r="B13" i="5"/>
  <c r="I13" i="5"/>
  <c r="B12" i="5"/>
  <c r="H39" i="5"/>
  <c r="G39" i="5"/>
  <c r="F39" i="5"/>
  <c r="D39" i="5"/>
  <c r="C39" i="5"/>
  <c r="B39" i="5" s="1"/>
  <c r="I39" i="5" s="1"/>
  <c r="I33" i="5"/>
  <c r="I31" i="5"/>
  <c r="I29" i="5"/>
  <c r="I23" i="5"/>
  <c r="I21" i="5"/>
  <c r="I16" i="5"/>
  <c r="I15" i="5"/>
  <c r="I12" i="5"/>
  <c r="B36" i="4"/>
  <c r="B35" i="4"/>
  <c r="I35" i="4" s="1"/>
  <c r="B34" i="4"/>
  <c r="B33" i="4"/>
  <c r="B32" i="4"/>
  <c r="B31" i="4"/>
  <c r="I31" i="4"/>
  <c r="B30" i="4"/>
  <c r="B29" i="4"/>
  <c r="B28" i="4"/>
  <c r="B27" i="4"/>
  <c r="I27" i="4" s="1"/>
  <c r="B26" i="4"/>
  <c r="B25" i="4"/>
  <c r="B24" i="4"/>
  <c r="B23" i="4"/>
  <c r="I23" i="4" s="1"/>
  <c r="B22" i="4"/>
  <c r="B21" i="4"/>
  <c r="B20" i="4"/>
  <c r="B19" i="4"/>
  <c r="I19" i="4" s="1"/>
  <c r="B16" i="4"/>
  <c r="B15" i="4"/>
  <c r="I15" i="4" s="1"/>
  <c r="B14" i="4"/>
  <c r="I14" i="4"/>
  <c r="B13" i="4"/>
  <c r="I13" i="4" s="1"/>
  <c r="B12" i="4"/>
  <c r="H37" i="4"/>
  <c r="H17" i="4"/>
  <c r="H39" i="4" s="1"/>
  <c r="G37" i="4"/>
  <c r="G17" i="4"/>
  <c r="F37" i="4"/>
  <c r="F39" i="4" s="1"/>
  <c r="F17" i="4"/>
  <c r="E37" i="4"/>
  <c r="E17" i="4"/>
  <c r="E39" i="4" s="1"/>
  <c r="D37" i="4"/>
  <c r="D17" i="4"/>
  <c r="D39" i="4" s="1"/>
  <c r="C37" i="4"/>
  <c r="B37" i="4"/>
  <c r="I37" i="4" s="1"/>
  <c r="C17" i="4"/>
  <c r="B17" i="4" s="1"/>
  <c r="I17" i="4" s="1"/>
  <c r="I36" i="4"/>
  <c r="I34" i="4"/>
  <c r="I33" i="4"/>
  <c r="I32" i="4"/>
  <c r="I30" i="4"/>
  <c r="I29" i="4"/>
  <c r="I28" i="4"/>
  <c r="I26" i="4"/>
  <c r="I25" i="4"/>
  <c r="I24" i="4"/>
  <c r="I22" i="4"/>
  <c r="I21" i="4"/>
  <c r="I20" i="4"/>
  <c r="I16" i="4"/>
  <c r="I12" i="4"/>
  <c r="H17" i="3"/>
  <c r="C17" i="3"/>
  <c r="D17" i="3"/>
  <c r="E17" i="3"/>
  <c r="F17" i="3"/>
  <c r="G17" i="3"/>
  <c r="B36" i="3"/>
  <c r="B35" i="3"/>
  <c r="I35" i="3" s="1"/>
  <c r="B34" i="3"/>
  <c r="I34" i="3" s="1"/>
  <c r="B33" i="3"/>
  <c r="I33" i="3" s="1"/>
  <c r="B32" i="3"/>
  <c r="B31" i="3"/>
  <c r="I31" i="3" s="1"/>
  <c r="B30" i="3"/>
  <c r="I30" i="3"/>
  <c r="B29" i="3"/>
  <c r="I29" i="3" s="1"/>
  <c r="B28" i="3"/>
  <c r="B27" i="3"/>
  <c r="I27" i="3" s="1"/>
  <c r="B26" i="3"/>
  <c r="I26" i="3" s="1"/>
  <c r="B25" i="3"/>
  <c r="I25" i="3" s="1"/>
  <c r="B24" i="3"/>
  <c r="B23" i="3"/>
  <c r="I23" i="3"/>
  <c r="B22" i="3"/>
  <c r="I22" i="3" s="1"/>
  <c r="B21" i="3"/>
  <c r="I21" i="3"/>
  <c r="B20" i="3"/>
  <c r="B19" i="3"/>
  <c r="I19" i="3" s="1"/>
  <c r="B16" i="3"/>
  <c r="I16" i="3" s="1"/>
  <c r="B15" i="3"/>
  <c r="I15" i="3" s="1"/>
  <c r="B14" i="3"/>
  <c r="B13" i="3"/>
  <c r="I13" i="3" s="1"/>
  <c r="B12" i="3"/>
  <c r="I12" i="3"/>
  <c r="H37" i="3"/>
  <c r="H39" i="3" s="1"/>
  <c r="G37" i="3"/>
  <c r="F37" i="3"/>
  <c r="F39" i="3" s="1"/>
  <c r="E37" i="3"/>
  <c r="E39" i="3"/>
  <c r="D37" i="3"/>
  <c r="C37" i="3"/>
  <c r="B37" i="3" s="1"/>
  <c r="I37" i="3" s="1"/>
  <c r="I36" i="3"/>
  <c r="I32" i="3"/>
  <c r="I28" i="3"/>
  <c r="I24" i="3"/>
  <c r="I20" i="3"/>
  <c r="I14" i="3"/>
  <c r="B17" i="3"/>
  <c r="I17" i="3"/>
  <c r="H39" i="6"/>
  <c r="G39" i="3"/>
  <c r="F39" i="6"/>
  <c r="D39" i="6"/>
  <c r="I17" i="7"/>
  <c r="D39" i="10"/>
  <c r="B37" i="11"/>
  <c r="I37" i="11" s="1"/>
  <c r="B39" i="12"/>
  <c r="I39" i="12" s="1"/>
  <c r="B17" i="10"/>
  <c r="I12" i="10"/>
  <c r="B37" i="14"/>
  <c r="I37" i="14" s="1"/>
  <c r="B37" i="15"/>
  <c r="I37" i="15" s="1"/>
  <c r="B17" i="25"/>
  <c r="I17" i="25" s="1"/>
  <c r="H40" i="25"/>
  <c r="E40" i="26"/>
  <c r="B38" i="26"/>
  <c r="I38" i="26" s="1"/>
  <c r="B17" i="26"/>
  <c r="I17" i="26" s="1"/>
  <c r="E40" i="27"/>
  <c r="D40" i="27"/>
  <c r="H40" i="27"/>
  <c r="I40" i="27" s="1"/>
  <c r="C40" i="27"/>
  <c r="F40" i="27"/>
  <c r="G40" i="27"/>
  <c r="B17" i="27"/>
  <c r="B38" i="27"/>
  <c r="I38" i="27" s="1"/>
  <c r="I17" i="27"/>
  <c r="B40" i="27"/>
  <c r="F36" i="28"/>
  <c r="E36" i="28"/>
  <c r="I17" i="28"/>
  <c r="D36" i="28"/>
  <c r="C36" i="28"/>
  <c r="G36" i="28"/>
  <c r="H36" i="28"/>
  <c r="B16" i="28"/>
  <c r="I16" i="28"/>
  <c r="D36" i="29"/>
  <c r="B35" i="29"/>
  <c r="I35" i="29" s="1"/>
  <c r="B39" i="9"/>
  <c r="I39" i="9" s="1"/>
  <c r="C39" i="11"/>
  <c r="B39" i="11"/>
  <c r="I39" i="11" s="1"/>
  <c r="B17" i="11"/>
  <c r="I17" i="11"/>
  <c r="I17" i="10"/>
  <c r="C39" i="4"/>
  <c r="D39" i="7"/>
  <c r="H39" i="8"/>
  <c r="B17" i="9"/>
  <c r="I17" i="9" s="1"/>
  <c r="B17" i="22"/>
  <c r="B40" i="26"/>
  <c r="I40" i="26" s="1"/>
  <c r="B38" i="25"/>
  <c r="I38" i="25" s="1"/>
  <c r="G39" i="4"/>
  <c r="B37" i="6"/>
  <c r="I37" i="6" s="1"/>
  <c r="C39" i="7"/>
  <c r="B39" i="7"/>
  <c r="B37" i="7"/>
  <c r="I37" i="7" s="1"/>
  <c r="I37" i="8"/>
  <c r="F39" i="9"/>
  <c r="B37" i="10"/>
  <c r="I37" i="10" s="1"/>
  <c r="H39" i="15"/>
  <c r="I17" i="15"/>
  <c r="B36" i="19"/>
  <c r="H40" i="23"/>
  <c r="B40" i="25"/>
  <c r="I40" i="25" s="1"/>
  <c r="B17" i="6"/>
  <c r="I17" i="6" s="1"/>
  <c r="C39" i="6"/>
  <c r="B39" i="6" s="1"/>
  <c r="I39" i="6" s="1"/>
  <c r="H39" i="7"/>
  <c r="D39" i="8"/>
  <c r="G39" i="8"/>
  <c r="B17" i="13"/>
  <c r="I17" i="13" s="1"/>
  <c r="B17" i="17"/>
  <c r="I11" i="17"/>
  <c r="I19" i="20"/>
  <c r="B38" i="20"/>
  <c r="I38" i="20" s="1"/>
  <c r="B17" i="21"/>
  <c r="I11" i="22"/>
  <c r="F40" i="24"/>
  <c r="I17" i="24"/>
  <c r="F40" i="25"/>
  <c r="C39" i="13"/>
  <c r="B39" i="13" s="1"/>
  <c r="I39" i="13" s="1"/>
  <c r="B38" i="17"/>
  <c r="B40" i="17" s="1"/>
  <c r="B38" i="21"/>
  <c r="I38" i="21"/>
  <c r="B38" i="22"/>
  <c r="I38" i="22" s="1"/>
  <c r="I11" i="23"/>
  <c r="B17" i="23"/>
  <c r="I17" i="23" s="1"/>
  <c r="B17" i="5"/>
  <c r="I17" i="5" s="1"/>
  <c r="I20" i="23"/>
  <c r="B38" i="23"/>
  <c r="I38" i="23" s="1"/>
  <c r="I17" i="22"/>
  <c r="I39" i="8"/>
  <c r="B40" i="21"/>
  <c r="I40" i="21"/>
  <c r="I17" i="21"/>
  <c r="I17" i="17"/>
  <c r="B39" i="8"/>
  <c r="B39" i="10"/>
  <c r="I39" i="10" s="1"/>
  <c r="I36" i="19"/>
  <c r="I39" i="7"/>
  <c r="B39" i="4"/>
  <c r="I39" i="4"/>
  <c r="B16" i="29"/>
  <c r="I16" i="29" s="1"/>
  <c r="F36" i="30"/>
  <c r="C36" i="30"/>
  <c r="G36" i="30"/>
  <c r="D36" i="30"/>
  <c r="H36" i="30"/>
  <c r="I36" i="30" s="1"/>
  <c r="B16" i="30"/>
  <c r="B35" i="30"/>
  <c r="I35" i="30"/>
  <c r="B36" i="30"/>
  <c r="I16" i="30"/>
  <c r="I17" i="31"/>
  <c r="H36" i="31"/>
  <c r="D36" i="31"/>
  <c r="B35" i="31"/>
  <c r="I35" i="31"/>
  <c r="F36" i="31"/>
  <c r="B16" i="31"/>
  <c r="E36" i="31"/>
  <c r="B36" i="31"/>
  <c r="I36" i="31"/>
  <c r="I16" i="31"/>
  <c r="B36" i="29" l="1"/>
  <c r="I36" i="29" s="1"/>
  <c r="B40" i="23"/>
  <c r="I40" i="23" s="1"/>
  <c r="B40" i="22"/>
  <c r="I40" i="22" s="1"/>
  <c r="I38" i="17"/>
  <c r="D39" i="3"/>
  <c r="C39" i="3"/>
  <c r="B39" i="3" s="1"/>
  <c r="I39" i="3" s="1"/>
  <c r="B17" i="8"/>
  <c r="I17" i="8" s="1"/>
  <c r="B17" i="12"/>
  <c r="I17" i="12" s="1"/>
  <c r="C39" i="15"/>
  <c r="B39" i="15" s="1"/>
  <c r="I39" i="15" s="1"/>
  <c r="B16" i="19"/>
  <c r="F40" i="20"/>
  <c r="B17" i="20"/>
  <c r="I37" i="5"/>
  <c r="E40" i="24"/>
  <c r="C40" i="17"/>
  <c r="H40" i="17"/>
  <c r="I40" i="17" s="1"/>
  <c r="H40" i="20"/>
  <c r="D40" i="22"/>
  <c r="I20" i="24"/>
  <c r="B38" i="24"/>
  <c r="D40" i="21"/>
  <c r="B35" i="28"/>
  <c r="I35" i="28" s="1"/>
  <c r="I38" i="24" l="1"/>
  <c r="B40" i="24"/>
  <c r="I40" i="24" s="1"/>
  <c r="I17" i="20"/>
  <c r="B40" i="20"/>
  <c r="B36" i="28"/>
  <c r="I36" i="28" s="1"/>
  <c r="I16" i="19"/>
  <c r="B38" i="19"/>
  <c r="I38" i="19" s="1"/>
  <c r="I40" i="20"/>
</calcChain>
</file>

<file path=xl/sharedStrings.xml><?xml version="1.0" encoding="utf-8"?>
<sst xmlns="http://schemas.openxmlformats.org/spreadsheetml/2006/main" count="1311" uniqueCount="107">
  <si>
    <t xml:space="preserve">und Stadtbezirken </t>
  </si>
  <si>
    <t>und Stadtbezirken</t>
  </si>
  <si>
    <t>Durch-</t>
  </si>
  <si>
    <t>Davon mit . . . Personen</t>
  </si>
  <si>
    <t>Personen</t>
  </si>
  <si>
    <t>schnittliche</t>
  </si>
  <si>
    <t>Stadtbezirk</t>
  </si>
  <si>
    <t>Haushalte</t>
  </si>
  <si>
    <t>in</t>
  </si>
  <si>
    <t>Haushalts-</t>
  </si>
  <si>
    <t>insgesamt</t>
  </si>
  <si>
    <t>5 und mehr</t>
  </si>
  <si>
    <t>Haushalten</t>
  </si>
  <si>
    <t>größe</t>
  </si>
  <si>
    <t>in Personen</t>
  </si>
  <si>
    <t xml:space="preserve">Mitte </t>
  </si>
  <si>
    <t>Nord</t>
  </si>
  <si>
    <t>Ost</t>
  </si>
  <si>
    <t>Süd</t>
  </si>
  <si>
    <t>West</t>
  </si>
  <si>
    <t>Inneres Stadtgebiet</t>
  </si>
  <si>
    <t>Bad Cannstatt</t>
  </si>
  <si>
    <t xml:space="preserve">Birkach 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</si>
  <si>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</si>
  <si>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</si>
  <si>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</si>
  <si>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</si>
  <si>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</si>
  <si>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</si>
  <si>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</si>
  <si>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</si>
  <si>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</si>
  <si>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</si>
  <si>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</si>
  <si>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</si>
  <si>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</si>
  <si>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</si>
  <si>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</si>
  <si>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</si>
  <si>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</si>
  <si>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</si>
  <si>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Erläuterungen:</t>
  </si>
  <si>
    <t>Periodizität:</t>
  </si>
  <si>
    <t xml:space="preserve">Die Statistik wird jährlich zum 31.12. erstellt und steht ab 28.02.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</si>
  <si>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</si>
  <si>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</si>
  <si>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</si>
  <si>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</si>
  <si>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</si>
  <si>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Kommunales Melderegister, Amt für öffentliche Ordnung</t>
  </si>
  <si>
    <t>Quelle:</t>
  </si>
  <si>
    <t>Die räumliche Gliederung umfasst die Stadtbezirke.</t>
  </si>
  <si>
    <t>Tabelle Nr. 4697</t>
  </si>
  <si>
    <t>Privathaushalte in Stuttgart am 31. Dezember 2004 nach der Zahl der Personen</t>
  </si>
  <si>
    <t>Privathaushalte in Stuttgart am 31. Dezember 2003 nach der Zahl der Personen</t>
  </si>
  <si>
    <t>Privathaushalte in Stuttgart am 31. Dezember 2001 nach der Zahl der Personen</t>
  </si>
  <si>
    <t>Privathaushalte in Stuttgart am 31. Dezember 2000 nach der Zahl der Personen</t>
  </si>
  <si>
    <t>Privathaushalte in Stuttgart am 31. Dezember 1999 nach der Zahl der Personen</t>
  </si>
  <si>
    <t>Privathaushalte in Stuttgart am 31. Dezember 1994 nach der Zahl der Personen</t>
  </si>
  <si>
    <t>Privathaushalte in Stuttgart am 31. Dezember 2002 nach der Zahl der Personen</t>
  </si>
  <si>
    <t>Privathaushalte in Stuttgart am 31. Dezember 1998 nach der Zahl der Personen</t>
  </si>
  <si>
    <t>Privathaushalte in Stuttgart am 31. Dezember 1997 nach der Zahl der Personen</t>
  </si>
  <si>
    <t>Privathaushalte in Stuttgart am 31. Dezember 1996 nach der Zahl der Personen</t>
  </si>
  <si>
    <t>Privathaushalte in Stuttgart am 31. Dezember 1995 nach der Zahl der Personen</t>
  </si>
  <si>
    <t>Privathaushalte in Stuttgart am 31. Dezember 1993 nach der Zahl der Personen</t>
  </si>
  <si>
    <t>Privathaushalte in Stuttgart am 31. Dezember 1992 nach der Zahl der Personen</t>
  </si>
  <si>
    <t>Nachgewiesen werden Haushalte, die mit einem überregional eingesetzten mathematisch-</t>
  </si>
  <si>
    <t>statistischen Verfahren (HHGen) auf Adressebene aus Einzelpersonen zusam-</t>
  </si>
  <si>
    <t xml:space="preserve">(= Personen ohne eigene Haushaltsführung) ausgeschlossen. </t>
  </si>
  <si>
    <t>Privathaushalte in Stuttgart seit 1992 nach der Zahl der Personen</t>
  </si>
  <si>
    <t xml:space="preserve">   Erläuterungsblatt zu Tabelle Nr. 4697</t>
  </si>
  <si>
    <t>Davon mit ... Personen</t>
  </si>
  <si>
    <t>Personen
in 
Haushalten</t>
  </si>
  <si>
    <t>Durch-
schnittliche
Haushalts-
größe
in Personen</t>
  </si>
  <si>
    <t>Größe</t>
  </si>
  <si>
    <t>Tabelle Nr. 4697 - Jahrbuchtabelle</t>
  </si>
  <si>
    <r>
      <t>Haushalte</t>
    </r>
    <r>
      <rPr>
        <vertAlign val="superscript"/>
        <sz val="8"/>
        <rFont val="Frutiger 55 Roman"/>
        <family val="2"/>
      </rPr>
      <t xml:space="preserve">1 </t>
    </r>
    <r>
      <rPr>
        <sz val="8"/>
        <rFont val="Frutiger 55 Roman"/>
        <family val="2"/>
      </rPr>
      <t>insgesamt</t>
    </r>
  </si>
  <si>
    <r>
      <t>1</t>
    </r>
    <r>
      <rPr>
        <sz val="8"/>
        <rFont val="Frutiger 45 Light"/>
        <family val="2"/>
      </rPr>
      <t xml:space="preserve">  Ergebnisse der Haushaltegenerierung.</t>
    </r>
  </si>
  <si>
    <r>
      <t>Haushalte</t>
    </r>
    <r>
      <rPr>
        <vertAlign val="superscript"/>
        <sz val="8"/>
        <rFont val="Frutiger 55 Roman"/>
        <family val="2"/>
      </rPr>
      <t xml:space="preserve">1) </t>
    </r>
    <r>
      <rPr>
        <sz val="8"/>
        <rFont val="Frutiger 55 Roman"/>
        <family val="2"/>
      </rPr>
      <t>insgesamt</t>
    </r>
  </si>
  <si>
    <r>
      <t>1)</t>
    </r>
    <r>
      <rPr>
        <sz val="8"/>
        <rFont val="Frutiger 45 Light"/>
        <family val="2"/>
      </rPr>
      <t xml:space="preserve">  Ergebnisse der Haushaltegenerierung.</t>
    </r>
  </si>
  <si>
    <t>Tabelle Nr. 4697 - Jahrbuchtabelle (CD)</t>
  </si>
  <si>
    <t>2.3.3 Privathaushalte in Stuttgart am 31.12.2005 nach der Zahl der Personen und Stadtbezirken</t>
  </si>
  <si>
    <t>2.3.4 Haushalte in Stuttgart am 31.12.2006 nach der Zahl der Personen und Stadtbezirken</t>
  </si>
  <si>
    <t>2.3.4 Haushalte in Stuttgart am 31.12.2007 nach der Zahl der Personen und Stadtbezirken</t>
  </si>
  <si>
    <t>2.3.4 Haushalte in Stuttgart am 31.12.2008 nach der Zahl der Personen und Stadtbezirken</t>
  </si>
  <si>
    <t>2.3.4 Haushalte in Stuttgart am 31.12.2009 nach der Zahl der Personen und Stadtbezirken</t>
  </si>
  <si>
    <t xml:space="preserve">mengeführt werden. Bei der Generierung der Privathaushalte werden Personen in Anstalten </t>
  </si>
  <si>
    <t>2.3.4 Haushalte in Stuttgart am 31.12.2010 nach der Zahl der Personen und Stadtbezirken</t>
  </si>
  <si>
    <t>2.3.4 Haushalte in Stuttgart am 31.12.2011 nach der Zahl der Personen und Stadtbezirken</t>
  </si>
  <si>
    <r>
      <t>Haushalte</t>
    </r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insgesamt</t>
    </r>
  </si>
  <si>
    <r>
      <t>1</t>
    </r>
    <r>
      <rPr>
        <sz val="8"/>
        <rFont val="Arial"/>
        <family val="2"/>
      </rPr>
      <t xml:space="preserve">  Ergebnisse der Haushaltegenerierung.</t>
    </r>
  </si>
  <si>
    <t>2.3.4 Haushalte in Stuttgart am 31.12.2012 nach der Zahl der Personen und Stadtbezirken</t>
  </si>
  <si>
    <t xml:space="preserve">   Die Zahl der privaten Haushalte ist aufgrund von Änderungen der Haushaltegenerierung nicht mit dem Vorjahreswert vergleichbar.</t>
  </si>
  <si>
    <t>2.3.4 Haushalte in Stuttgart am 31.12.2013 nach der Zahl der Personen und Stadtbezirken</t>
  </si>
  <si>
    <t>2.3.4 Haushalte in Stuttgart am 31.12.2014 nach der Zahl der Personen und Stadtbezirken</t>
  </si>
  <si>
    <t>2.3.4 Haushalte in Stuttgart am 31.12.2015 nach der Zahl der Personen und Stadtbezirken</t>
  </si>
  <si>
    <t>2.3.4 Haushalte in Stuttgart am 31.12.2016 nach der Zahl der Personen und Stadtbezirken</t>
  </si>
  <si>
    <t>- Bundesmeldegesetz (BMG) vom 03. Mai 2013.</t>
  </si>
  <si>
    <t xml:space="preserve">  Stuttgart (Kommunalstatistiksatzung) vom 27. Mai 1993.</t>
  </si>
  <si>
    <r>
      <t>Haushalte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insgesamt</t>
    </r>
  </si>
  <si>
    <t>2.3.4 Haushalte in Stuttgart am 31.12.2017 nach der Zahl der Personen und Stadtbezirken</t>
  </si>
  <si>
    <t>2.3.4 Haushalte in Stuttgart am 31.12.2018 nach der Zahl der Personen und Stadtbezirken</t>
  </si>
  <si>
    <t>2.3.4 Haushalte in Stuttgart am 31.12.2019 nach der Zahl der Personen und Stadtbezirken</t>
  </si>
  <si>
    <t>2.3.4 Haushalte in Stuttgart am 31.12.2020 nach der Zahl der Personen und Stadtbezirken</t>
  </si>
  <si>
    <t>2.3.4 Haushalte in Stuttgart am 31.12.2021 nach der Zahl der Personen und Stadtbezirken</t>
  </si>
  <si>
    <t>2.3.4 Haushalte in Stuttgart am 31.12.2022 nach der Zahl der Personen und Stadtbezirken</t>
  </si>
  <si>
    <t>2.3.4 Haushalte in Stuttgart am 31.12.2023 nach der Zahl der Personen und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</si>
</sst>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&quot;€&quot;* #,##0.00_);_(&quot;€&quot;* \(#,##0.00\);_(&quot;€&quot;* &quot;-&quot;??_);_(@_)"/>
    <numFmt numFmtId="165" formatCode="#\ ##0.0_);\(#\ ##0.0\)"/>
    <numFmt numFmtId="166" formatCode="#\ ##0.00_);\(#\ ##0.00\)"/>
    <numFmt numFmtId="167" formatCode="#\ ###\ ##0__;\-\ #\ ###\ ##0__;\-__"/>
    <numFmt numFmtId="168" formatCode="#\ ###\ ##0.00__;\-\ #\ ###\ ##0.00__;\-__"/>
    <numFmt numFmtId="169" formatCode="###\ ##0____;"/>
    <numFmt numFmtId="170" formatCode="#0.00________;"/>
    <numFmt numFmtId="171" formatCode="#0.00__;"/>
    <numFmt numFmtId="172" formatCode="0.0"/>
  </numFmts>
  <fonts count="40">
    <font>
      <sz val="8"/>
      <name val="Arial"/>
      <family val="2"/>
    </font>
    <font>
      <b/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20"/>
      <name val="Helv"/>
    </font>
    <font>
      <b/>
      <sz val="10"/>
      <name val="Arial"/>
      <family val="2"/>
    </font>
    <font>
      <u/>
      <sz val="8"/>
      <name val="Arial"/>
      <family val="2"/>
    </font>
    <font>
      <sz val="8"/>
      <name val="Frutiger 45 Light"/>
      <family val="2"/>
    </font>
    <font>
      <sz val="10"/>
      <name val="Frutiger 55 Roman"/>
      <family val="2"/>
    </font>
    <font>
      <sz val="8"/>
      <name val="Frutiger 55 Roman"/>
      <family val="2"/>
    </font>
    <font>
      <vertAlign val="superscript"/>
      <sz val="8"/>
      <name val="Frutiger 55 Roman"/>
      <family val="2"/>
    </font>
    <font>
      <b/>
      <sz val="8"/>
      <name val="Frutiger 55 Roman"/>
      <family val="2"/>
    </font>
    <font>
      <b/>
      <sz val="8"/>
      <name val="Frutiger 45 Light"/>
      <family val="2"/>
    </font>
    <font>
      <u/>
      <sz val="8"/>
      <name val="Frutiger 45 Light"/>
      <family val="2"/>
    </font>
    <font>
      <vertAlign val="superscript"/>
      <sz val="8"/>
      <name val="Frutiger 45 Light"/>
      <family val="2"/>
    </font>
    <font>
      <b/>
      <sz val="8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167" fontId="0" fillId="0" borderId="0" applyFill="0" applyBorder="0" applyAlignment="0" applyProtection="0">
      <alignment vertical="center"/>
    </xf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23" applyNumberFormat="0" applyAlignment="0" applyProtection="0"/>
    <xf numFmtId="0" fontId="24" fillId="9" borderId="24" applyNumberFormat="0" applyAlignment="0" applyProtection="0"/>
    <xf numFmtId="165" fontId="3" fillId="0" borderId="0"/>
    <xf numFmtId="166" fontId="3" fillId="0" borderId="0"/>
    <xf numFmtId="0" fontId="25" fillId="10" borderId="24" applyNumberFormat="0" applyAlignment="0" applyProtection="0"/>
    <xf numFmtId="0" fontId="26" fillId="0" borderId="25" applyNumberFormat="0" applyFill="0" applyAlignment="0" applyProtection="0"/>
    <xf numFmtId="0" fontId="27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" fillId="0" borderId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1" fillId="13" borderId="26" applyNumberFormat="0" applyFont="0" applyAlignment="0" applyProtection="0"/>
    <xf numFmtId="0" fontId="30" fillId="14" borderId="0" applyNumberFormat="0" applyBorder="0" applyAlignment="0" applyProtection="0"/>
    <xf numFmtId="0" fontId="20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31" fillId="0" borderId="0"/>
    <xf numFmtId="0" fontId="32" fillId="0" borderId="0"/>
    <xf numFmtId="0" fontId="32" fillId="0" borderId="0"/>
    <xf numFmtId="0" fontId="20" fillId="0" borderId="0"/>
    <xf numFmtId="0" fontId="2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" fillId="0" borderId="0"/>
    <xf numFmtId="0" fontId="4" fillId="0" borderId="0" applyFill="0" applyBorder="0" applyAlignment="0" applyProtection="0">
      <alignment vertical="center"/>
    </xf>
    <xf numFmtId="167" fontId="4" fillId="0" borderId="0" applyFill="0" applyBorder="0" applyAlignment="0" applyProtection="0">
      <alignment vertical="center"/>
    </xf>
    <xf numFmtId="0" fontId="2" fillId="0" borderId="0"/>
    <xf numFmtId="0" fontId="8" fillId="0" borderId="0"/>
    <xf numFmtId="0" fontId="33" fillId="0" borderId="0" applyNumberFormat="0" applyFill="0" applyBorder="0" applyAlignment="0" applyProtection="0"/>
    <xf numFmtId="0" fontId="34" fillId="0" borderId="27" applyNumberFormat="0" applyFill="0" applyAlignment="0" applyProtection="0"/>
    <xf numFmtId="0" fontId="35" fillId="0" borderId="28" applyNumberFormat="0" applyFill="0" applyAlignment="0" applyProtection="0"/>
    <xf numFmtId="0" fontId="36" fillId="0" borderId="29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30" applyNumberFormat="0" applyFill="0" applyAlignment="0" applyProtection="0"/>
    <xf numFmtId="0" fontId="38" fillId="0" borderId="0" applyNumberFormat="0" applyFill="0" applyBorder="0" applyAlignment="0" applyProtection="0"/>
    <xf numFmtId="0" fontId="39" fillId="15" borderId="31" applyNumberFormat="0" applyAlignment="0" applyProtection="0"/>
  </cellStyleXfs>
  <cellXfs count="172">
    <xf numFmtId="167" fontId="0" fillId="0" borderId="0" xfId="0" applyAlignment="1"/>
    <xf numFmtId="167" fontId="0" fillId="0" borderId="0" xfId="0" applyAlignment="1">
      <alignment horizontal="centerContinuous"/>
    </xf>
    <xf numFmtId="167" fontId="0" fillId="0" borderId="1" xfId="0" applyBorder="1" applyAlignment="1">
      <alignment horizontal="centerContinuous"/>
    </xf>
    <xf numFmtId="167" fontId="0" fillId="0" borderId="1" xfId="0" applyBorder="1" applyAlignment="1" applyProtection="1">
      <alignment horizontal="centerContinuous"/>
    </xf>
    <xf numFmtId="167" fontId="0" fillId="0" borderId="2" xfId="0" applyBorder="1" applyAlignment="1" applyProtection="1">
      <alignment horizontal="centerContinuous"/>
    </xf>
    <xf numFmtId="167" fontId="0" fillId="0" borderId="3" xfId="0" applyBorder="1" applyAlignment="1"/>
    <xf numFmtId="167" fontId="0" fillId="0" borderId="2" xfId="0" applyBorder="1" applyAlignment="1"/>
    <xf numFmtId="167" fontId="0" fillId="0" borderId="0" xfId="0" applyAlignment="1" applyProtection="1">
      <alignment horizontal="left"/>
    </xf>
    <xf numFmtId="167" fontId="0" fillId="0" borderId="0" xfId="0" applyAlignment="1" applyProtection="1"/>
    <xf numFmtId="167" fontId="5" fillId="0" borderId="0" xfId="0" applyFont="1" applyAlignment="1">
      <alignment horizontal="centerContinuous"/>
    </xf>
    <xf numFmtId="167" fontId="1" fillId="0" borderId="0" xfId="0" applyFont="1" applyAlignment="1">
      <alignment horizontal="centerContinuous"/>
    </xf>
    <xf numFmtId="167" fontId="6" fillId="0" borderId="0" xfId="0" applyFont="1" applyAlignment="1">
      <alignment horizontal="left"/>
    </xf>
    <xf numFmtId="167" fontId="7" fillId="0" borderId="0" xfId="0" quotePrefix="1" applyFont="1" applyAlignment="1">
      <alignment horizontal="left"/>
    </xf>
    <xf numFmtId="167" fontId="0" fillId="0" borderId="4" xfId="0" applyBorder="1" applyAlignment="1"/>
    <xf numFmtId="167" fontId="5" fillId="0" borderId="0" xfId="0" applyFont="1" applyBorder="1" applyAlignment="1">
      <alignment horizontal="centerContinuous"/>
    </xf>
    <xf numFmtId="167" fontId="0" fillId="0" borderId="5" xfId="0" applyBorder="1" applyAlignment="1">
      <alignment horizontal="centerContinuous"/>
    </xf>
    <xf numFmtId="167" fontId="0" fillId="0" borderId="3" xfId="0" applyBorder="1" applyAlignment="1">
      <alignment horizontal="center"/>
    </xf>
    <xf numFmtId="167" fontId="0" fillId="0" borderId="6" xfId="0" applyBorder="1" applyAlignment="1"/>
    <xf numFmtId="167" fontId="0" fillId="0" borderId="7" xfId="0" applyBorder="1" applyAlignment="1" applyProtection="1"/>
    <xf numFmtId="167" fontId="0" fillId="0" borderId="8" xfId="0" applyBorder="1" applyAlignment="1">
      <alignment horizontal="centerContinuous"/>
    </xf>
    <xf numFmtId="167" fontId="0" fillId="0" borderId="0" xfId="0" applyBorder="1" applyAlignment="1">
      <alignment horizontal="center"/>
    </xf>
    <xf numFmtId="167" fontId="0" fillId="0" borderId="1" xfId="0" applyBorder="1" applyAlignment="1"/>
    <xf numFmtId="167" fontId="0" fillId="0" borderId="9" xfId="0" applyBorder="1" applyAlignment="1"/>
    <xf numFmtId="167" fontId="0" fillId="0" borderId="7" xfId="0" applyBorder="1" applyAlignment="1"/>
    <xf numFmtId="167" fontId="0" fillId="0" borderId="7" xfId="0" applyBorder="1" applyAlignment="1" applyProtection="1">
      <alignment horizontal="left"/>
    </xf>
    <xf numFmtId="169" fontId="0" fillId="0" borderId="0" xfId="0" applyNumberFormat="1" applyAlignment="1"/>
    <xf numFmtId="167" fontId="6" fillId="0" borderId="7" xfId="0" applyFont="1" applyBorder="1" applyAlignment="1">
      <alignment horizontal="left"/>
    </xf>
    <xf numFmtId="167" fontId="10" fillId="0" borderId="0" xfId="0" applyFont="1" applyAlignment="1"/>
    <xf numFmtId="167" fontId="4" fillId="0" borderId="0" xfId="0" applyFont="1" applyAlignment="1"/>
    <xf numFmtId="167" fontId="9" fillId="0" borderId="0" xfId="0" applyFont="1" applyAlignment="1">
      <alignment horizontal="centerContinuous"/>
    </xf>
    <xf numFmtId="167" fontId="0" fillId="0" borderId="0" xfId="0" applyBorder="1" applyAlignment="1">
      <alignment horizontal="centerContinuous"/>
    </xf>
    <xf numFmtId="167" fontId="0" fillId="0" borderId="10" xfId="0" applyBorder="1" applyAlignment="1">
      <alignment horizontal="centerContinuous"/>
    </xf>
    <xf numFmtId="167" fontId="0" fillId="0" borderId="5" xfId="0" applyBorder="1" applyAlignment="1"/>
    <xf numFmtId="167" fontId="0" fillId="0" borderId="0" xfId="0" applyBorder="1" applyAlignment="1"/>
    <xf numFmtId="167" fontId="0" fillId="0" borderId="0" xfId="0" applyBorder="1" applyAlignment="1" applyProtection="1">
      <alignment horizontal="centerContinuous"/>
    </xf>
    <xf numFmtId="167" fontId="0" fillId="0" borderId="11" xfId="0" applyBorder="1" applyAlignment="1">
      <alignment horizontal="centerContinuous"/>
    </xf>
    <xf numFmtId="167" fontId="9" fillId="0" borderId="4" xfId="0" applyFont="1" applyBorder="1" applyAlignment="1">
      <alignment horizontal="centerContinuous"/>
    </xf>
    <xf numFmtId="167" fontId="0" fillId="0" borderId="4" xfId="0" applyBorder="1" applyAlignment="1">
      <alignment horizontal="centerContinuous"/>
    </xf>
    <xf numFmtId="167" fontId="0" fillId="0" borderId="5" xfId="0" quotePrefix="1" applyBorder="1" applyAlignment="1">
      <alignment horizontal="centerContinuous"/>
    </xf>
    <xf numFmtId="167" fontId="0" fillId="0" borderId="0" xfId="0" quotePrefix="1" applyAlignment="1">
      <alignment horizontal="center"/>
    </xf>
    <xf numFmtId="167" fontId="0" fillId="0" borderId="0" xfId="0" applyAlignment="1">
      <alignment horizontal="center"/>
    </xf>
    <xf numFmtId="169" fontId="4" fillId="0" borderId="0" xfId="45" applyNumberFormat="1" applyAlignment="1"/>
    <xf numFmtId="170" fontId="0" fillId="0" borderId="0" xfId="0" applyNumberFormat="1" applyAlignment="1"/>
    <xf numFmtId="168" fontId="0" fillId="0" borderId="0" xfId="0" quotePrefix="1" applyNumberFormat="1" applyAlignment="1">
      <alignment horizontal="center"/>
    </xf>
    <xf numFmtId="171" fontId="4" fillId="0" borderId="0" xfId="45" applyNumberFormat="1" applyAlignment="1" applyProtection="1">
      <alignment horizontal="center"/>
    </xf>
    <xf numFmtId="167" fontId="5" fillId="0" borderId="0" xfId="0" applyFont="1" applyBorder="1" applyAlignment="1"/>
    <xf numFmtId="167" fontId="9" fillId="0" borderId="0" xfId="0" applyFont="1" applyBorder="1" applyAlignment="1"/>
    <xf numFmtId="167" fontId="5" fillId="0" borderId="0" xfId="0" applyFont="1" applyBorder="1" applyAlignment="1">
      <alignment horizontal="center"/>
    </xf>
    <xf numFmtId="167" fontId="9" fillId="0" borderId="0" xfId="0" applyFont="1" applyBorder="1" applyAlignment="1">
      <alignment horizontal="center"/>
    </xf>
    <xf numFmtId="167" fontId="5" fillId="0" borderId="12" xfId="0" applyFont="1" applyBorder="1" applyAlignment="1"/>
    <xf numFmtId="167" fontId="5" fillId="0" borderId="13" xfId="0" applyFont="1" applyBorder="1" applyAlignment="1"/>
    <xf numFmtId="167" fontId="5" fillId="0" borderId="5" xfId="0" applyFont="1" applyBorder="1" applyAlignment="1"/>
    <xf numFmtId="167" fontId="5" fillId="0" borderId="7" xfId="0" applyFont="1" applyBorder="1" applyAlignment="1"/>
    <xf numFmtId="167" fontId="5" fillId="0" borderId="11" xfId="0" applyFont="1" applyBorder="1" applyAlignment="1"/>
    <xf numFmtId="167" fontId="5" fillId="0" borderId="14" xfId="0" applyFont="1" applyBorder="1" applyAlignment="1"/>
    <xf numFmtId="167" fontId="5" fillId="0" borderId="12" xfId="0" applyFont="1" applyBorder="1" applyAlignment="1">
      <alignment horizontal="center"/>
    </xf>
    <xf numFmtId="167" fontId="5" fillId="0" borderId="13" xfId="0" applyFont="1" applyBorder="1" applyAlignment="1">
      <alignment horizontal="center"/>
    </xf>
    <xf numFmtId="167" fontId="5" fillId="0" borderId="5" xfId="0" applyFont="1" applyBorder="1" applyAlignment="1">
      <alignment horizontal="center"/>
    </xf>
    <xf numFmtId="167" fontId="5" fillId="0" borderId="7" xfId="0" applyFont="1" applyBorder="1" applyAlignment="1">
      <alignment horizontal="center"/>
    </xf>
    <xf numFmtId="167" fontId="5" fillId="0" borderId="11" xfId="0" applyFont="1" applyBorder="1" applyAlignment="1">
      <alignment horizontal="center"/>
    </xf>
    <xf numFmtId="167" fontId="5" fillId="0" borderId="14" xfId="0" applyFont="1" applyBorder="1" applyAlignment="1">
      <alignment horizontal="center"/>
    </xf>
    <xf numFmtId="167" fontId="9" fillId="0" borderId="7" xfId="0" applyFont="1" applyBorder="1" applyAlignment="1"/>
    <xf numFmtId="167" fontId="9" fillId="0" borderId="7" xfId="0" applyFont="1" applyBorder="1" applyAlignment="1">
      <alignment horizontal="center"/>
    </xf>
    <xf numFmtId="167" fontId="5" fillId="0" borderId="13" xfId="0" quotePrefix="1" applyFont="1" applyBorder="1" applyAlignment="1"/>
    <xf numFmtId="167" fontId="5" fillId="0" borderId="7" xfId="0" quotePrefix="1" applyFont="1" applyBorder="1" applyAlignment="1"/>
    <xf numFmtId="167" fontId="9" fillId="0" borderId="7" xfId="0" quotePrefix="1" applyFont="1" applyBorder="1" applyAlignment="1"/>
    <xf numFmtId="167" fontId="9" fillId="0" borderId="7" xfId="46" applyFont="1" applyBorder="1" applyAlignment="1"/>
    <xf numFmtId="167" fontId="5" fillId="0" borderId="0" xfId="0" applyFont="1" applyFill="1" applyBorder="1" applyAlignment="1">
      <alignment horizontal="centerContinuous"/>
    </xf>
    <xf numFmtId="167" fontId="0" fillId="0" borderId="0" xfId="0" applyFill="1" applyAlignment="1">
      <alignment horizontal="centerContinuous"/>
    </xf>
    <xf numFmtId="167" fontId="0" fillId="0" borderId="0" xfId="0" applyFill="1" applyAlignment="1"/>
    <xf numFmtId="167" fontId="9" fillId="0" borderId="0" xfId="0" applyFont="1" applyFill="1" applyAlignment="1">
      <alignment horizontal="centerContinuous"/>
    </xf>
    <xf numFmtId="167" fontId="9" fillId="0" borderId="4" xfId="0" applyFont="1" applyFill="1" applyBorder="1" applyAlignment="1">
      <alignment horizontal="centerContinuous"/>
    </xf>
    <xf numFmtId="167" fontId="0" fillId="0" borderId="4" xfId="0" applyFill="1" applyBorder="1" applyAlignment="1">
      <alignment horizontal="centerContinuous"/>
    </xf>
    <xf numFmtId="167" fontId="0" fillId="0" borderId="4" xfId="0" applyFill="1" applyBorder="1" applyAlignment="1"/>
    <xf numFmtId="167" fontId="0" fillId="0" borderId="7" xfId="0" applyFill="1" applyBorder="1" applyAlignment="1"/>
    <xf numFmtId="167" fontId="0" fillId="0" borderId="0" xfId="0" applyFill="1" applyBorder="1" applyAlignment="1"/>
    <xf numFmtId="167" fontId="0" fillId="0" borderId="0" xfId="0" applyFill="1" applyBorder="1" applyAlignment="1">
      <alignment horizontal="centerContinuous"/>
    </xf>
    <xf numFmtId="167" fontId="0" fillId="0" borderId="3" xfId="0" applyFill="1" applyBorder="1" applyAlignment="1">
      <alignment horizontal="center"/>
    </xf>
    <xf numFmtId="167" fontId="0" fillId="0" borderId="10" xfId="0" applyFill="1" applyBorder="1" applyAlignment="1">
      <alignment horizontal="centerContinuous"/>
    </xf>
    <xf numFmtId="167" fontId="0" fillId="0" borderId="1" xfId="0" applyFill="1" applyBorder="1" applyAlignment="1" applyProtection="1">
      <alignment horizontal="centerContinuous"/>
    </xf>
    <xf numFmtId="167" fontId="0" fillId="0" borderId="2" xfId="0" applyFill="1" applyBorder="1" applyAlignment="1" applyProtection="1">
      <alignment horizontal="centerContinuous"/>
    </xf>
    <xf numFmtId="167" fontId="0" fillId="0" borderId="0" xfId="0" applyFill="1" applyBorder="1" applyAlignment="1" applyProtection="1">
      <alignment horizontal="centerContinuous"/>
    </xf>
    <xf numFmtId="167" fontId="0" fillId="0" borderId="5" xfId="0" applyFill="1" applyBorder="1" applyAlignment="1">
      <alignment horizontal="centerContinuous"/>
    </xf>
    <xf numFmtId="167" fontId="0" fillId="0" borderId="5" xfId="0" applyFill="1" applyBorder="1" applyAlignment="1"/>
    <xf numFmtId="167" fontId="0" fillId="0" borderId="6" xfId="0" applyFill="1" applyBorder="1" applyAlignment="1"/>
    <xf numFmtId="167" fontId="0" fillId="0" borderId="7" xfId="0" applyFill="1" applyBorder="1" applyAlignment="1" applyProtection="1"/>
    <xf numFmtId="167" fontId="0" fillId="0" borderId="5" xfId="0" quotePrefix="1" applyFill="1" applyBorder="1" applyAlignment="1">
      <alignment horizontal="centerContinuous"/>
    </xf>
    <xf numFmtId="167" fontId="0" fillId="0" borderId="3" xfId="0" applyFill="1" applyBorder="1" applyAlignment="1"/>
    <xf numFmtId="167" fontId="0" fillId="0" borderId="0" xfId="0" applyFill="1" applyBorder="1" applyAlignment="1">
      <alignment horizontal="center"/>
    </xf>
    <xf numFmtId="167" fontId="0" fillId="0" borderId="8" xfId="0" applyFill="1" applyBorder="1" applyAlignment="1">
      <alignment horizontal="centerContinuous"/>
    </xf>
    <xf numFmtId="167" fontId="0" fillId="0" borderId="2" xfId="0" applyFill="1" applyBorder="1" applyAlignment="1"/>
    <xf numFmtId="167" fontId="0" fillId="0" borderId="1" xfId="0" applyFill="1" applyBorder="1" applyAlignment="1"/>
    <xf numFmtId="167" fontId="0" fillId="0" borderId="9" xfId="0" applyFill="1" applyBorder="1" applyAlignment="1"/>
    <xf numFmtId="167" fontId="0" fillId="0" borderId="1" xfId="0" applyFill="1" applyBorder="1" applyAlignment="1">
      <alignment horizontal="centerContinuous"/>
    </xf>
    <xf numFmtId="167" fontId="0" fillId="0" borderId="11" xfId="0" applyFill="1" applyBorder="1" applyAlignment="1">
      <alignment horizontal="centerContinuous"/>
    </xf>
    <xf numFmtId="167" fontId="0" fillId="0" borderId="7" xfId="0" applyFill="1" applyBorder="1" applyAlignment="1" applyProtection="1">
      <alignment horizontal="left"/>
    </xf>
    <xf numFmtId="169" fontId="4" fillId="0" borderId="0" xfId="45" applyNumberFormat="1" applyFill="1" applyAlignment="1"/>
    <xf numFmtId="171" fontId="4" fillId="0" borderId="0" xfId="45" applyNumberFormat="1" applyFill="1" applyAlignment="1" applyProtection="1">
      <alignment horizontal="center"/>
    </xf>
    <xf numFmtId="167" fontId="6" fillId="0" borderId="7" xfId="0" applyFont="1" applyFill="1" applyBorder="1" applyAlignment="1">
      <alignment horizontal="left"/>
    </xf>
    <xf numFmtId="169" fontId="0" fillId="0" borderId="0" xfId="0" applyNumberFormat="1" applyFill="1" applyAlignment="1"/>
    <xf numFmtId="167" fontId="10" fillId="0" borderId="0" xfId="0" applyFont="1" applyFill="1" applyAlignment="1"/>
    <xf numFmtId="167" fontId="0" fillId="0" borderId="0" xfId="0" applyFill="1" applyAlignment="1" applyProtection="1"/>
    <xf numFmtId="167" fontId="7" fillId="0" borderId="0" xfId="0" quotePrefix="1" applyFont="1" applyFill="1" applyAlignment="1">
      <alignment horizontal="left"/>
    </xf>
    <xf numFmtId="167" fontId="4" fillId="0" borderId="0" xfId="0" applyFont="1" applyFill="1" applyAlignment="1"/>
    <xf numFmtId="169" fontId="11" fillId="0" borderId="0" xfId="0" applyNumberFormat="1" applyFont="1" applyFill="1" applyBorder="1" applyAlignment="1">
      <alignment vertical="center"/>
    </xf>
    <xf numFmtId="0" fontId="0" fillId="0" borderId="0" xfId="0" applyNumberFormat="1" applyFill="1" applyAlignment="1"/>
    <xf numFmtId="0" fontId="5" fillId="0" borderId="7" xfId="47" applyFont="1" applyBorder="1" applyAlignment="1"/>
    <xf numFmtId="172" fontId="0" fillId="0" borderId="0" xfId="0" applyNumberFormat="1" applyFill="1" applyAlignment="1"/>
    <xf numFmtId="167" fontId="11" fillId="0" borderId="0" xfId="0" applyFont="1" applyFill="1" applyBorder="1" applyAlignment="1">
      <alignment vertical="center"/>
    </xf>
    <xf numFmtId="169" fontId="11" fillId="0" borderId="0" xfId="45" applyNumberFormat="1" applyFont="1" applyFill="1" applyBorder="1" applyAlignment="1">
      <alignment vertical="center"/>
    </xf>
    <xf numFmtId="171" fontId="11" fillId="0" borderId="0" xfId="45" applyNumberFormat="1" applyFont="1" applyFill="1" applyBorder="1" applyAlignment="1" applyProtection="1">
      <alignment horizontal="center" vertical="center"/>
    </xf>
    <xf numFmtId="169" fontId="16" fillId="0" borderId="0" xfId="0" applyNumberFormat="1" applyFont="1" applyFill="1" applyBorder="1" applyAlignment="1">
      <alignment vertical="center"/>
    </xf>
    <xf numFmtId="171" fontId="16" fillId="0" borderId="0" xfId="45" applyNumberFormat="1" applyFont="1" applyFill="1" applyBorder="1" applyAlignment="1" applyProtection="1">
      <alignment horizontal="center" vertical="center"/>
    </xf>
    <xf numFmtId="167" fontId="17" fillId="0" borderId="0" xfId="0" applyFont="1" applyFill="1" applyBorder="1" applyAlignment="1">
      <alignment vertical="center"/>
    </xf>
    <xf numFmtId="167" fontId="11" fillId="0" borderId="0" xfId="0" applyFont="1" applyFill="1" applyBorder="1" applyAlignment="1" applyProtection="1">
      <alignment vertical="center"/>
    </xf>
    <xf numFmtId="167" fontId="18" fillId="0" borderId="0" xfId="0" quotePrefix="1" applyFont="1" applyFill="1" applyBorder="1" applyAlignment="1">
      <alignment horizontal="left" vertical="center"/>
    </xf>
    <xf numFmtId="167" fontId="12" fillId="2" borderId="0" xfId="0" applyFont="1" applyFill="1" applyBorder="1" applyAlignment="1">
      <alignment horizontal="left" vertical="center"/>
    </xf>
    <xf numFmtId="167" fontId="13" fillId="2" borderId="0" xfId="0" applyFont="1" applyFill="1" applyBorder="1" applyAlignment="1">
      <alignment horizontal="left" vertical="center"/>
    </xf>
    <xf numFmtId="167" fontId="13" fillId="2" borderId="15" xfId="0" applyFont="1" applyFill="1" applyBorder="1" applyAlignment="1">
      <alignment vertical="center"/>
    </xf>
    <xf numFmtId="167" fontId="13" fillId="2" borderId="16" xfId="0" applyFont="1" applyFill="1" applyBorder="1" applyAlignment="1" applyProtection="1">
      <alignment horizontal="left" vertical="center"/>
    </xf>
    <xf numFmtId="167" fontId="15" fillId="2" borderId="16" xfId="0" applyFont="1" applyFill="1" applyBorder="1" applyAlignment="1">
      <alignment horizontal="left" vertical="center"/>
    </xf>
    <xf numFmtId="167" fontId="13" fillId="2" borderId="16" xfId="0" applyFont="1" applyFill="1" applyBorder="1" applyAlignment="1">
      <alignment vertical="center"/>
    </xf>
    <xf numFmtId="169" fontId="11" fillId="0" borderId="0" xfId="0" applyNumberFormat="1" applyFont="1" applyAlignment="1"/>
    <xf numFmtId="167" fontId="0" fillId="0" borderId="0" xfId="0" applyFont="1" applyFill="1" applyAlignment="1">
      <alignment horizontal="centerContinuous"/>
    </xf>
    <xf numFmtId="167" fontId="0" fillId="0" borderId="0" xfId="0" applyFont="1" applyFill="1" applyAlignment="1"/>
    <xf numFmtId="167" fontId="5" fillId="2" borderId="0" xfId="0" applyFont="1" applyFill="1" applyBorder="1" applyAlignment="1">
      <alignment horizontal="left" vertical="center"/>
    </xf>
    <xf numFmtId="167" fontId="0" fillId="2" borderId="0" xfId="0" applyFont="1" applyFill="1" applyBorder="1" applyAlignment="1">
      <alignment horizontal="left" vertical="center"/>
    </xf>
    <xf numFmtId="167" fontId="0" fillId="0" borderId="0" xfId="0" applyFont="1" applyFill="1" applyBorder="1" applyAlignment="1">
      <alignment vertical="center"/>
    </xf>
    <xf numFmtId="167" fontId="0" fillId="2" borderId="15" xfId="0" applyFont="1" applyFill="1" applyBorder="1" applyAlignment="1">
      <alignment vertical="center"/>
    </xf>
    <xf numFmtId="167" fontId="0" fillId="2" borderId="16" xfId="0" applyFont="1" applyFill="1" applyBorder="1" applyAlignment="1" applyProtection="1">
      <alignment horizontal="left" vertical="center"/>
    </xf>
    <xf numFmtId="169" fontId="0" fillId="0" borderId="0" xfId="45" applyNumberFormat="1" applyFont="1" applyFill="1" applyBorder="1" applyAlignment="1">
      <alignment vertical="center"/>
    </xf>
    <xf numFmtId="171" fontId="0" fillId="0" borderId="0" xfId="45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/>
    <xf numFmtId="167" fontId="19" fillId="2" borderId="16" xfId="0" applyFont="1" applyFill="1" applyBorder="1" applyAlignment="1">
      <alignment horizontal="left" vertical="center"/>
    </xf>
    <xf numFmtId="169" fontId="0" fillId="0" borderId="0" xfId="0" applyNumberFormat="1" applyFont="1" applyFill="1" applyBorder="1" applyAlignment="1">
      <alignment vertical="center"/>
    </xf>
    <xf numFmtId="167" fontId="0" fillId="2" borderId="16" xfId="0" applyFont="1" applyFill="1" applyBorder="1" applyAlignment="1">
      <alignment vertical="center"/>
    </xf>
    <xf numFmtId="169" fontId="19" fillId="0" borderId="0" xfId="0" applyNumberFormat="1" applyFont="1" applyFill="1" applyBorder="1" applyAlignment="1">
      <alignment vertical="center"/>
    </xf>
    <xf numFmtId="171" fontId="19" fillId="0" borderId="0" xfId="45" applyNumberFormat="1" applyFont="1" applyFill="1" applyBorder="1" applyAlignment="1" applyProtection="1">
      <alignment horizontal="center" vertical="center"/>
    </xf>
    <xf numFmtId="167" fontId="10" fillId="0" borderId="0" xfId="0" applyFont="1" applyFill="1" applyBorder="1" applyAlignment="1">
      <alignment vertical="center"/>
    </xf>
    <xf numFmtId="167" fontId="0" fillId="0" borderId="0" xfId="0" applyFont="1" applyFill="1" applyBorder="1" applyAlignment="1" applyProtection="1">
      <alignment vertical="center"/>
    </xf>
    <xf numFmtId="167" fontId="7" fillId="0" borderId="0" xfId="0" quotePrefix="1" applyFont="1" applyFill="1" applyBorder="1" applyAlignment="1">
      <alignment horizontal="left" vertical="center"/>
    </xf>
    <xf numFmtId="167" fontId="0" fillId="0" borderId="0" xfId="0" applyFont="1" applyFill="1" applyAlignment="1" applyProtection="1"/>
    <xf numFmtId="0" fontId="0" fillId="0" borderId="0" xfId="35" applyFont="1" applyFill="1" applyBorder="1" applyAlignment="1">
      <alignment horizontal="left" vertical="center"/>
    </xf>
    <xf numFmtId="167" fontId="10" fillId="0" borderId="0" xfId="0" applyFont="1" applyFill="1" applyBorder="1" applyAlignment="1">
      <alignment vertical="top"/>
    </xf>
    <xf numFmtId="167" fontId="2" fillId="2" borderId="0" xfId="0" applyFont="1" applyFill="1" applyBorder="1" applyAlignment="1">
      <alignment horizontal="left" vertical="center"/>
    </xf>
    <xf numFmtId="0" fontId="2" fillId="0" borderId="7" xfId="33" quotePrefix="1" applyFont="1" applyBorder="1" applyAlignment="1"/>
    <xf numFmtId="167" fontId="2" fillId="0" borderId="7" xfId="0" applyFont="1" applyBorder="1" applyAlignment="1"/>
    <xf numFmtId="167" fontId="6" fillId="2" borderId="16" xfId="0" applyFont="1" applyFill="1" applyBorder="1" applyAlignment="1">
      <alignment horizontal="left" vertical="center"/>
    </xf>
    <xf numFmtId="169" fontId="6" fillId="0" borderId="0" xfId="0" applyNumberFormat="1" applyFont="1" applyFill="1" applyBorder="1" applyAlignment="1">
      <alignment vertical="center"/>
    </xf>
    <xf numFmtId="171" fontId="6" fillId="0" borderId="0" xfId="45" applyNumberFormat="1" applyFont="1" applyFill="1" applyBorder="1" applyAlignment="1" applyProtection="1">
      <alignment horizontal="center" vertical="center"/>
    </xf>
    <xf numFmtId="167" fontId="6" fillId="0" borderId="0" xfId="0" applyFont="1" applyFill="1" applyAlignment="1"/>
    <xf numFmtId="0" fontId="6" fillId="0" borderId="0" xfId="0" applyNumberFormat="1" applyFont="1" applyFill="1" applyAlignment="1"/>
    <xf numFmtId="167" fontId="0" fillId="2" borderId="17" xfId="0" applyFont="1" applyFill="1" applyBorder="1" applyAlignment="1">
      <alignment horizontal="center" vertical="center"/>
    </xf>
    <xf numFmtId="167" fontId="0" fillId="2" borderId="18" xfId="0" applyFont="1" applyFill="1" applyBorder="1" applyAlignment="1">
      <alignment horizontal="center" vertical="center"/>
    </xf>
    <xf numFmtId="167" fontId="0" fillId="2" borderId="19" xfId="0" applyFont="1" applyFill="1" applyBorder="1" applyAlignment="1">
      <alignment horizontal="center" vertical="center" wrapText="1"/>
    </xf>
    <xf numFmtId="167" fontId="0" fillId="2" borderId="20" xfId="0" applyFont="1" applyFill="1" applyBorder="1" applyAlignment="1">
      <alignment horizontal="center" vertical="center" wrapText="1"/>
    </xf>
    <xf numFmtId="167" fontId="0" fillId="2" borderId="19" xfId="0" applyFont="1" applyFill="1" applyBorder="1" applyAlignment="1">
      <alignment horizontal="center" vertical="center"/>
    </xf>
    <xf numFmtId="167" fontId="0" fillId="2" borderId="20" xfId="0" applyFont="1" applyFill="1" applyBorder="1" applyAlignment="1">
      <alignment horizontal="center" vertical="center"/>
    </xf>
    <xf numFmtId="167" fontId="0" fillId="2" borderId="19" xfId="0" quotePrefix="1" applyFont="1" applyFill="1" applyBorder="1" applyAlignment="1" applyProtection="1">
      <alignment horizontal="center" vertical="center" wrapText="1"/>
    </xf>
    <xf numFmtId="167" fontId="0" fillId="2" borderId="20" xfId="0" applyFont="1" applyFill="1" applyBorder="1" applyAlignment="1">
      <alignment vertical="center"/>
    </xf>
    <xf numFmtId="167" fontId="0" fillId="2" borderId="21" xfId="0" quotePrefix="1" applyFont="1" applyFill="1" applyBorder="1" applyAlignment="1" applyProtection="1">
      <alignment horizontal="center" vertical="center" wrapText="1"/>
    </xf>
    <xf numFmtId="167" fontId="0" fillId="2" borderId="22" xfId="0" applyFont="1" applyFill="1" applyBorder="1" applyAlignment="1">
      <alignment vertical="center"/>
    </xf>
    <xf numFmtId="167" fontId="13" fillId="2" borderId="17" xfId="0" applyFont="1" applyFill="1" applyBorder="1" applyAlignment="1">
      <alignment horizontal="center" vertical="center"/>
    </xf>
    <xf numFmtId="167" fontId="13" fillId="2" borderId="18" xfId="0" applyFont="1" applyFill="1" applyBorder="1" applyAlignment="1">
      <alignment horizontal="center" vertical="center"/>
    </xf>
    <xf numFmtId="167" fontId="13" fillId="2" borderId="19" xfId="0" applyFont="1" applyFill="1" applyBorder="1" applyAlignment="1">
      <alignment horizontal="center" vertical="center" wrapText="1"/>
    </xf>
    <xf numFmtId="167" fontId="13" fillId="2" borderId="20" xfId="0" applyFont="1" applyFill="1" applyBorder="1" applyAlignment="1">
      <alignment horizontal="center" vertical="center" wrapText="1"/>
    </xf>
    <xf numFmtId="167" fontId="13" fillId="2" borderId="19" xfId="0" applyFont="1" applyFill="1" applyBorder="1" applyAlignment="1">
      <alignment horizontal="center" vertical="center"/>
    </xf>
    <xf numFmtId="167" fontId="13" fillId="2" borderId="20" xfId="0" applyFont="1" applyFill="1" applyBorder="1" applyAlignment="1">
      <alignment horizontal="center" vertical="center"/>
    </xf>
    <xf numFmtId="167" fontId="13" fillId="2" borderId="19" xfId="0" quotePrefix="1" applyFont="1" applyFill="1" applyBorder="1" applyAlignment="1" applyProtection="1">
      <alignment horizontal="center" vertical="center" wrapText="1"/>
    </xf>
    <xf numFmtId="167" fontId="13" fillId="2" borderId="20" xfId="0" applyFont="1" applyFill="1" applyBorder="1" applyAlignment="1">
      <alignment vertical="center"/>
    </xf>
    <xf numFmtId="167" fontId="13" fillId="2" borderId="21" xfId="0" quotePrefix="1" applyFont="1" applyFill="1" applyBorder="1" applyAlignment="1" applyProtection="1">
      <alignment horizontal="center" vertical="center" wrapText="1"/>
    </xf>
    <xf numFmtId="167" fontId="13" fillId="2" borderId="22" xfId="0" applyFont="1" applyFill="1" applyBorder="1" applyAlignment="1">
      <alignment vertical="center"/>
    </xf>
  </cellXfs>
  <cellStyles count="57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2 2" xfId="16"/>
    <cellStyle name="Euro 3" xfId="17"/>
    <cellStyle name="Ganz" xfId="18"/>
    <cellStyle name="Gut" xfId="19" builtinId="26" customBuiltin="1"/>
    <cellStyle name="Neutral" xfId="20" builtinId="28" customBuiltin="1"/>
    <cellStyle name="Notiz 2" xfId="21"/>
    <cellStyle name="Schlecht" xfId="22" builtinId="27" customBuiltin="1"/>
    <cellStyle name="Standard" xfId="0" builtinId="0"/>
    <cellStyle name="Standard 10" xfId="23"/>
    <cellStyle name="Standard 10 2" xfId="24"/>
    <cellStyle name="Standard 11" xfId="25"/>
    <cellStyle name="Standard 12" xfId="26"/>
    <cellStyle name="Standard 12 2" xfId="27"/>
    <cellStyle name="Standard 13" xfId="28"/>
    <cellStyle name="Standard 13 2" xfId="29"/>
    <cellStyle name="Standard 14" xfId="30"/>
    <cellStyle name="Standard 14 2" xfId="31"/>
    <cellStyle name="Standard 15" xfId="32"/>
    <cellStyle name="Standard 16" xfId="33"/>
    <cellStyle name="Standard 2" xfId="34"/>
    <cellStyle name="Standard 3" xfId="35"/>
    <cellStyle name="Standard 4" xfId="36"/>
    <cellStyle name="Standard 4 2" xfId="37"/>
    <cellStyle name="Standard 5" xfId="38"/>
    <cellStyle name="Standard 6" xfId="39"/>
    <cellStyle name="Standard 7" xfId="40"/>
    <cellStyle name="Standard 7 2" xfId="41"/>
    <cellStyle name="Standard 8" xfId="42"/>
    <cellStyle name="Standard 8 2" xfId="43"/>
    <cellStyle name="Standard 9" xfId="44"/>
    <cellStyle name="Standard_1997" xfId="45"/>
    <cellStyle name="Standard_Erläuterungen" xfId="46"/>
    <cellStyle name="Standard_Info" xfId="47"/>
    <cellStyle name="U_1 - Formatvorlage1" xfId="48"/>
    <cellStyle name="Überschrift" xfId="49" builtinId="15" customBuiltin="1"/>
    <cellStyle name="Überschrift 1" xfId="50" builtinId="16" customBuiltin="1"/>
    <cellStyle name="Überschrift 2" xfId="51" builtinId="17" customBuiltin="1"/>
    <cellStyle name="Überschrift 3" xfId="52" builtinId="18" customBuiltin="1"/>
    <cellStyle name="Überschrift 4" xfId="53" builtinId="19" customBuiltin="1"/>
    <cellStyle name="Verknüpfte Zelle" xfId="54" builtinId="24" customBuiltin="1"/>
    <cellStyle name="Warnender Text" xfId="55" builtinId="11" customBuiltin="1"/>
    <cellStyle name="Zelle überprüfen" xfId="56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1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0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0"/>
  <sheetViews>
    <sheetView showGridLines="0" workbookViewId="0">
      <selection activeCell="B30" sqref="B30"/>
    </sheetView>
  </sheetViews>
  <sheetFormatPr baseColWidth="10" defaultColWidth="12" defaultRowHeight="12.75" customHeight="1"/>
  <cols>
    <col min="1" max="1" width="2.83203125" style="45" customWidth="1"/>
    <col min="2" max="2" width="104.83203125" style="45" customWidth="1"/>
    <col min="3" max="8" width="12" style="45"/>
    <col min="9" max="9" width="17.1640625" style="45" customWidth="1"/>
    <col min="10" max="16384" width="12" style="45"/>
  </cols>
  <sheetData>
    <row r="1" spans="1:9" ht="12.75" customHeight="1">
      <c r="A1" s="55"/>
      <c r="B1" s="56"/>
    </row>
    <row r="2" spans="1:9" ht="12.75" customHeight="1">
      <c r="A2" s="57"/>
      <c r="B2" s="58" t="s">
        <v>70</v>
      </c>
      <c r="C2" s="47"/>
    </row>
    <row r="3" spans="1:9" ht="12.75" customHeight="1">
      <c r="A3" s="59"/>
      <c r="B3" s="60"/>
      <c r="C3" s="47"/>
    </row>
    <row r="4" spans="1:9" ht="12.75" customHeight="1">
      <c r="A4" s="55"/>
      <c r="B4" s="56"/>
      <c r="C4" s="47"/>
    </row>
    <row r="5" spans="1:9" ht="12.75" customHeight="1">
      <c r="A5" s="57"/>
      <c r="B5" s="62" t="s">
        <v>69</v>
      </c>
      <c r="C5" s="48"/>
      <c r="D5" s="46"/>
      <c r="E5" s="46"/>
      <c r="F5" s="46"/>
      <c r="G5" s="46"/>
      <c r="H5" s="46"/>
      <c r="I5" s="46"/>
    </row>
    <row r="6" spans="1:9" ht="12.75" customHeight="1">
      <c r="A6" s="57"/>
      <c r="B6" s="62" t="s">
        <v>0</v>
      </c>
      <c r="C6" s="47"/>
    </row>
    <row r="7" spans="1:9" ht="12.75" customHeight="1">
      <c r="A7" s="59"/>
      <c r="B7" s="60"/>
    </row>
    <row r="8" spans="1:9" ht="12.75" customHeight="1">
      <c r="A8" s="49"/>
      <c r="B8" s="63"/>
    </row>
    <row r="9" spans="1:9" ht="12.75" customHeight="1">
      <c r="A9" s="51"/>
      <c r="B9" s="61" t="s">
        <v>41</v>
      </c>
    </row>
    <row r="10" spans="1:9" ht="12.75" customHeight="1">
      <c r="A10" s="51"/>
      <c r="B10" s="61"/>
    </row>
    <row r="11" spans="1:9" ht="12.75" customHeight="1">
      <c r="A11" s="51"/>
      <c r="B11" s="106" t="s">
        <v>66</v>
      </c>
    </row>
    <row r="12" spans="1:9" ht="12.75" customHeight="1">
      <c r="A12" s="51"/>
      <c r="B12" s="106" t="s">
        <v>67</v>
      </c>
    </row>
    <row r="13" spans="1:9" ht="12.75" customHeight="1">
      <c r="A13" s="51"/>
      <c r="B13" s="106" t="s">
        <v>86</v>
      </c>
    </row>
    <row r="14" spans="1:9" ht="12.75" customHeight="1">
      <c r="A14" s="51"/>
      <c r="B14" s="106" t="s">
        <v>68</v>
      </c>
    </row>
    <row r="15" spans="1:9" ht="12.75" customHeight="1">
      <c r="A15" s="53"/>
      <c r="B15" s="54"/>
    </row>
    <row r="16" spans="1:9" ht="12.75" customHeight="1">
      <c r="A16" s="49"/>
      <c r="B16" s="50"/>
    </row>
    <row r="17" spans="1:2" ht="12.75" customHeight="1">
      <c r="A17" s="51"/>
      <c r="B17" s="61" t="s">
        <v>42</v>
      </c>
    </row>
    <row r="18" spans="1:2" ht="12.75" customHeight="1">
      <c r="A18" s="51"/>
      <c r="B18" s="52"/>
    </row>
    <row r="19" spans="1:2" ht="12.75" customHeight="1">
      <c r="A19" s="51"/>
      <c r="B19" s="64" t="s">
        <v>43</v>
      </c>
    </row>
    <row r="20" spans="1:2" ht="12.75" customHeight="1">
      <c r="A20" s="51"/>
      <c r="B20" s="52" t="s">
        <v>44</v>
      </c>
    </row>
    <row r="21" spans="1:2" ht="12.75" customHeight="1">
      <c r="A21" s="53"/>
      <c r="B21" s="54"/>
    </row>
    <row r="22" spans="1:2" ht="12.75" customHeight="1">
      <c r="A22" s="49"/>
      <c r="B22" s="50"/>
    </row>
    <row r="23" spans="1:2" ht="12.75" customHeight="1">
      <c r="A23" s="51"/>
      <c r="B23" s="61" t="s">
        <v>45</v>
      </c>
    </row>
    <row r="24" spans="1:2" ht="12.75" customHeight="1">
      <c r="A24" s="51"/>
      <c r="B24" s="52"/>
    </row>
    <row r="25" spans="1:2" ht="12.75" customHeight="1">
      <c r="A25" s="51"/>
      <c r="B25" s="145" t="s">
        <v>97</v>
      </c>
    </row>
    <row r="26" spans="1:2" ht="12.75" customHeight="1">
      <c r="A26" s="51"/>
      <c r="B26" s="52"/>
    </row>
    <row r="27" spans="1:2" ht="12.75" customHeight="1">
      <c r="A27" s="51"/>
      <c r="B27" s="52" t="s">
        <v>46</v>
      </c>
    </row>
    <row r="28" spans="1:2" ht="12.75" customHeight="1">
      <c r="A28" s="51"/>
      <c r="B28" s="52" t="s">
        <v>47</v>
      </c>
    </row>
    <row r="29" spans="1:2" ht="12.75" customHeight="1">
      <c r="A29" s="51"/>
      <c r="B29" s="146" t="s">
        <v>98</v>
      </c>
    </row>
    <row r="30" spans="1:2" ht="12.75" customHeight="1">
      <c r="A30" s="53"/>
      <c r="B30" s="54"/>
    </row>
    <row r="31" spans="1:2" ht="12.75" customHeight="1">
      <c r="A31" s="49"/>
      <c r="B31" s="50"/>
    </row>
    <row r="32" spans="1:2" ht="12.75" customHeight="1">
      <c r="A32" s="51"/>
      <c r="B32" s="65" t="s">
        <v>48</v>
      </c>
    </row>
    <row r="33" spans="1:2" ht="12.75" customHeight="1">
      <c r="A33" s="51"/>
      <c r="B33" s="52"/>
    </row>
    <row r="34" spans="1:2" ht="12.75" customHeight="1">
      <c r="A34" s="51"/>
      <c r="B34" s="64" t="s">
        <v>51</v>
      </c>
    </row>
    <row r="35" spans="1:2" ht="12.75" customHeight="1">
      <c r="A35" s="53"/>
      <c r="B35" s="54"/>
    </row>
    <row r="36" spans="1:2" ht="12.75" customHeight="1">
      <c r="A36" s="49"/>
      <c r="B36" s="50"/>
    </row>
    <row r="37" spans="1:2" ht="12.75" customHeight="1">
      <c r="A37" s="51"/>
      <c r="B37" s="66" t="s">
        <v>50</v>
      </c>
    </row>
    <row r="38" spans="1:2" ht="12.75" customHeight="1">
      <c r="A38" s="51"/>
      <c r="B38" s="52"/>
    </row>
    <row r="39" spans="1:2" ht="12.75" customHeight="1">
      <c r="A39" s="51"/>
      <c r="B39" s="52" t="s">
        <v>49</v>
      </c>
    </row>
    <row r="40" spans="1:2" ht="12.75" customHeight="1">
      <c r="A40" s="53"/>
      <c r="B40" s="54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>
      <selection activeCell="C2" sqref="C2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44" t="s">
        <v>95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89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f>SUM(C11:G11)</f>
        <v>14889</v>
      </c>
      <c r="C11" s="130">
        <v>9905</v>
      </c>
      <c r="D11" s="130">
        <v>3210</v>
      </c>
      <c r="E11" s="130">
        <v>940</v>
      </c>
      <c r="F11" s="130">
        <v>584</v>
      </c>
      <c r="G11" s="130">
        <v>250</v>
      </c>
      <c r="H11" s="130">
        <v>22852</v>
      </c>
      <c r="I11" s="131">
        <f t="shared" ref="I11:I16" si="0">H11/B11</f>
        <v>1.534824366982336</v>
      </c>
    </row>
    <row r="12" spans="1:10" ht="12.75" customHeight="1">
      <c r="A12" s="129" t="s">
        <v>16</v>
      </c>
      <c r="B12" s="130">
        <f>SUM(C12:G12)</f>
        <v>14257</v>
      </c>
      <c r="C12" s="130">
        <v>7459</v>
      </c>
      <c r="D12" s="130">
        <v>3727</v>
      </c>
      <c r="E12" s="130">
        <v>1496</v>
      </c>
      <c r="F12" s="130">
        <v>1013</v>
      </c>
      <c r="G12" s="130">
        <v>562</v>
      </c>
      <c r="H12" s="130">
        <v>26421</v>
      </c>
      <c r="I12" s="131">
        <f t="shared" si="0"/>
        <v>1.8531949217928034</v>
      </c>
      <c r="J12" s="132"/>
    </row>
    <row r="13" spans="1:10" ht="12.75" customHeight="1">
      <c r="A13" s="129" t="s">
        <v>17</v>
      </c>
      <c r="B13" s="130">
        <f>SUM(C13:G13)</f>
        <v>27073</v>
      </c>
      <c r="C13" s="130">
        <v>15228</v>
      </c>
      <c r="D13" s="130">
        <v>6655</v>
      </c>
      <c r="E13" s="130">
        <v>2609</v>
      </c>
      <c r="F13" s="130">
        <v>1772</v>
      </c>
      <c r="G13" s="130">
        <v>809</v>
      </c>
      <c r="H13" s="130">
        <v>47765</v>
      </c>
      <c r="I13" s="131">
        <f t="shared" si="0"/>
        <v>1.7643039190337237</v>
      </c>
      <c r="J13" s="132"/>
    </row>
    <row r="14" spans="1:10" ht="12.75" customHeight="1">
      <c r="A14" s="129" t="s">
        <v>18</v>
      </c>
      <c r="B14" s="130">
        <f>SUM(C14:G14)</f>
        <v>25719</v>
      </c>
      <c r="C14" s="130">
        <v>15227</v>
      </c>
      <c r="D14" s="130">
        <v>6027</v>
      </c>
      <c r="E14" s="130">
        <v>2253</v>
      </c>
      <c r="F14" s="130">
        <v>1590</v>
      </c>
      <c r="G14" s="130">
        <v>622</v>
      </c>
      <c r="H14" s="130">
        <v>43674</v>
      </c>
      <c r="I14" s="131">
        <f t="shared" si="0"/>
        <v>1.6981220109646564</v>
      </c>
      <c r="J14" s="132"/>
    </row>
    <row r="15" spans="1:10" ht="12.75" customHeight="1">
      <c r="A15" s="129" t="s">
        <v>19</v>
      </c>
      <c r="B15" s="130">
        <f>SUM(C15:G15)</f>
        <v>31245</v>
      </c>
      <c r="C15" s="130">
        <v>19278</v>
      </c>
      <c r="D15" s="130">
        <v>7015</v>
      </c>
      <c r="E15" s="130">
        <v>2569</v>
      </c>
      <c r="F15" s="130">
        <v>1685</v>
      </c>
      <c r="G15" s="130">
        <v>698</v>
      </c>
      <c r="H15" s="130">
        <v>51432</v>
      </c>
      <c r="I15" s="131">
        <f t="shared" si="0"/>
        <v>1.6460873739798367</v>
      </c>
      <c r="J15" s="132"/>
    </row>
    <row r="16" spans="1:10" ht="17.100000000000001" customHeight="1">
      <c r="A16" s="133" t="s">
        <v>20</v>
      </c>
      <c r="B16" s="134">
        <f t="shared" ref="B16:H16" si="1">SUM(B11:B15)</f>
        <v>113183</v>
      </c>
      <c r="C16" s="134">
        <f t="shared" si="1"/>
        <v>67097</v>
      </c>
      <c r="D16" s="134">
        <f t="shared" si="1"/>
        <v>26634</v>
      </c>
      <c r="E16" s="134">
        <f t="shared" si="1"/>
        <v>9867</v>
      </c>
      <c r="F16" s="134">
        <f t="shared" si="1"/>
        <v>6644</v>
      </c>
      <c r="G16" s="134">
        <f t="shared" si="1"/>
        <v>2941</v>
      </c>
      <c r="H16" s="134">
        <f t="shared" si="1"/>
        <v>192144</v>
      </c>
      <c r="I16" s="131">
        <f t="shared" si="0"/>
        <v>1.6976401049627594</v>
      </c>
      <c r="J16" s="132"/>
    </row>
    <row r="17" spans="1:10" ht="12.75" customHeight="1">
      <c r="A17" s="129" t="s">
        <v>21</v>
      </c>
      <c r="B17" s="130">
        <f t="shared" ref="B17:B34" si="2">SUM(C17:G17)</f>
        <v>36377</v>
      </c>
      <c r="C17" s="130">
        <v>17965</v>
      </c>
      <c r="D17" s="130">
        <v>9664</v>
      </c>
      <c r="E17" s="130">
        <v>4138</v>
      </c>
      <c r="F17" s="130">
        <v>3076</v>
      </c>
      <c r="G17" s="130">
        <v>1534</v>
      </c>
      <c r="H17" s="130">
        <v>70158</v>
      </c>
      <c r="I17" s="131">
        <f t="shared" ref="I17:I34" si="3">H17/B17</f>
        <v>1.9286362261868764</v>
      </c>
    </row>
    <row r="18" spans="1:10" ht="12.75" customHeight="1">
      <c r="A18" s="129" t="s">
        <v>22</v>
      </c>
      <c r="B18" s="130">
        <f t="shared" si="2"/>
        <v>3518</v>
      </c>
      <c r="C18" s="130">
        <v>1761</v>
      </c>
      <c r="D18" s="130">
        <v>996</v>
      </c>
      <c r="E18" s="130">
        <v>335</v>
      </c>
      <c r="F18" s="130">
        <v>296</v>
      </c>
      <c r="G18" s="130">
        <v>130</v>
      </c>
      <c r="H18" s="130">
        <v>6627</v>
      </c>
      <c r="I18" s="131">
        <f t="shared" si="3"/>
        <v>1.8837407617964752</v>
      </c>
      <c r="J18" s="132"/>
    </row>
    <row r="19" spans="1:10" ht="12.75" customHeight="1">
      <c r="A19" s="129" t="s">
        <v>23</v>
      </c>
      <c r="B19" s="130">
        <f t="shared" si="2"/>
        <v>6590</v>
      </c>
      <c r="C19" s="130">
        <v>3034</v>
      </c>
      <c r="D19" s="130">
        <v>1938</v>
      </c>
      <c r="E19" s="130">
        <v>734</v>
      </c>
      <c r="F19" s="130">
        <v>608</v>
      </c>
      <c r="G19" s="130">
        <v>276</v>
      </c>
      <c r="H19" s="130">
        <v>13024</v>
      </c>
      <c r="I19" s="131">
        <f t="shared" si="3"/>
        <v>1.9763277693474961</v>
      </c>
      <c r="J19" s="132"/>
    </row>
    <row r="20" spans="1:10" ht="12.75" customHeight="1">
      <c r="A20" s="129" t="s">
        <v>24</v>
      </c>
      <c r="B20" s="130">
        <f t="shared" si="2"/>
        <v>8625</v>
      </c>
      <c r="C20" s="130">
        <v>4351</v>
      </c>
      <c r="D20" s="130">
        <v>2297</v>
      </c>
      <c r="E20" s="130">
        <v>908</v>
      </c>
      <c r="F20" s="130">
        <v>797</v>
      </c>
      <c r="G20" s="130">
        <v>272</v>
      </c>
      <c r="H20" s="130">
        <v>16280</v>
      </c>
      <c r="I20" s="131">
        <f t="shared" si="3"/>
        <v>1.8875362318840581</v>
      </c>
      <c r="J20" s="132"/>
    </row>
    <row r="21" spans="1:10" ht="12.75" customHeight="1">
      <c r="A21" s="129" t="s">
        <v>25</v>
      </c>
      <c r="B21" s="130">
        <f t="shared" si="2"/>
        <v>15217</v>
      </c>
      <c r="C21" s="130">
        <v>7493</v>
      </c>
      <c r="D21" s="130">
        <v>3989</v>
      </c>
      <c r="E21" s="130">
        <v>1799</v>
      </c>
      <c r="F21" s="130">
        <v>1337</v>
      </c>
      <c r="G21" s="130">
        <v>599</v>
      </c>
      <c r="H21" s="130">
        <v>29392</v>
      </c>
      <c r="I21" s="131">
        <f t="shared" si="3"/>
        <v>1.9315239534730893</v>
      </c>
      <c r="J21" s="132"/>
    </row>
    <row r="22" spans="1:10" ht="12.75" customHeight="1">
      <c r="A22" s="129" t="s">
        <v>26</v>
      </c>
      <c r="B22" s="130">
        <f t="shared" si="2"/>
        <v>5010</v>
      </c>
      <c r="C22" s="130">
        <v>2289</v>
      </c>
      <c r="D22" s="130">
        <v>1433</v>
      </c>
      <c r="E22" s="130">
        <v>600</v>
      </c>
      <c r="F22" s="130">
        <v>465</v>
      </c>
      <c r="G22" s="130">
        <v>223</v>
      </c>
      <c r="H22" s="130">
        <v>10011</v>
      </c>
      <c r="I22" s="131">
        <f t="shared" si="3"/>
        <v>1.9982035928143713</v>
      </c>
      <c r="J22" s="132"/>
    </row>
    <row r="23" spans="1:10" ht="12.75" customHeight="1">
      <c r="A23" s="129" t="s">
        <v>27</v>
      </c>
      <c r="B23" s="130">
        <f t="shared" si="2"/>
        <v>16236</v>
      </c>
      <c r="C23" s="130">
        <v>7515</v>
      </c>
      <c r="D23" s="130">
        <v>4744</v>
      </c>
      <c r="E23" s="130">
        <v>1908</v>
      </c>
      <c r="F23" s="130">
        <v>1446</v>
      </c>
      <c r="G23" s="130">
        <v>623</v>
      </c>
      <c r="H23" s="130">
        <v>31804</v>
      </c>
      <c r="I23" s="131">
        <f t="shared" si="3"/>
        <v>1.9588568612958857</v>
      </c>
      <c r="J23" s="132"/>
    </row>
    <row r="24" spans="1:10" ht="12.75" customHeight="1">
      <c r="A24" s="129" t="s">
        <v>28</v>
      </c>
      <c r="B24" s="130">
        <f t="shared" si="2"/>
        <v>12208</v>
      </c>
      <c r="C24" s="130">
        <v>5001</v>
      </c>
      <c r="D24" s="130">
        <v>3864</v>
      </c>
      <c r="E24" s="130">
        <v>1603</v>
      </c>
      <c r="F24" s="130">
        <v>1186</v>
      </c>
      <c r="G24" s="130">
        <v>554</v>
      </c>
      <c r="H24" s="130">
        <v>25215</v>
      </c>
      <c r="I24" s="131">
        <f t="shared" si="3"/>
        <v>2.0654488859764091</v>
      </c>
    </row>
    <row r="25" spans="1:10" ht="12.75" customHeight="1">
      <c r="A25" s="129" t="s">
        <v>29</v>
      </c>
      <c r="B25" s="130">
        <f t="shared" si="2"/>
        <v>3352</v>
      </c>
      <c r="C25" s="130">
        <v>1700</v>
      </c>
      <c r="D25" s="130">
        <v>882</v>
      </c>
      <c r="E25" s="130">
        <v>383</v>
      </c>
      <c r="F25" s="130">
        <v>277</v>
      </c>
      <c r="G25" s="130">
        <v>110</v>
      </c>
      <c r="H25" s="130">
        <v>6302</v>
      </c>
      <c r="I25" s="131">
        <f t="shared" si="3"/>
        <v>1.880071599045346</v>
      </c>
    </row>
    <row r="26" spans="1:10" ht="12.75" customHeight="1">
      <c r="A26" s="129" t="s">
        <v>30</v>
      </c>
      <c r="B26" s="130">
        <f t="shared" si="2"/>
        <v>4219</v>
      </c>
      <c r="C26" s="130">
        <v>1911</v>
      </c>
      <c r="D26" s="130">
        <v>1192</v>
      </c>
      <c r="E26" s="130">
        <v>538</v>
      </c>
      <c r="F26" s="130">
        <v>398</v>
      </c>
      <c r="G26" s="130">
        <v>180</v>
      </c>
      <c r="H26" s="130">
        <v>8454</v>
      </c>
      <c r="I26" s="131">
        <f t="shared" si="3"/>
        <v>2.0037923678596825</v>
      </c>
    </row>
    <row r="27" spans="1:10" ht="12.75" customHeight="1">
      <c r="A27" s="129" t="s">
        <v>31</v>
      </c>
      <c r="B27" s="130">
        <f t="shared" si="2"/>
        <v>7113</v>
      </c>
      <c r="C27" s="130">
        <v>3636</v>
      </c>
      <c r="D27" s="130">
        <v>1993</v>
      </c>
      <c r="E27" s="130">
        <v>677</v>
      </c>
      <c r="F27" s="130">
        <v>583</v>
      </c>
      <c r="G27" s="130">
        <v>224</v>
      </c>
      <c r="H27" s="130">
        <v>13170</v>
      </c>
      <c r="I27" s="131">
        <f t="shared" si="3"/>
        <v>1.8515394348376213</v>
      </c>
    </row>
    <row r="28" spans="1:10" ht="12.75" customHeight="1">
      <c r="A28" s="129" t="s">
        <v>32</v>
      </c>
      <c r="B28" s="130">
        <f t="shared" si="2"/>
        <v>12152</v>
      </c>
      <c r="C28" s="130">
        <v>5530</v>
      </c>
      <c r="D28" s="130">
        <v>3661</v>
      </c>
      <c r="E28" s="130">
        <v>1362</v>
      </c>
      <c r="F28" s="130">
        <v>1134</v>
      </c>
      <c r="G28" s="130">
        <v>465</v>
      </c>
      <c r="H28" s="130">
        <v>23909</v>
      </c>
      <c r="I28" s="131">
        <f t="shared" si="3"/>
        <v>1.9674950625411456</v>
      </c>
    </row>
    <row r="29" spans="1:10" ht="12.75" customHeight="1">
      <c r="A29" s="129" t="s">
        <v>33</v>
      </c>
      <c r="B29" s="130">
        <f t="shared" si="2"/>
        <v>5944</v>
      </c>
      <c r="C29" s="130">
        <v>2620</v>
      </c>
      <c r="D29" s="130">
        <v>1721</v>
      </c>
      <c r="E29" s="130">
        <v>813</v>
      </c>
      <c r="F29" s="130">
        <v>562</v>
      </c>
      <c r="G29" s="130">
        <v>228</v>
      </c>
      <c r="H29" s="130">
        <v>11944</v>
      </c>
      <c r="I29" s="131">
        <f t="shared" si="3"/>
        <v>2.0094212651413188</v>
      </c>
    </row>
    <row r="30" spans="1:10" ht="12.75" customHeight="1">
      <c r="A30" s="129" t="s">
        <v>34</v>
      </c>
      <c r="B30" s="130">
        <f t="shared" si="2"/>
        <v>8454</v>
      </c>
      <c r="C30" s="130">
        <v>4012</v>
      </c>
      <c r="D30" s="130">
        <v>2398</v>
      </c>
      <c r="E30" s="130">
        <v>1006</v>
      </c>
      <c r="F30" s="130">
        <v>725</v>
      </c>
      <c r="G30" s="130">
        <v>313</v>
      </c>
      <c r="H30" s="130">
        <v>16381</v>
      </c>
      <c r="I30" s="131">
        <f t="shared" si="3"/>
        <v>1.9376626449018217</v>
      </c>
    </row>
    <row r="31" spans="1:10" ht="12.75" customHeight="1">
      <c r="A31" s="129" t="s">
        <v>35</v>
      </c>
      <c r="B31" s="130">
        <f t="shared" si="2"/>
        <v>24245</v>
      </c>
      <c r="C31" s="130">
        <v>12387</v>
      </c>
      <c r="D31" s="130">
        <v>6353</v>
      </c>
      <c r="E31" s="130">
        <v>2591</v>
      </c>
      <c r="F31" s="130">
        <v>2081</v>
      </c>
      <c r="G31" s="130">
        <v>833</v>
      </c>
      <c r="H31" s="130">
        <v>45577</v>
      </c>
      <c r="I31" s="131">
        <f t="shared" si="3"/>
        <v>1.8798515157764488</v>
      </c>
    </row>
    <row r="32" spans="1:10" ht="12.75" customHeight="1">
      <c r="A32" s="129" t="s">
        <v>36</v>
      </c>
      <c r="B32" s="130">
        <f t="shared" si="2"/>
        <v>4758</v>
      </c>
      <c r="C32" s="130">
        <v>2315</v>
      </c>
      <c r="D32" s="130">
        <v>1279</v>
      </c>
      <c r="E32" s="130">
        <v>565</v>
      </c>
      <c r="F32" s="130">
        <v>410</v>
      </c>
      <c r="G32" s="130">
        <v>189</v>
      </c>
      <c r="H32" s="130">
        <v>9232</v>
      </c>
      <c r="I32" s="131">
        <f t="shared" si="3"/>
        <v>1.9403110550651534</v>
      </c>
    </row>
    <row r="33" spans="1:9" ht="12.75" customHeight="1">
      <c r="A33" s="129" t="s">
        <v>37</v>
      </c>
      <c r="B33" s="130">
        <f t="shared" si="2"/>
        <v>14809</v>
      </c>
      <c r="C33" s="130">
        <v>5774</v>
      </c>
      <c r="D33" s="130">
        <v>4518</v>
      </c>
      <c r="E33" s="130">
        <v>2083</v>
      </c>
      <c r="F33" s="130">
        <v>1723</v>
      </c>
      <c r="G33" s="130">
        <v>711</v>
      </c>
      <c r="H33" s="130">
        <v>31704</v>
      </c>
      <c r="I33" s="131">
        <f t="shared" si="3"/>
        <v>2.1408602876629077</v>
      </c>
    </row>
    <row r="34" spans="1:9" ht="12.75" customHeight="1">
      <c r="A34" s="129" t="s">
        <v>38</v>
      </c>
      <c r="B34" s="130">
        <f t="shared" si="2"/>
        <v>18631</v>
      </c>
      <c r="C34" s="130">
        <v>8573</v>
      </c>
      <c r="D34" s="130">
        <v>5060</v>
      </c>
      <c r="E34" s="130">
        <v>2288</v>
      </c>
      <c r="F34" s="130">
        <v>1812</v>
      </c>
      <c r="G34" s="130">
        <v>898</v>
      </c>
      <c r="H34" s="130">
        <v>37595</v>
      </c>
      <c r="I34" s="131">
        <f t="shared" si="3"/>
        <v>2.0178734367452096</v>
      </c>
    </row>
    <row r="35" spans="1:9" ht="17.100000000000001" customHeight="1">
      <c r="A35" s="133" t="s">
        <v>39</v>
      </c>
      <c r="B35" s="134">
        <f t="shared" ref="B35:H35" si="4">SUM(B17:B34)</f>
        <v>207458</v>
      </c>
      <c r="C35" s="134">
        <f t="shared" si="4"/>
        <v>97867</v>
      </c>
      <c r="D35" s="134">
        <f t="shared" si="4"/>
        <v>57982</v>
      </c>
      <c r="E35" s="134">
        <f t="shared" si="4"/>
        <v>24331</v>
      </c>
      <c r="F35" s="134">
        <f t="shared" si="4"/>
        <v>18916</v>
      </c>
      <c r="G35" s="134">
        <f t="shared" si="4"/>
        <v>8362</v>
      </c>
      <c r="H35" s="134">
        <f t="shared" si="4"/>
        <v>406779</v>
      </c>
      <c r="I35" s="131">
        <f>H35/B35</f>
        <v>1.9607776031775106</v>
      </c>
    </row>
    <row r="36" spans="1:9" ht="17.100000000000001" customHeight="1">
      <c r="A36" s="133" t="s">
        <v>40</v>
      </c>
      <c r="B36" s="136">
        <f t="shared" ref="B36:H36" si="5">+B16+B35</f>
        <v>320641</v>
      </c>
      <c r="C36" s="136">
        <f t="shared" si="5"/>
        <v>164964</v>
      </c>
      <c r="D36" s="136">
        <f t="shared" si="5"/>
        <v>84616</v>
      </c>
      <c r="E36" s="136">
        <f t="shared" si="5"/>
        <v>34198</v>
      </c>
      <c r="F36" s="136">
        <f t="shared" si="5"/>
        <v>25560</v>
      </c>
      <c r="G36" s="136">
        <f t="shared" si="5"/>
        <v>11303</v>
      </c>
      <c r="H36" s="136">
        <f t="shared" si="5"/>
        <v>598923</v>
      </c>
      <c r="I36" s="137">
        <f>H36/B36</f>
        <v>1.867892752330488</v>
      </c>
    </row>
    <row r="37" spans="1:9" ht="12" customHeight="1">
      <c r="A37" s="143" t="str">
        <f>REPT("    ",7)</f>
        <v xml:space="preserve">                            </v>
      </c>
      <c r="B37" s="139"/>
      <c r="C37" s="127"/>
      <c r="D37" s="127"/>
      <c r="E37" s="127"/>
      <c r="F37" s="127"/>
      <c r="G37" s="127"/>
      <c r="H37" s="139"/>
      <c r="I37" s="127"/>
    </row>
    <row r="38" spans="1:9" ht="13.5" customHeight="1">
      <c r="A38" s="140" t="s">
        <v>90</v>
      </c>
      <c r="B38" s="127"/>
      <c r="C38" s="127"/>
      <c r="D38" s="127"/>
      <c r="E38" s="127"/>
      <c r="F38" s="127"/>
      <c r="G38" s="127"/>
      <c r="H38" s="139"/>
      <c r="I38" s="139"/>
    </row>
    <row r="39" spans="1:9" ht="12.75" hidden="1" customHeight="1">
      <c r="A39" s="142" t="s">
        <v>92</v>
      </c>
      <c r="H39" s="141"/>
    </row>
    <row r="40" spans="1:9" ht="12.75" customHeight="1">
      <c r="H40" s="141"/>
    </row>
    <row r="41" spans="1:9" ht="12.75" customHeight="1">
      <c r="H41" s="141"/>
    </row>
    <row r="42" spans="1:9" ht="12.75" customHeight="1">
      <c r="H42" s="141"/>
    </row>
    <row r="43" spans="1:9" ht="12.75" customHeight="1">
      <c r="H43" s="141"/>
    </row>
    <row r="44" spans="1:9" ht="12.75" customHeight="1">
      <c r="H44" s="141"/>
    </row>
    <row r="45" spans="1:9" ht="12.75" customHeight="1">
      <c r="H45" s="141"/>
    </row>
    <row r="46" spans="1:9" ht="12.75" customHeight="1">
      <c r="H46" s="141"/>
    </row>
    <row r="79" ht="11.25"/>
    <row r="80" ht="11.25"/>
    <row r="81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selection activeCell="H11" sqref="H11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44" t="s">
        <v>94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89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f>SUM(C11:G11)</f>
        <v>14395</v>
      </c>
      <c r="C11" s="130">
        <v>9682</v>
      </c>
      <c r="D11" s="130">
        <v>3017</v>
      </c>
      <c r="E11" s="130">
        <v>886</v>
      </c>
      <c r="F11" s="130">
        <v>569</v>
      </c>
      <c r="G11" s="130">
        <v>241</v>
      </c>
      <c r="H11" s="130">
        <v>21970</v>
      </c>
      <c r="I11" s="131">
        <f>H11/B11</f>
        <v>1.5262243834664815</v>
      </c>
    </row>
    <row r="12" spans="1:10" ht="12.75" customHeight="1">
      <c r="A12" s="129" t="s">
        <v>16</v>
      </c>
      <c r="B12" s="130">
        <f>SUM(C12:G12)</f>
        <v>13691</v>
      </c>
      <c r="C12" s="130">
        <v>7174</v>
      </c>
      <c r="D12" s="130">
        <v>3587</v>
      </c>
      <c r="E12" s="130">
        <v>1440</v>
      </c>
      <c r="F12" s="130">
        <v>994</v>
      </c>
      <c r="G12" s="130">
        <v>496</v>
      </c>
      <c r="H12" s="130">
        <v>25255</v>
      </c>
      <c r="I12" s="131">
        <f>H12/B12</f>
        <v>1.8446424658534804</v>
      </c>
      <c r="J12" s="132"/>
    </row>
    <row r="13" spans="1:10" ht="12.75" customHeight="1">
      <c r="A13" s="129" t="s">
        <v>17</v>
      </c>
      <c r="B13" s="130">
        <f>SUM(C13:G13)</f>
        <v>26699</v>
      </c>
      <c r="C13" s="130">
        <v>15002</v>
      </c>
      <c r="D13" s="130">
        <v>6560</v>
      </c>
      <c r="E13" s="130">
        <v>2570</v>
      </c>
      <c r="F13" s="130">
        <v>1802</v>
      </c>
      <c r="G13" s="130">
        <v>765</v>
      </c>
      <c r="H13" s="130">
        <v>47110</v>
      </c>
      <c r="I13" s="131">
        <f>H13/B13</f>
        <v>1.7644855612569759</v>
      </c>
      <c r="J13" s="132"/>
    </row>
    <row r="14" spans="1:10" ht="12.75" customHeight="1">
      <c r="A14" s="129" t="s">
        <v>18</v>
      </c>
      <c r="B14" s="130">
        <f>SUM(C14:G14)</f>
        <v>25502</v>
      </c>
      <c r="C14" s="130">
        <v>15130</v>
      </c>
      <c r="D14" s="130">
        <v>5954</v>
      </c>
      <c r="E14" s="130">
        <v>2253</v>
      </c>
      <c r="F14" s="130">
        <v>1538</v>
      </c>
      <c r="G14" s="130">
        <v>627</v>
      </c>
      <c r="H14" s="130">
        <v>43254</v>
      </c>
      <c r="I14" s="131">
        <f>H14/B14</f>
        <v>1.6961022664889027</v>
      </c>
      <c r="J14" s="132"/>
    </row>
    <row r="15" spans="1:10" ht="12.75" customHeight="1">
      <c r="A15" s="129" t="s">
        <v>19</v>
      </c>
      <c r="B15" s="130">
        <f>SUM(C15:G15)</f>
        <v>30834</v>
      </c>
      <c r="C15" s="130">
        <v>19093</v>
      </c>
      <c r="D15" s="130">
        <v>6934</v>
      </c>
      <c r="E15" s="130">
        <v>2470</v>
      </c>
      <c r="F15" s="130">
        <v>1676</v>
      </c>
      <c r="G15" s="130">
        <v>661</v>
      </c>
      <c r="H15" s="130">
        <v>50602</v>
      </c>
      <c r="I15" s="131">
        <f>H15/B15</f>
        <v>1.641110462476487</v>
      </c>
      <c r="J15" s="132"/>
    </row>
    <row r="16" spans="1:10" ht="3" customHeight="1">
      <c r="A16" s="129"/>
      <c r="B16" s="130"/>
      <c r="C16" s="130"/>
      <c r="D16" s="130"/>
      <c r="E16" s="130"/>
      <c r="F16" s="130"/>
      <c r="G16" s="130"/>
      <c r="H16" s="130"/>
      <c r="I16" s="131"/>
      <c r="J16" s="132"/>
    </row>
    <row r="17" spans="1:10" ht="12.75" customHeight="1">
      <c r="A17" s="133" t="s">
        <v>20</v>
      </c>
      <c r="B17" s="134">
        <f t="shared" ref="B17:H17" si="0">SUM(B11:B15)</f>
        <v>111121</v>
      </c>
      <c r="C17" s="134">
        <f t="shared" si="0"/>
        <v>66081</v>
      </c>
      <c r="D17" s="134">
        <f t="shared" si="0"/>
        <v>26052</v>
      </c>
      <c r="E17" s="134">
        <f t="shared" si="0"/>
        <v>9619</v>
      </c>
      <c r="F17" s="134">
        <f t="shared" si="0"/>
        <v>6579</v>
      </c>
      <c r="G17" s="134">
        <f t="shared" si="0"/>
        <v>2790</v>
      </c>
      <c r="H17" s="134">
        <f t="shared" si="0"/>
        <v>188191</v>
      </c>
      <c r="I17" s="131">
        <f>H17/B17</f>
        <v>1.6935682724237542</v>
      </c>
      <c r="J17" s="132"/>
    </row>
    <row r="18" spans="1:10" ht="3" customHeight="1">
      <c r="A18" s="135"/>
      <c r="B18" s="130"/>
      <c r="C18" s="130"/>
      <c r="D18" s="130"/>
      <c r="E18" s="130"/>
      <c r="F18" s="130"/>
      <c r="G18" s="130"/>
      <c r="H18" s="130"/>
      <c r="I18" s="130"/>
      <c r="J18" s="132"/>
    </row>
    <row r="19" spans="1:10" ht="12.75" customHeight="1">
      <c r="A19" s="129" t="s">
        <v>21</v>
      </c>
      <c r="B19" s="130">
        <f t="shared" ref="B19:B36" si="1">SUM(C19:G19)</f>
        <v>35930</v>
      </c>
      <c r="C19" s="130">
        <v>17745</v>
      </c>
      <c r="D19" s="130">
        <v>9471</v>
      </c>
      <c r="E19" s="130">
        <v>4097</v>
      </c>
      <c r="F19" s="130">
        <v>3091</v>
      </c>
      <c r="G19" s="130">
        <v>1526</v>
      </c>
      <c r="H19" s="130">
        <v>69438</v>
      </c>
      <c r="I19" s="131">
        <f t="shared" ref="I19:I36" si="2">H19/B19</f>
        <v>1.9325911494572781</v>
      </c>
    </row>
    <row r="20" spans="1:10" ht="12.75" customHeight="1">
      <c r="A20" s="129" t="s">
        <v>22</v>
      </c>
      <c r="B20" s="130">
        <f t="shared" si="1"/>
        <v>3437</v>
      </c>
      <c r="C20" s="130">
        <v>1682</v>
      </c>
      <c r="D20" s="130">
        <v>987</v>
      </c>
      <c r="E20" s="130">
        <v>339</v>
      </c>
      <c r="F20" s="130">
        <v>291</v>
      </c>
      <c r="G20" s="130">
        <v>138</v>
      </c>
      <c r="H20" s="130">
        <v>6564</v>
      </c>
      <c r="I20" s="131">
        <f t="shared" si="2"/>
        <v>1.9098050625545533</v>
      </c>
      <c r="J20" s="132"/>
    </row>
    <row r="21" spans="1:10" ht="12.75" customHeight="1">
      <c r="A21" s="129" t="s">
        <v>23</v>
      </c>
      <c r="B21" s="130">
        <f t="shared" si="1"/>
        <v>6548</v>
      </c>
      <c r="C21" s="130">
        <v>3012</v>
      </c>
      <c r="D21" s="130">
        <v>1970</v>
      </c>
      <c r="E21" s="130">
        <v>735</v>
      </c>
      <c r="F21" s="130">
        <v>587</v>
      </c>
      <c r="G21" s="130">
        <v>244</v>
      </c>
      <c r="H21" s="130">
        <v>12802</v>
      </c>
      <c r="I21" s="131">
        <f t="shared" si="2"/>
        <v>1.955100794135614</v>
      </c>
      <c r="J21" s="132"/>
    </row>
    <row r="22" spans="1:10" ht="12.75" customHeight="1">
      <c r="A22" s="129" t="s">
        <v>24</v>
      </c>
      <c r="B22" s="130">
        <f t="shared" si="1"/>
        <v>8548</v>
      </c>
      <c r="C22" s="130">
        <v>4308</v>
      </c>
      <c r="D22" s="130">
        <v>2258</v>
      </c>
      <c r="E22" s="130">
        <v>925</v>
      </c>
      <c r="F22" s="130">
        <v>776</v>
      </c>
      <c r="G22" s="130">
        <v>281</v>
      </c>
      <c r="H22" s="130">
        <v>16173</v>
      </c>
      <c r="I22" s="131">
        <f t="shared" si="2"/>
        <v>1.8920215255030417</v>
      </c>
      <c r="J22" s="132"/>
    </row>
    <row r="23" spans="1:10" ht="12.75" customHeight="1">
      <c r="A23" s="129" t="s">
        <v>25</v>
      </c>
      <c r="B23" s="130">
        <f t="shared" si="1"/>
        <v>15096</v>
      </c>
      <c r="C23" s="130">
        <v>7472</v>
      </c>
      <c r="D23" s="130">
        <v>3977</v>
      </c>
      <c r="E23" s="130">
        <v>1738</v>
      </c>
      <c r="F23" s="130">
        <v>1327</v>
      </c>
      <c r="G23" s="130">
        <v>582</v>
      </c>
      <c r="H23" s="130">
        <v>29022</v>
      </c>
      <c r="I23" s="131">
        <f t="shared" si="2"/>
        <v>1.9224960254372019</v>
      </c>
      <c r="J23" s="132"/>
    </row>
    <row r="24" spans="1:10" ht="12.75" customHeight="1">
      <c r="A24" s="129" t="s">
        <v>26</v>
      </c>
      <c r="B24" s="130">
        <f t="shared" si="1"/>
        <v>4852</v>
      </c>
      <c r="C24" s="130">
        <v>2167</v>
      </c>
      <c r="D24" s="130">
        <v>1428</v>
      </c>
      <c r="E24" s="130">
        <v>595</v>
      </c>
      <c r="F24" s="130">
        <v>452</v>
      </c>
      <c r="G24" s="130">
        <v>210</v>
      </c>
      <c r="H24" s="130">
        <v>9723</v>
      </c>
      <c r="I24" s="131">
        <f t="shared" si="2"/>
        <v>2.0039159109645506</v>
      </c>
      <c r="J24" s="132"/>
    </row>
    <row r="25" spans="1:10" ht="12.75" customHeight="1">
      <c r="A25" s="129" t="s">
        <v>27</v>
      </c>
      <c r="B25" s="130">
        <f t="shared" si="1"/>
        <v>15711</v>
      </c>
      <c r="C25" s="130">
        <v>7297</v>
      </c>
      <c r="D25" s="130">
        <v>4576</v>
      </c>
      <c r="E25" s="130">
        <v>1813</v>
      </c>
      <c r="F25" s="130">
        <v>1437</v>
      </c>
      <c r="G25" s="130">
        <v>588</v>
      </c>
      <c r="H25" s="130">
        <v>30732</v>
      </c>
      <c r="I25" s="131">
        <f t="shared" si="2"/>
        <v>1.9560817261791101</v>
      </c>
      <c r="J25" s="132"/>
    </row>
    <row r="26" spans="1:10" ht="12.75" customHeight="1">
      <c r="A26" s="129" t="s">
        <v>28</v>
      </c>
      <c r="B26" s="130">
        <f t="shared" si="1"/>
        <v>12124</v>
      </c>
      <c r="C26" s="130">
        <v>4894</v>
      </c>
      <c r="D26" s="130">
        <v>3884</v>
      </c>
      <c r="E26" s="130">
        <v>1632</v>
      </c>
      <c r="F26" s="130">
        <v>1186</v>
      </c>
      <c r="G26" s="130">
        <v>528</v>
      </c>
      <c r="H26" s="130">
        <v>25091</v>
      </c>
      <c r="I26" s="131">
        <f t="shared" si="2"/>
        <v>2.0695315077532168</v>
      </c>
    </row>
    <row r="27" spans="1:10" ht="12.75" customHeight="1">
      <c r="A27" s="129" t="s">
        <v>29</v>
      </c>
      <c r="B27" s="130">
        <f t="shared" si="1"/>
        <v>3368</v>
      </c>
      <c r="C27" s="130">
        <v>1714</v>
      </c>
      <c r="D27" s="130">
        <v>894</v>
      </c>
      <c r="E27" s="130">
        <v>373</v>
      </c>
      <c r="F27" s="130">
        <v>279</v>
      </c>
      <c r="G27" s="130">
        <v>108</v>
      </c>
      <c r="H27" s="130">
        <v>6307</v>
      </c>
      <c r="I27" s="131">
        <f t="shared" si="2"/>
        <v>1.872624703087886</v>
      </c>
    </row>
    <row r="28" spans="1:10" ht="12.75" customHeight="1">
      <c r="A28" s="129" t="s">
        <v>30</v>
      </c>
      <c r="B28" s="130">
        <f t="shared" si="1"/>
        <v>4189</v>
      </c>
      <c r="C28" s="130">
        <v>1891</v>
      </c>
      <c r="D28" s="130">
        <v>1217</v>
      </c>
      <c r="E28" s="130">
        <v>515</v>
      </c>
      <c r="F28" s="130">
        <v>391</v>
      </c>
      <c r="G28" s="130">
        <v>175</v>
      </c>
      <c r="H28" s="130">
        <v>8357</v>
      </c>
      <c r="I28" s="131">
        <f t="shared" si="2"/>
        <v>1.9949868703747911</v>
      </c>
    </row>
    <row r="29" spans="1:10" ht="12.75" customHeight="1">
      <c r="A29" s="129" t="s">
        <v>31</v>
      </c>
      <c r="B29" s="130">
        <f t="shared" si="1"/>
        <v>7066</v>
      </c>
      <c r="C29" s="130">
        <v>3612</v>
      </c>
      <c r="D29" s="130">
        <v>1972</v>
      </c>
      <c r="E29" s="130">
        <v>695</v>
      </c>
      <c r="F29" s="130">
        <v>570</v>
      </c>
      <c r="G29" s="130">
        <v>217</v>
      </c>
      <c r="H29" s="130">
        <v>13076</v>
      </c>
      <c r="I29" s="131">
        <f t="shared" si="2"/>
        <v>1.8505519388621567</v>
      </c>
    </row>
    <row r="30" spans="1:10" ht="12.75" customHeight="1">
      <c r="A30" s="129" t="s">
        <v>32</v>
      </c>
      <c r="B30" s="130">
        <f t="shared" si="1"/>
        <v>12078</v>
      </c>
      <c r="C30" s="130">
        <v>5493</v>
      </c>
      <c r="D30" s="130">
        <v>3640</v>
      </c>
      <c r="E30" s="130">
        <v>1376</v>
      </c>
      <c r="F30" s="130">
        <v>1112</v>
      </c>
      <c r="G30" s="130">
        <v>457</v>
      </c>
      <c r="H30" s="130">
        <v>23746</v>
      </c>
      <c r="I30" s="131">
        <f t="shared" si="2"/>
        <v>1.966053982447425</v>
      </c>
    </row>
    <row r="31" spans="1:10" ht="12.75" customHeight="1">
      <c r="A31" s="129" t="s">
        <v>33</v>
      </c>
      <c r="B31" s="130">
        <f t="shared" si="1"/>
        <v>5823</v>
      </c>
      <c r="C31" s="130">
        <v>2553</v>
      </c>
      <c r="D31" s="130">
        <v>1708</v>
      </c>
      <c r="E31" s="130">
        <v>776</v>
      </c>
      <c r="F31" s="130">
        <v>574</v>
      </c>
      <c r="G31" s="130">
        <v>212</v>
      </c>
      <c r="H31" s="130">
        <v>11711</v>
      </c>
      <c r="I31" s="131">
        <f t="shared" si="2"/>
        <v>2.0111626309462478</v>
      </c>
    </row>
    <row r="32" spans="1:10" ht="12.75" customHeight="1">
      <c r="A32" s="129" t="s">
        <v>34</v>
      </c>
      <c r="B32" s="130">
        <f t="shared" si="1"/>
        <v>8342</v>
      </c>
      <c r="C32" s="130">
        <v>3915</v>
      </c>
      <c r="D32" s="130">
        <v>2394</v>
      </c>
      <c r="E32" s="130">
        <v>977</v>
      </c>
      <c r="F32" s="130">
        <v>721</v>
      </c>
      <c r="G32" s="130">
        <v>335</v>
      </c>
      <c r="H32" s="130">
        <v>16298</v>
      </c>
      <c r="I32" s="131">
        <f t="shared" si="2"/>
        <v>1.9537281227523375</v>
      </c>
    </row>
    <row r="33" spans="1:9" ht="12.75" customHeight="1">
      <c r="A33" s="129" t="s">
        <v>35</v>
      </c>
      <c r="B33" s="130">
        <f t="shared" si="1"/>
        <v>23800</v>
      </c>
      <c r="C33" s="130">
        <v>12017</v>
      </c>
      <c r="D33" s="130">
        <v>6306</v>
      </c>
      <c r="E33" s="130">
        <v>2529</v>
      </c>
      <c r="F33" s="130">
        <v>2111</v>
      </c>
      <c r="G33" s="130">
        <v>837</v>
      </c>
      <c r="H33" s="130">
        <v>45062</v>
      </c>
      <c r="I33" s="131">
        <f t="shared" si="2"/>
        <v>1.893361344537815</v>
      </c>
    </row>
    <row r="34" spans="1:9" ht="12.75" customHeight="1">
      <c r="A34" s="129" t="s">
        <v>36</v>
      </c>
      <c r="B34" s="130">
        <f t="shared" si="1"/>
        <v>4663</v>
      </c>
      <c r="C34" s="130">
        <v>2322</v>
      </c>
      <c r="D34" s="130">
        <v>1234</v>
      </c>
      <c r="E34" s="130">
        <v>538</v>
      </c>
      <c r="F34" s="130">
        <v>396</v>
      </c>
      <c r="G34" s="130">
        <v>173</v>
      </c>
      <c r="H34" s="130">
        <v>8924</v>
      </c>
      <c r="I34" s="131">
        <f t="shared" si="2"/>
        <v>1.9137894059618272</v>
      </c>
    </row>
    <row r="35" spans="1:9" ht="12.75" customHeight="1">
      <c r="A35" s="129" t="s">
        <v>37</v>
      </c>
      <c r="B35" s="130">
        <f t="shared" si="1"/>
        <v>14694</v>
      </c>
      <c r="C35" s="130">
        <v>5785</v>
      </c>
      <c r="D35" s="130">
        <v>4463</v>
      </c>
      <c r="E35" s="130">
        <v>2019</v>
      </c>
      <c r="F35" s="130">
        <v>1727</v>
      </c>
      <c r="G35" s="130">
        <v>700</v>
      </c>
      <c r="H35" s="130">
        <v>31368</v>
      </c>
      <c r="I35" s="131">
        <f t="shared" si="2"/>
        <v>2.134748877092691</v>
      </c>
    </row>
    <row r="36" spans="1:9" ht="12.75" customHeight="1">
      <c r="A36" s="129" t="s">
        <v>38</v>
      </c>
      <c r="B36" s="130">
        <f t="shared" si="1"/>
        <v>18276</v>
      </c>
      <c r="C36" s="130">
        <v>8462</v>
      </c>
      <c r="D36" s="130">
        <v>4928</v>
      </c>
      <c r="E36" s="130">
        <v>2228</v>
      </c>
      <c r="F36" s="130">
        <v>1787</v>
      </c>
      <c r="G36" s="130">
        <v>871</v>
      </c>
      <c r="H36" s="130">
        <v>36775</v>
      </c>
      <c r="I36" s="131">
        <f t="shared" si="2"/>
        <v>2.0122017947034361</v>
      </c>
    </row>
    <row r="37" spans="1:9" ht="3" customHeight="1">
      <c r="A37" s="129"/>
      <c r="B37" s="130"/>
      <c r="C37" s="130"/>
      <c r="D37" s="130"/>
      <c r="E37" s="130"/>
      <c r="F37" s="130"/>
      <c r="G37" s="130"/>
      <c r="H37" s="130"/>
      <c r="I37" s="131"/>
    </row>
    <row r="38" spans="1:9" ht="12.75" customHeight="1">
      <c r="A38" s="133" t="s">
        <v>39</v>
      </c>
      <c r="B38" s="134">
        <f t="shared" ref="B38:H38" si="3">SUM(B19:B36)</f>
        <v>204545</v>
      </c>
      <c r="C38" s="134">
        <f t="shared" si="3"/>
        <v>96341</v>
      </c>
      <c r="D38" s="134">
        <f t="shared" si="3"/>
        <v>57307</v>
      </c>
      <c r="E38" s="134">
        <f t="shared" si="3"/>
        <v>23900</v>
      </c>
      <c r="F38" s="134">
        <f t="shared" si="3"/>
        <v>18815</v>
      </c>
      <c r="G38" s="134">
        <f t="shared" si="3"/>
        <v>8182</v>
      </c>
      <c r="H38" s="134">
        <f t="shared" si="3"/>
        <v>401169</v>
      </c>
      <c r="I38" s="131">
        <f>H38/B38</f>
        <v>1.9612750250556112</v>
      </c>
    </row>
    <row r="39" spans="1:9" ht="3" customHeight="1">
      <c r="A39" s="135"/>
      <c r="B39" s="130"/>
      <c r="C39" s="130"/>
      <c r="D39" s="130"/>
      <c r="E39" s="130"/>
      <c r="F39" s="130"/>
      <c r="G39" s="130"/>
      <c r="H39" s="130"/>
      <c r="I39" s="131"/>
    </row>
    <row r="40" spans="1:9" ht="12.75" customHeight="1">
      <c r="A40" s="133" t="s">
        <v>40</v>
      </c>
      <c r="B40" s="136">
        <f>+B17+B38</f>
        <v>315666</v>
      </c>
      <c r="C40" s="136">
        <f t="shared" ref="C40:H40" si="4">+C17+C38</f>
        <v>162422</v>
      </c>
      <c r="D40" s="136">
        <f t="shared" si="4"/>
        <v>83359</v>
      </c>
      <c r="E40" s="136">
        <f t="shared" si="4"/>
        <v>33519</v>
      </c>
      <c r="F40" s="136">
        <f t="shared" si="4"/>
        <v>25394</v>
      </c>
      <c r="G40" s="136">
        <f t="shared" si="4"/>
        <v>10972</v>
      </c>
      <c r="H40" s="136">
        <f t="shared" si="4"/>
        <v>589360</v>
      </c>
      <c r="I40" s="137">
        <f>H40/B40</f>
        <v>1.8670366780077676</v>
      </c>
    </row>
    <row r="41" spans="1:9" ht="12" customHeight="1">
      <c r="A41" s="143" t="str">
        <f>REPT("    ",7)</f>
        <v xml:space="preserve">                            </v>
      </c>
      <c r="B41" s="139"/>
      <c r="C41" s="127"/>
      <c r="D41" s="127"/>
      <c r="E41" s="127"/>
      <c r="F41" s="127"/>
      <c r="G41" s="127"/>
      <c r="H41" s="139"/>
      <c r="I41" s="127"/>
    </row>
    <row r="42" spans="1:9" ht="13.5" customHeight="1">
      <c r="A42" s="140" t="s">
        <v>90</v>
      </c>
      <c r="B42" s="127"/>
      <c r="C42" s="127"/>
      <c r="D42" s="127"/>
      <c r="E42" s="127"/>
      <c r="F42" s="127"/>
      <c r="G42" s="127"/>
      <c r="H42" s="139"/>
      <c r="I42" s="139"/>
    </row>
    <row r="43" spans="1:9" ht="12.75" hidden="1" customHeight="1">
      <c r="A43" s="142" t="s">
        <v>92</v>
      </c>
      <c r="H43" s="141"/>
    </row>
    <row r="44" spans="1:9" ht="12.75" customHeight="1">
      <c r="H44" s="141"/>
    </row>
    <row r="45" spans="1:9" ht="12.75" customHeight="1">
      <c r="H45" s="141"/>
    </row>
    <row r="46" spans="1:9" ht="12.75" customHeight="1">
      <c r="H46" s="141"/>
    </row>
    <row r="47" spans="1:9" ht="12.75" customHeight="1">
      <c r="H47" s="141"/>
    </row>
    <row r="48" spans="1:9" ht="12.75" customHeight="1">
      <c r="H48" s="141"/>
    </row>
    <row r="49" spans="8:8" ht="12.75" customHeight="1">
      <c r="H49" s="141"/>
    </row>
    <row r="50" spans="8:8" ht="12.75" customHeight="1">
      <c r="H50" s="141"/>
    </row>
    <row r="83" ht="11.25"/>
    <row r="84" ht="11.25"/>
    <row r="85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workbookViewId="0">
      <selection activeCell="D2" sqref="D2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44" t="s">
        <v>93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89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f>SUM(C11:G11)</f>
        <v>14383</v>
      </c>
      <c r="C11" s="130">
        <v>9769</v>
      </c>
      <c r="D11" s="130">
        <v>2934</v>
      </c>
      <c r="E11" s="130">
        <v>895</v>
      </c>
      <c r="F11" s="130">
        <v>540</v>
      </c>
      <c r="G11" s="130">
        <v>245</v>
      </c>
      <c r="H11" s="130">
        <v>21818</v>
      </c>
      <c r="I11" s="131">
        <f>H11/B11</f>
        <v>1.5169297086838629</v>
      </c>
    </row>
    <row r="12" spans="1:10" ht="12.75" customHeight="1">
      <c r="A12" s="129" t="s">
        <v>16</v>
      </c>
      <c r="B12" s="130">
        <f>SUM(C12:G12)</f>
        <v>13670</v>
      </c>
      <c r="C12" s="130">
        <v>7230</v>
      </c>
      <c r="D12" s="130">
        <v>3519</v>
      </c>
      <c r="E12" s="130">
        <v>1414</v>
      </c>
      <c r="F12" s="130">
        <v>1015</v>
      </c>
      <c r="G12" s="130">
        <v>492</v>
      </c>
      <c r="H12" s="130">
        <v>25178</v>
      </c>
      <c r="I12" s="131">
        <f>H12/B12</f>
        <v>1.8418434528163863</v>
      </c>
      <c r="J12" s="132"/>
    </row>
    <row r="13" spans="1:10" ht="12.75" customHeight="1">
      <c r="A13" s="129" t="s">
        <v>17</v>
      </c>
      <c r="B13" s="130">
        <f>SUM(C13:G13)</f>
        <v>26602</v>
      </c>
      <c r="C13" s="130">
        <v>15064</v>
      </c>
      <c r="D13" s="130">
        <v>6437</v>
      </c>
      <c r="E13" s="130">
        <v>2539</v>
      </c>
      <c r="F13" s="130">
        <v>1791</v>
      </c>
      <c r="G13" s="130">
        <v>771</v>
      </c>
      <c r="H13" s="130">
        <v>46806</v>
      </c>
      <c r="I13" s="131">
        <f>H13/B13</f>
        <v>1.7594917675362756</v>
      </c>
      <c r="J13" s="132"/>
    </row>
    <row r="14" spans="1:10" ht="12.75" customHeight="1">
      <c r="A14" s="129" t="s">
        <v>18</v>
      </c>
      <c r="B14" s="130">
        <f>SUM(C14:G14)</f>
        <v>25302</v>
      </c>
      <c r="C14" s="130">
        <v>15149</v>
      </c>
      <c r="D14" s="130">
        <v>5747</v>
      </c>
      <c r="E14" s="130">
        <v>2277</v>
      </c>
      <c r="F14" s="130">
        <v>1535</v>
      </c>
      <c r="G14" s="130">
        <v>594</v>
      </c>
      <c r="H14" s="130">
        <v>42748</v>
      </c>
      <c r="I14" s="131">
        <f>H14/B14</f>
        <v>1.6895107106157616</v>
      </c>
      <c r="J14" s="132"/>
    </row>
    <row r="15" spans="1:10" ht="12.75" customHeight="1">
      <c r="A15" s="129" t="s">
        <v>19</v>
      </c>
      <c r="B15" s="130">
        <f>SUM(C15:G15)</f>
        <v>30846</v>
      </c>
      <c r="C15" s="130">
        <v>19280</v>
      </c>
      <c r="D15" s="130">
        <v>6866</v>
      </c>
      <c r="E15" s="130">
        <v>2394</v>
      </c>
      <c r="F15" s="130">
        <v>1666</v>
      </c>
      <c r="G15" s="130">
        <v>640</v>
      </c>
      <c r="H15" s="130">
        <v>50259</v>
      </c>
      <c r="I15" s="131">
        <f>H15/B15</f>
        <v>1.6293522660960902</v>
      </c>
      <c r="J15" s="132"/>
    </row>
    <row r="16" spans="1:10" ht="3" customHeight="1">
      <c r="A16" s="129"/>
      <c r="B16" s="130"/>
      <c r="C16" s="130"/>
      <c r="D16" s="130"/>
      <c r="E16" s="130"/>
      <c r="F16" s="130"/>
      <c r="G16" s="130"/>
      <c r="H16" s="130"/>
      <c r="I16" s="131"/>
      <c r="J16" s="132"/>
    </row>
    <row r="17" spans="1:10" ht="12.75" customHeight="1">
      <c r="A17" s="133" t="s">
        <v>20</v>
      </c>
      <c r="B17" s="134">
        <f t="shared" ref="B17:H17" si="0">SUM(B11:B15)</f>
        <v>110803</v>
      </c>
      <c r="C17" s="134">
        <f t="shared" si="0"/>
        <v>66492</v>
      </c>
      <c r="D17" s="134">
        <f t="shared" si="0"/>
        <v>25503</v>
      </c>
      <c r="E17" s="134">
        <f t="shared" si="0"/>
        <v>9519</v>
      </c>
      <c r="F17" s="134">
        <f t="shared" si="0"/>
        <v>6547</v>
      </c>
      <c r="G17" s="134">
        <f t="shared" si="0"/>
        <v>2742</v>
      </c>
      <c r="H17" s="134">
        <f t="shared" si="0"/>
        <v>186809</v>
      </c>
      <c r="I17" s="131">
        <f>H17/B17</f>
        <v>1.6859561564217576</v>
      </c>
      <c r="J17" s="132"/>
    </row>
    <row r="18" spans="1:10" ht="3" customHeight="1">
      <c r="A18" s="135"/>
      <c r="B18" s="130"/>
      <c r="C18" s="130"/>
      <c r="D18" s="130"/>
      <c r="E18" s="130"/>
      <c r="F18" s="130"/>
      <c r="G18" s="130"/>
      <c r="H18" s="130"/>
      <c r="I18" s="130"/>
      <c r="J18" s="132"/>
    </row>
    <row r="19" spans="1:10" ht="12.75" customHeight="1">
      <c r="A19" s="129" t="s">
        <v>21</v>
      </c>
      <c r="B19" s="130">
        <f t="shared" ref="B19:B36" si="1">SUM(C19:G19)</f>
        <v>35309</v>
      </c>
      <c r="C19" s="130">
        <v>17449</v>
      </c>
      <c r="D19" s="130">
        <v>9226</v>
      </c>
      <c r="E19" s="130">
        <v>4059</v>
      </c>
      <c r="F19" s="130">
        <v>3054</v>
      </c>
      <c r="G19" s="130">
        <v>1521</v>
      </c>
      <c r="H19" s="130">
        <v>68346</v>
      </c>
      <c r="I19" s="131">
        <f t="shared" ref="I19:I36" si="2">H19/B19</f>
        <v>1.9356537993146223</v>
      </c>
    </row>
    <row r="20" spans="1:10" ht="12.75" customHeight="1">
      <c r="A20" s="129" t="s">
        <v>22</v>
      </c>
      <c r="B20" s="130">
        <f t="shared" si="1"/>
        <v>3423</v>
      </c>
      <c r="C20" s="130">
        <v>1659</v>
      </c>
      <c r="D20" s="130">
        <v>980</v>
      </c>
      <c r="E20" s="130">
        <v>349</v>
      </c>
      <c r="F20" s="130">
        <v>306</v>
      </c>
      <c r="G20" s="130">
        <v>129</v>
      </c>
      <c r="H20" s="130">
        <v>6578</v>
      </c>
      <c r="I20" s="131">
        <f t="shared" si="2"/>
        <v>1.9217061057551854</v>
      </c>
      <c r="J20" s="132"/>
    </row>
    <row r="21" spans="1:10" ht="12.75" customHeight="1">
      <c r="A21" s="129" t="s">
        <v>23</v>
      </c>
      <c r="B21" s="130">
        <f t="shared" si="1"/>
        <v>6493</v>
      </c>
      <c r="C21" s="130">
        <v>2949</v>
      </c>
      <c r="D21" s="130">
        <v>1971</v>
      </c>
      <c r="E21" s="130">
        <v>724</v>
      </c>
      <c r="F21" s="130">
        <v>608</v>
      </c>
      <c r="G21" s="130">
        <v>241</v>
      </c>
      <c r="H21" s="130">
        <v>12779</v>
      </c>
      <c r="I21" s="131">
        <f t="shared" si="2"/>
        <v>1.968119513322039</v>
      </c>
      <c r="J21" s="132"/>
    </row>
    <row r="22" spans="1:10" ht="12.75" customHeight="1">
      <c r="A22" s="129" t="s">
        <v>24</v>
      </c>
      <c r="B22" s="130">
        <f t="shared" si="1"/>
        <v>8486</v>
      </c>
      <c r="C22" s="130">
        <v>4267</v>
      </c>
      <c r="D22" s="130">
        <v>2238</v>
      </c>
      <c r="E22" s="130">
        <v>940</v>
      </c>
      <c r="F22" s="130">
        <v>749</v>
      </c>
      <c r="G22" s="130">
        <v>292</v>
      </c>
      <c r="H22" s="130">
        <v>16091</v>
      </c>
      <c r="I22" s="131">
        <f t="shared" si="2"/>
        <v>1.8961819467358001</v>
      </c>
      <c r="J22" s="132"/>
    </row>
    <row r="23" spans="1:10" ht="12.75" customHeight="1">
      <c r="A23" s="129" t="s">
        <v>25</v>
      </c>
      <c r="B23" s="130">
        <f t="shared" si="1"/>
        <v>14834</v>
      </c>
      <c r="C23" s="130">
        <v>7297</v>
      </c>
      <c r="D23" s="130">
        <v>3936</v>
      </c>
      <c r="E23" s="130">
        <v>1726</v>
      </c>
      <c r="F23" s="130">
        <v>1291</v>
      </c>
      <c r="G23" s="130">
        <v>584</v>
      </c>
      <c r="H23" s="130">
        <v>28604</v>
      </c>
      <c r="I23" s="131">
        <f t="shared" si="2"/>
        <v>1.9282728866118377</v>
      </c>
      <c r="J23" s="132"/>
    </row>
    <row r="24" spans="1:10" ht="12.75" customHeight="1">
      <c r="A24" s="129" t="s">
        <v>26</v>
      </c>
      <c r="B24" s="130">
        <f t="shared" si="1"/>
        <v>4725</v>
      </c>
      <c r="C24" s="130">
        <v>2091</v>
      </c>
      <c r="D24" s="130">
        <v>1383</v>
      </c>
      <c r="E24" s="130">
        <v>591</v>
      </c>
      <c r="F24" s="130">
        <v>461</v>
      </c>
      <c r="G24" s="130">
        <v>199</v>
      </c>
      <c r="H24" s="130">
        <v>9524</v>
      </c>
      <c r="I24" s="131">
        <f t="shared" si="2"/>
        <v>2.0156613756613755</v>
      </c>
      <c r="J24" s="132"/>
    </row>
    <row r="25" spans="1:10" ht="12.75" customHeight="1">
      <c r="A25" s="129" t="s">
        <v>27</v>
      </c>
      <c r="B25" s="130">
        <f t="shared" si="1"/>
        <v>15537</v>
      </c>
      <c r="C25" s="130">
        <v>7345</v>
      </c>
      <c r="D25" s="130">
        <v>4434</v>
      </c>
      <c r="E25" s="130">
        <v>1795</v>
      </c>
      <c r="F25" s="130">
        <v>1400</v>
      </c>
      <c r="G25" s="130">
        <v>563</v>
      </c>
      <c r="H25" s="130">
        <v>30161</v>
      </c>
      <c r="I25" s="131">
        <f t="shared" si="2"/>
        <v>1.9412370470489799</v>
      </c>
      <c r="J25" s="132"/>
    </row>
    <row r="26" spans="1:10" ht="12.75" customHeight="1">
      <c r="A26" s="129" t="s">
        <v>28</v>
      </c>
      <c r="B26" s="130">
        <f t="shared" si="1"/>
        <v>12016</v>
      </c>
      <c r="C26" s="130">
        <v>4814</v>
      </c>
      <c r="D26" s="130">
        <v>3831</v>
      </c>
      <c r="E26" s="130">
        <v>1628</v>
      </c>
      <c r="F26" s="130">
        <v>1195</v>
      </c>
      <c r="G26" s="130">
        <v>548</v>
      </c>
      <c r="H26" s="130">
        <v>25033</v>
      </c>
      <c r="I26" s="131">
        <f t="shared" si="2"/>
        <v>2.0833055925432755</v>
      </c>
    </row>
    <row r="27" spans="1:10" ht="12.75" customHeight="1">
      <c r="A27" s="129" t="s">
        <v>29</v>
      </c>
      <c r="B27" s="130">
        <f t="shared" si="1"/>
        <v>3299</v>
      </c>
      <c r="C27" s="130">
        <v>1643</v>
      </c>
      <c r="D27" s="130">
        <v>896</v>
      </c>
      <c r="E27" s="130">
        <v>382</v>
      </c>
      <c r="F27" s="130">
        <v>273</v>
      </c>
      <c r="G27" s="130">
        <v>105</v>
      </c>
      <c r="H27" s="130">
        <v>6229</v>
      </c>
      <c r="I27" s="131">
        <f t="shared" si="2"/>
        <v>1.8881479236132162</v>
      </c>
    </row>
    <row r="28" spans="1:10" ht="12.75" customHeight="1">
      <c r="A28" s="129" t="s">
        <v>30</v>
      </c>
      <c r="B28" s="130">
        <f t="shared" si="1"/>
        <v>4174</v>
      </c>
      <c r="C28" s="130">
        <v>1916</v>
      </c>
      <c r="D28" s="130">
        <v>1168</v>
      </c>
      <c r="E28" s="130">
        <v>521</v>
      </c>
      <c r="F28" s="130">
        <v>401</v>
      </c>
      <c r="G28" s="130">
        <v>168</v>
      </c>
      <c r="H28" s="130">
        <v>8300</v>
      </c>
      <c r="I28" s="131">
        <f t="shared" si="2"/>
        <v>1.9885002395783422</v>
      </c>
    </row>
    <row r="29" spans="1:10" ht="12.75" customHeight="1">
      <c r="A29" s="129" t="s">
        <v>31</v>
      </c>
      <c r="B29" s="130">
        <f t="shared" si="1"/>
        <v>6966</v>
      </c>
      <c r="C29" s="130">
        <v>3575</v>
      </c>
      <c r="D29" s="130">
        <v>1934</v>
      </c>
      <c r="E29" s="130">
        <v>686</v>
      </c>
      <c r="F29" s="130">
        <v>581</v>
      </c>
      <c r="G29" s="130">
        <v>190</v>
      </c>
      <c r="H29" s="130">
        <v>12839</v>
      </c>
      <c r="I29" s="131">
        <f t="shared" si="2"/>
        <v>1.8430950330175135</v>
      </c>
    </row>
    <row r="30" spans="1:10" ht="12.75" customHeight="1">
      <c r="A30" s="129" t="s">
        <v>32</v>
      </c>
      <c r="B30" s="130">
        <f t="shared" si="1"/>
        <v>11907</v>
      </c>
      <c r="C30" s="130">
        <v>5413</v>
      </c>
      <c r="D30" s="130">
        <v>3546</v>
      </c>
      <c r="E30" s="130">
        <v>1335</v>
      </c>
      <c r="F30" s="130">
        <v>1136</v>
      </c>
      <c r="G30" s="130">
        <v>477</v>
      </c>
      <c r="H30" s="130">
        <v>23562</v>
      </c>
      <c r="I30" s="131">
        <f t="shared" si="2"/>
        <v>1.9788359788359788</v>
      </c>
    </row>
    <row r="31" spans="1:10" ht="12.75" customHeight="1">
      <c r="A31" s="129" t="s">
        <v>33</v>
      </c>
      <c r="B31" s="130">
        <f t="shared" si="1"/>
        <v>5800</v>
      </c>
      <c r="C31" s="130">
        <v>2483</v>
      </c>
      <c r="D31" s="130">
        <v>1693</v>
      </c>
      <c r="E31" s="130">
        <v>819</v>
      </c>
      <c r="F31" s="130">
        <v>581</v>
      </c>
      <c r="G31" s="130">
        <v>224</v>
      </c>
      <c r="H31" s="130">
        <v>11836</v>
      </c>
      <c r="I31" s="131">
        <f t="shared" si="2"/>
        <v>2.0406896551724136</v>
      </c>
    </row>
    <row r="32" spans="1:10" ht="12.75" customHeight="1">
      <c r="A32" s="129" t="s">
        <v>34</v>
      </c>
      <c r="B32" s="130">
        <f t="shared" si="1"/>
        <v>8289</v>
      </c>
      <c r="C32" s="130">
        <v>3908</v>
      </c>
      <c r="D32" s="130">
        <v>2328</v>
      </c>
      <c r="E32" s="130">
        <v>976</v>
      </c>
      <c r="F32" s="130">
        <v>740</v>
      </c>
      <c r="G32" s="130">
        <v>337</v>
      </c>
      <c r="H32" s="130">
        <v>16247</v>
      </c>
      <c r="I32" s="131">
        <f t="shared" si="2"/>
        <v>1.9600675594160937</v>
      </c>
    </row>
    <row r="33" spans="1:9" ht="12.75" customHeight="1">
      <c r="A33" s="129" t="s">
        <v>35</v>
      </c>
      <c r="B33" s="130">
        <f t="shared" si="1"/>
        <v>23573</v>
      </c>
      <c r="C33" s="130">
        <v>11803</v>
      </c>
      <c r="D33" s="130">
        <v>6362</v>
      </c>
      <c r="E33" s="130">
        <v>2470</v>
      </c>
      <c r="F33" s="130">
        <v>2114</v>
      </c>
      <c r="G33" s="130">
        <v>824</v>
      </c>
      <c r="H33" s="130">
        <v>44750</v>
      </c>
      <c r="I33" s="131">
        <f t="shared" si="2"/>
        <v>1.8983582912654309</v>
      </c>
    </row>
    <row r="34" spans="1:9" ht="12.75" customHeight="1">
      <c r="A34" s="129" t="s">
        <v>36</v>
      </c>
      <c r="B34" s="130">
        <f t="shared" si="1"/>
        <v>4571</v>
      </c>
      <c r="C34" s="130">
        <v>2302</v>
      </c>
      <c r="D34" s="130">
        <v>1187</v>
      </c>
      <c r="E34" s="130">
        <v>511</v>
      </c>
      <c r="F34" s="130">
        <v>393</v>
      </c>
      <c r="G34" s="130">
        <v>178</v>
      </c>
      <c r="H34" s="130">
        <v>8749</v>
      </c>
      <c r="I34" s="131">
        <f t="shared" si="2"/>
        <v>1.9140231896740318</v>
      </c>
    </row>
    <row r="35" spans="1:9" ht="12.75" customHeight="1">
      <c r="A35" s="129" t="s">
        <v>37</v>
      </c>
      <c r="B35" s="130">
        <f t="shared" si="1"/>
        <v>14501</v>
      </c>
      <c r="C35" s="130">
        <v>5699</v>
      </c>
      <c r="D35" s="130">
        <v>4348</v>
      </c>
      <c r="E35" s="130">
        <v>2016</v>
      </c>
      <c r="F35" s="130">
        <v>1767</v>
      </c>
      <c r="G35" s="130">
        <v>671</v>
      </c>
      <c r="H35" s="130">
        <v>31057</v>
      </c>
      <c r="I35" s="131">
        <f t="shared" si="2"/>
        <v>2.1417143645265844</v>
      </c>
    </row>
    <row r="36" spans="1:9" ht="12.75" customHeight="1">
      <c r="A36" s="129" t="s">
        <v>38</v>
      </c>
      <c r="B36" s="130">
        <f t="shared" si="1"/>
        <v>18001</v>
      </c>
      <c r="C36" s="130">
        <v>8318</v>
      </c>
      <c r="D36" s="130">
        <v>4848</v>
      </c>
      <c r="E36" s="130">
        <v>2236</v>
      </c>
      <c r="F36" s="130">
        <v>1754</v>
      </c>
      <c r="G36" s="130">
        <v>845</v>
      </c>
      <c r="H36" s="130">
        <v>36236</v>
      </c>
      <c r="I36" s="131">
        <f t="shared" si="2"/>
        <v>2.0129992778178991</v>
      </c>
    </row>
    <row r="37" spans="1:9" ht="3" customHeight="1">
      <c r="A37" s="129"/>
      <c r="B37" s="130"/>
      <c r="C37" s="130"/>
      <c r="D37" s="130"/>
      <c r="E37" s="130"/>
      <c r="F37" s="130"/>
      <c r="G37" s="130"/>
      <c r="H37" s="130"/>
      <c r="I37" s="131"/>
    </row>
    <row r="38" spans="1:9" ht="12.75" customHeight="1">
      <c r="A38" s="133" t="s">
        <v>39</v>
      </c>
      <c r="B38" s="134">
        <f t="shared" ref="B38:H38" si="3">SUM(B19:B36)</f>
        <v>201904</v>
      </c>
      <c r="C38" s="134">
        <f t="shared" si="3"/>
        <v>94931</v>
      </c>
      <c r="D38" s="134">
        <f t="shared" si="3"/>
        <v>56309</v>
      </c>
      <c r="E38" s="134">
        <f t="shared" si="3"/>
        <v>23764</v>
      </c>
      <c r="F38" s="134">
        <f t="shared" si="3"/>
        <v>18804</v>
      </c>
      <c r="G38" s="134">
        <f t="shared" si="3"/>
        <v>8096</v>
      </c>
      <c r="H38" s="134">
        <f t="shared" si="3"/>
        <v>396921</v>
      </c>
      <c r="I38" s="131">
        <f>H38/B38</f>
        <v>1.9658897297725653</v>
      </c>
    </row>
    <row r="39" spans="1:9" ht="3" customHeight="1">
      <c r="A39" s="135"/>
      <c r="B39" s="130"/>
      <c r="C39" s="130"/>
      <c r="D39" s="130"/>
      <c r="E39" s="130"/>
      <c r="F39" s="130"/>
      <c r="G39" s="130"/>
      <c r="H39" s="130"/>
      <c r="I39" s="131"/>
    </row>
    <row r="40" spans="1:9" ht="12.75" customHeight="1">
      <c r="A40" s="133" t="s">
        <v>40</v>
      </c>
      <c r="B40" s="136">
        <f>+B17+B38</f>
        <v>312707</v>
      </c>
      <c r="C40" s="136">
        <f t="shared" ref="C40:H40" si="4">+C17+C38</f>
        <v>161423</v>
      </c>
      <c r="D40" s="136">
        <f t="shared" si="4"/>
        <v>81812</v>
      </c>
      <c r="E40" s="136">
        <f t="shared" si="4"/>
        <v>33283</v>
      </c>
      <c r="F40" s="136">
        <f t="shared" si="4"/>
        <v>25351</v>
      </c>
      <c r="G40" s="136">
        <f t="shared" si="4"/>
        <v>10838</v>
      </c>
      <c r="H40" s="136">
        <f t="shared" si="4"/>
        <v>583730</v>
      </c>
      <c r="I40" s="137">
        <f>H40/B40</f>
        <v>1.8666994982523577</v>
      </c>
    </row>
    <row r="41" spans="1:9" ht="12" customHeight="1">
      <c r="A41" s="143" t="str">
        <f>REPT("    ",7)</f>
        <v xml:space="preserve">                            </v>
      </c>
      <c r="B41" s="139"/>
      <c r="C41" s="127"/>
      <c r="D41" s="127"/>
      <c r="E41" s="127"/>
      <c r="F41" s="127"/>
      <c r="G41" s="127"/>
      <c r="H41" s="139"/>
      <c r="I41" s="127"/>
    </row>
    <row r="42" spans="1:9" ht="13.5" customHeight="1">
      <c r="A42" s="140" t="s">
        <v>90</v>
      </c>
      <c r="B42" s="127"/>
      <c r="C42" s="127"/>
      <c r="D42" s="127"/>
      <c r="E42" s="127"/>
      <c r="F42" s="127"/>
      <c r="G42" s="127"/>
      <c r="H42" s="139"/>
      <c r="I42" s="139"/>
    </row>
    <row r="43" spans="1:9" ht="12.75" hidden="1" customHeight="1">
      <c r="A43" s="142" t="s">
        <v>92</v>
      </c>
      <c r="H43" s="141"/>
    </row>
    <row r="44" spans="1:9" ht="12.75" customHeight="1">
      <c r="H44" s="141"/>
    </row>
    <row r="45" spans="1:9" ht="12.75" customHeight="1">
      <c r="H45" s="141"/>
    </row>
    <row r="46" spans="1:9" ht="12.75" customHeight="1">
      <c r="H46" s="141"/>
    </row>
    <row r="47" spans="1:9" ht="12.75" customHeight="1">
      <c r="H47" s="141"/>
    </row>
    <row r="48" spans="1:9" ht="12.75" customHeight="1">
      <c r="H48" s="141"/>
    </row>
    <row r="49" spans="8:8" ht="12.75" customHeight="1">
      <c r="H49" s="141"/>
    </row>
    <row r="50" spans="8:8" ht="12.75" customHeight="1">
      <c r="H50" s="141"/>
    </row>
    <row r="83" ht="11.25"/>
    <row r="84" ht="11.25"/>
    <row r="85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J85"/>
  <sheetViews>
    <sheetView workbookViewId="0">
      <selection activeCell="B11" sqref="B11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25" t="s">
        <v>91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89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f>SUM(C11:G11)</f>
        <v>14025</v>
      </c>
      <c r="C11" s="130">
        <v>9455</v>
      </c>
      <c r="D11" s="130">
        <v>2880</v>
      </c>
      <c r="E11" s="130">
        <v>905</v>
      </c>
      <c r="F11" s="130">
        <v>545</v>
      </c>
      <c r="G11" s="130">
        <v>240</v>
      </c>
      <c r="H11" s="130">
        <v>21415</v>
      </c>
      <c r="I11" s="131">
        <f>H11/B11</f>
        <v>1.526916221033868</v>
      </c>
    </row>
    <row r="12" spans="1:10" ht="12.75" customHeight="1">
      <c r="A12" s="129" t="s">
        <v>16</v>
      </c>
      <c r="B12" s="130">
        <f>SUM(C12:G12)</f>
        <v>13248</v>
      </c>
      <c r="C12" s="130">
        <v>6985</v>
      </c>
      <c r="D12" s="130">
        <v>3404</v>
      </c>
      <c r="E12" s="130">
        <v>1386</v>
      </c>
      <c r="F12" s="130">
        <v>1013</v>
      </c>
      <c r="G12" s="130">
        <v>460</v>
      </c>
      <c r="H12" s="130">
        <v>24438</v>
      </c>
      <c r="I12" s="131">
        <f>H12/B12</f>
        <v>1.8446557971014492</v>
      </c>
      <c r="J12" s="132"/>
    </row>
    <row r="13" spans="1:10" ht="12.75" customHeight="1">
      <c r="A13" s="129" t="s">
        <v>17</v>
      </c>
      <c r="B13" s="130">
        <f>SUM(C13:G13)</f>
        <v>26199</v>
      </c>
      <c r="C13" s="130">
        <v>14819</v>
      </c>
      <c r="D13" s="130">
        <v>6342</v>
      </c>
      <c r="E13" s="130">
        <v>2493</v>
      </c>
      <c r="F13" s="130">
        <v>1749</v>
      </c>
      <c r="G13" s="130">
        <v>796</v>
      </c>
      <c r="H13" s="130">
        <v>46199</v>
      </c>
      <c r="I13" s="131">
        <f>H13/B13</f>
        <v>1.7633879155692966</v>
      </c>
      <c r="J13" s="132"/>
    </row>
    <row r="14" spans="1:10" ht="12.75" customHeight="1">
      <c r="A14" s="129" t="s">
        <v>18</v>
      </c>
      <c r="B14" s="130">
        <f>SUM(C14:G14)</f>
        <v>25191</v>
      </c>
      <c r="C14" s="130">
        <v>15089</v>
      </c>
      <c r="D14" s="130">
        <v>5699</v>
      </c>
      <c r="E14" s="130">
        <v>2289</v>
      </c>
      <c r="F14" s="130">
        <v>1499</v>
      </c>
      <c r="G14" s="130">
        <v>615</v>
      </c>
      <c r="H14" s="130">
        <v>42607</v>
      </c>
      <c r="I14" s="131">
        <f>H14/B14</f>
        <v>1.691358024691358</v>
      </c>
      <c r="J14" s="132"/>
    </row>
    <row r="15" spans="1:10" ht="12.75" customHeight="1">
      <c r="A15" s="129" t="s">
        <v>19</v>
      </c>
      <c r="B15" s="130">
        <f>SUM(C15:G15)</f>
        <v>30681</v>
      </c>
      <c r="C15" s="130">
        <v>19251</v>
      </c>
      <c r="D15" s="130">
        <v>6736</v>
      </c>
      <c r="E15" s="130">
        <v>2402</v>
      </c>
      <c r="F15" s="130">
        <v>1657</v>
      </c>
      <c r="G15" s="130">
        <v>635</v>
      </c>
      <c r="H15" s="130">
        <v>49910</v>
      </c>
      <c r="I15" s="131">
        <f>H15/B15</f>
        <v>1.6267396760209902</v>
      </c>
      <c r="J15" s="132"/>
    </row>
    <row r="16" spans="1:10" ht="3" customHeight="1">
      <c r="A16" s="129"/>
      <c r="B16" s="130"/>
      <c r="C16" s="130"/>
      <c r="D16" s="130"/>
      <c r="E16" s="130"/>
      <c r="F16" s="130"/>
      <c r="G16" s="130"/>
      <c r="H16" s="130"/>
      <c r="I16" s="131"/>
      <c r="J16" s="132"/>
    </row>
    <row r="17" spans="1:10" ht="12.75" customHeight="1">
      <c r="A17" s="133" t="s">
        <v>20</v>
      </c>
      <c r="B17" s="134">
        <f t="shared" ref="B17:H17" si="0">SUM(B11:B15)</f>
        <v>109344</v>
      </c>
      <c r="C17" s="134">
        <f t="shared" si="0"/>
        <v>65599</v>
      </c>
      <c r="D17" s="134">
        <f t="shared" si="0"/>
        <v>25061</v>
      </c>
      <c r="E17" s="134">
        <f t="shared" si="0"/>
        <v>9475</v>
      </c>
      <c r="F17" s="134">
        <f t="shared" si="0"/>
        <v>6463</v>
      </c>
      <c r="G17" s="134">
        <f t="shared" si="0"/>
        <v>2746</v>
      </c>
      <c r="H17" s="134">
        <f t="shared" si="0"/>
        <v>184569</v>
      </c>
      <c r="I17" s="131">
        <f>H17/B17</f>
        <v>1.6879664179104477</v>
      </c>
      <c r="J17" s="132"/>
    </row>
    <row r="18" spans="1:10" ht="3" customHeight="1">
      <c r="A18" s="135"/>
      <c r="B18" s="130"/>
      <c r="C18" s="130"/>
      <c r="D18" s="130"/>
      <c r="E18" s="130"/>
      <c r="F18" s="130"/>
      <c r="G18" s="130"/>
      <c r="H18" s="130"/>
      <c r="I18" s="130"/>
      <c r="J18" s="132"/>
    </row>
    <row r="19" spans="1:10" ht="12.75" customHeight="1">
      <c r="A19" s="129" t="s">
        <v>21</v>
      </c>
      <c r="B19" s="130">
        <f t="shared" ref="B19:B36" si="1">SUM(C19:G19)</f>
        <v>34598</v>
      </c>
      <c r="C19" s="130">
        <v>16940</v>
      </c>
      <c r="D19" s="130">
        <v>9129</v>
      </c>
      <c r="E19" s="130">
        <v>3961</v>
      </c>
      <c r="F19" s="130">
        <v>3061</v>
      </c>
      <c r="G19" s="130">
        <v>1507</v>
      </c>
      <c r="H19" s="130">
        <v>67350</v>
      </c>
      <c r="I19" s="131">
        <f t="shared" ref="I19:I36" si="2">H19/B19</f>
        <v>1.9466443147002717</v>
      </c>
    </row>
    <row r="20" spans="1:10" ht="12.75" customHeight="1">
      <c r="A20" s="129" t="s">
        <v>22</v>
      </c>
      <c r="B20" s="130">
        <f t="shared" si="1"/>
        <v>3385</v>
      </c>
      <c r="C20" s="130">
        <v>1641</v>
      </c>
      <c r="D20" s="130">
        <v>969</v>
      </c>
      <c r="E20" s="130">
        <v>352</v>
      </c>
      <c r="F20" s="130">
        <v>293</v>
      </c>
      <c r="G20" s="130">
        <v>130</v>
      </c>
      <c r="H20" s="130">
        <v>6498</v>
      </c>
      <c r="I20" s="131">
        <f t="shared" si="2"/>
        <v>1.9196454948301329</v>
      </c>
      <c r="J20" s="132"/>
    </row>
    <row r="21" spans="1:10" ht="12.75" customHeight="1">
      <c r="A21" s="129" t="s">
        <v>23</v>
      </c>
      <c r="B21" s="130">
        <f t="shared" si="1"/>
        <v>6547</v>
      </c>
      <c r="C21" s="130">
        <v>3016</v>
      </c>
      <c r="D21" s="130">
        <v>1980</v>
      </c>
      <c r="E21" s="130">
        <v>731</v>
      </c>
      <c r="F21" s="130">
        <v>591</v>
      </c>
      <c r="G21" s="130">
        <v>229</v>
      </c>
      <c r="H21" s="130">
        <v>12752</v>
      </c>
      <c r="I21" s="131">
        <f t="shared" si="2"/>
        <v>1.9477623338933863</v>
      </c>
      <c r="J21" s="132"/>
    </row>
    <row r="22" spans="1:10" ht="12.75" customHeight="1">
      <c r="A22" s="129" t="s">
        <v>24</v>
      </c>
      <c r="B22" s="130">
        <f t="shared" si="1"/>
        <v>8453</v>
      </c>
      <c r="C22" s="130">
        <v>4253</v>
      </c>
      <c r="D22" s="130">
        <v>2243</v>
      </c>
      <c r="E22" s="130">
        <v>921</v>
      </c>
      <c r="F22" s="130">
        <v>741</v>
      </c>
      <c r="G22" s="130">
        <v>295</v>
      </c>
      <c r="H22" s="130">
        <v>16013</v>
      </c>
      <c r="I22" s="131">
        <f t="shared" si="2"/>
        <v>1.8943570330060333</v>
      </c>
      <c r="J22" s="132"/>
    </row>
    <row r="23" spans="1:10" ht="12.75" customHeight="1">
      <c r="A23" s="129" t="s">
        <v>25</v>
      </c>
      <c r="B23" s="130">
        <f t="shared" si="1"/>
        <v>14446</v>
      </c>
      <c r="C23" s="130">
        <v>7082</v>
      </c>
      <c r="D23" s="130">
        <v>3840</v>
      </c>
      <c r="E23" s="130">
        <v>1681</v>
      </c>
      <c r="F23" s="130">
        <v>1274</v>
      </c>
      <c r="G23" s="130">
        <v>569</v>
      </c>
      <c r="H23" s="130">
        <v>27919</v>
      </c>
      <c r="I23" s="131">
        <f t="shared" si="2"/>
        <v>1.9326457150768379</v>
      </c>
      <c r="J23" s="132"/>
    </row>
    <row r="24" spans="1:10" ht="12.75" customHeight="1">
      <c r="A24" s="129" t="s">
        <v>26</v>
      </c>
      <c r="B24" s="130">
        <f t="shared" si="1"/>
        <v>4654</v>
      </c>
      <c r="C24" s="130">
        <v>2059</v>
      </c>
      <c r="D24" s="130">
        <v>1363</v>
      </c>
      <c r="E24" s="130">
        <v>607</v>
      </c>
      <c r="F24" s="130">
        <v>442</v>
      </c>
      <c r="G24" s="130">
        <v>183</v>
      </c>
      <c r="H24" s="130">
        <v>9338</v>
      </c>
      <c r="I24" s="131">
        <f t="shared" si="2"/>
        <v>2.0064460678985818</v>
      </c>
      <c r="J24" s="132"/>
    </row>
    <row r="25" spans="1:10" ht="12.75" customHeight="1">
      <c r="A25" s="129" t="s">
        <v>27</v>
      </c>
      <c r="B25" s="130">
        <f t="shared" si="1"/>
        <v>15193</v>
      </c>
      <c r="C25" s="130">
        <v>7114</v>
      </c>
      <c r="D25" s="130">
        <v>4404</v>
      </c>
      <c r="E25" s="130">
        <v>1743</v>
      </c>
      <c r="F25" s="130">
        <v>1379</v>
      </c>
      <c r="G25" s="130">
        <v>553</v>
      </c>
      <c r="H25" s="130">
        <v>29573</v>
      </c>
      <c r="I25" s="131">
        <f t="shared" si="2"/>
        <v>1.9464885144474429</v>
      </c>
      <c r="J25" s="132"/>
    </row>
    <row r="26" spans="1:10" ht="12.75" customHeight="1">
      <c r="A26" s="129" t="s">
        <v>28</v>
      </c>
      <c r="B26" s="130">
        <f t="shared" si="1"/>
        <v>11965</v>
      </c>
      <c r="C26" s="130">
        <v>4825</v>
      </c>
      <c r="D26" s="130">
        <v>3756</v>
      </c>
      <c r="E26" s="130">
        <v>1639</v>
      </c>
      <c r="F26" s="130">
        <v>1185</v>
      </c>
      <c r="G26" s="130">
        <v>560</v>
      </c>
      <c r="H26" s="130">
        <v>24935</v>
      </c>
      <c r="I26" s="131">
        <f t="shared" si="2"/>
        <v>2.0839949853740074</v>
      </c>
    </row>
    <row r="27" spans="1:10" ht="12.75" customHeight="1">
      <c r="A27" s="129" t="s">
        <v>29</v>
      </c>
      <c r="B27" s="130">
        <f t="shared" si="1"/>
        <v>3279</v>
      </c>
      <c r="C27" s="130">
        <v>1618</v>
      </c>
      <c r="D27" s="130">
        <v>892</v>
      </c>
      <c r="E27" s="130">
        <v>400</v>
      </c>
      <c r="F27" s="130">
        <v>262</v>
      </c>
      <c r="G27" s="130">
        <v>107</v>
      </c>
      <c r="H27" s="130">
        <v>6217</v>
      </c>
      <c r="I27" s="131">
        <f t="shared" si="2"/>
        <v>1.8960048795364441</v>
      </c>
    </row>
    <row r="28" spans="1:10" ht="12.75" customHeight="1">
      <c r="A28" s="129" t="s">
        <v>30</v>
      </c>
      <c r="B28" s="130">
        <f t="shared" si="1"/>
        <v>4086</v>
      </c>
      <c r="C28" s="130">
        <v>1871</v>
      </c>
      <c r="D28" s="130">
        <v>1115</v>
      </c>
      <c r="E28" s="130">
        <v>518</v>
      </c>
      <c r="F28" s="130">
        <v>409</v>
      </c>
      <c r="G28" s="130">
        <v>173</v>
      </c>
      <c r="H28" s="130">
        <v>8200</v>
      </c>
      <c r="I28" s="131">
        <f t="shared" si="2"/>
        <v>2.0068526676456191</v>
      </c>
    </row>
    <row r="29" spans="1:10" ht="12.75" customHeight="1">
      <c r="A29" s="129" t="s">
        <v>31</v>
      </c>
      <c r="B29" s="130">
        <f t="shared" si="1"/>
        <v>6952</v>
      </c>
      <c r="C29" s="130">
        <v>3590</v>
      </c>
      <c r="D29" s="130">
        <v>1908</v>
      </c>
      <c r="E29" s="130">
        <v>701</v>
      </c>
      <c r="F29" s="130">
        <v>562</v>
      </c>
      <c r="G29" s="130">
        <v>191</v>
      </c>
      <c r="H29" s="130">
        <v>12773</v>
      </c>
      <c r="I29" s="131">
        <f t="shared" si="2"/>
        <v>1.837313003452244</v>
      </c>
    </row>
    <row r="30" spans="1:10" ht="12.75" customHeight="1">
      <c r="A30" s="129" t="s">
        <v>32</v>
      </c>
      <c r="B30" s="130">
        <f t="shared" si="1"/>
        <v>11781</v>
      </c>
      <c r="C30" s="130">
        <v>5384</v>
      </c>
      <c r="D30" s="130">
        <v>3438</v>
      </c>
      <c r="E30" s="130">
        <v>1366</v>
      </c>
      <c r="F30" s="130">
        <v>1112</v>
      </c>
      <c r="G30" s="130">
        <v>481</v>
      </c>
      <c r="H30" s="130">
        <v>23334</v>
      </c>
      <c r="I30" s="131">
        <f t="shared" si="2"/>
        <v>1.980646804176216</v>
      </c>
    </row>
    <row r="31" spans="1:10" ht="12.75" customHeight="1">
      <c r="A31" s="129" t="s">
        <v>33</v>
      </c>
      <c r="B31" s="130">
        <f t="shared" si="1"/>
        <v>5734</v>
      </c>
      <c r="C31" s="130">
        <v>2437</v>
      </c>
      <c r="D31" s="130">
        <v>1665</v>
      </c>
      <c r="E31" s="130">
        <v>820</v>
      </c>
      <c r="F31" s="130">
        <v>576</v>
      </c>
      <c r="G31" s="130">
        <v>236</v>
      </c>
      <c r="H31" s="130">
        <v>11773</v>
      </c>
      <c r="I31" s="131">
        <f t="shared" si="2"/>
        <v>2.0531914893617023</v>
      </c>
    </row>
    <row r="32" spans="1:10" ht="12.75" customHeight="1">
      <c r="A32" s="129" t="s">
        <v>34</v>
      </c>
      <c r="B32" s="130">
        <f t="shared" si="1"/>
        <v>8246</v>
      </c>
      <c r="C32" s="130">
        <v>3857</v>
      </c>
      <c r="D32" s="130">
        <v>2362</v>
      </c>
      <c r="E32" s="130">
        <v>999</v>
      </c>
      <c r="F32" s="130">
        <v>700</v>
      </c>
      <c r="G32" s="130">
        <v>328</v>
      </c>
      <c r="H32" s="130">
        <v>16130</v>
      </c>
      <c r="I32" s="131">
        <f t="shared" si="2"/>
        <v>1.9560999272374484</v>
      </c>
    </row>
    <row r="33" spans="1:9" ht="12.75" customHeight="1">
      <c r="A33" s="129" t="s">
        <v>35</v>
      </c>
      <c r="B33" s="130">
        <f t="shared" si="1"/>
        <v>23487</v>
      </c>
      <c r="C33" s="130">
        <v>11846</v>
      </c>
      <c r="D33" s="130">
        <v>6260</v>
      </c>
      <c r="E33" s="130">
        <v>2496</v>
      </c>
      <c r="F33" s="130">
        <v>2074</v>
      </c>
      <c r="G33" s="130">
        <v>811</v>
      </c>
      <c r="H33" s="130">
        <v>44435</v>
      </c>
      <c r="I33" s="131">
        <f t="shared" si="2"/>
        <v>1.8918976455060246</v>
      </c>
    </row>
    <row r="34" spans="1:9" ht="12.75" customHeight="1">
      <c r="A34" s="129" t="s">
        <v>36</v>
      </c>
      <c r="B34" s="130">
        <f t="shared" si="1"/>
        <v>4502</v>
      </c>
      <c r="C34" s="130">
        <v>2278</v>
      </c>
      <c r="D34" s="130">
        <v>1164</v>
      </c>
      <c r="E34" s="130">
        <v>497</v>
      </c>
      <c r="F34" s="130">
        <v>389</v>
      </c>
      <c r="G34" s="130">
        <v>174</v>
      </c>
      <c r="H34" s="130">
        <v>8601</v>
      </c>
      <c r="I34" s="131">
        <f t="shared" si="2"/>
        <v>1.9104842292314528</v>
      </c>
    </row>
    <row r="35" spans="1:9" ht="12.75" customHeight="1">
      <c r="A35" s="129" t="s">
        <v>37</v>
      </c>
      <c r="B35" s="130">
        <f t="shared" si="1"/>
        <v>14520</v>
      </c>
      <c r="C35" s="130">
        <v>5760</v>
      </c>
      <c r="D35" s="130">
        <v>4268</v>
      </c>
      <c r="E35" s="130">
        <v>2064</v>
      </c>
      <c r="F35" s="130">
        <v>1750</v>
      </c>
      <c r="G35" s="130">
        <v>678</v>
      </c>
      <c r="H35" s="130">
        <v>31072</v>
      </c>
      <c r="I35" s="131">
        <f t="shared" si="2"/>
        <v>2.1399449035812674</v>
      </c>
    </row>
    <row r="36" spans="1:9" ht="12.75" customHeight="1">
      <c r="A36" s="129" t="s">
        <v>38</v>
      </c>
      <c r="B36" s="130">
        <f t="shared" si="1"/>
        <v>17772</v>
      </c>
      <c r="C36" s="130">
        <v>8197</v>
      </c>
      <c r="D36" s="130">
        <v>4843</v>
      </c>
      <c r="E36" s="130">
        <v>2169</v>
      </c>
      <c r="F36" s="130">
        <v>1729</v>
      </c>
      <c r="G36" s="130">
        <v>834</v>
      </c>
      <c r="H36" s="130">
        <v>35738</v>
      </c>
      <c r="I36" s="131">
        <f t="shared" si="2"/>
        <v>2.0109160477155075</v>
      </c>
    </row>
    <row r="37" spans="1:9" ht="3" customHeight="1">
      <c r="A37" s="129"/>
      <c r="B37" s="130"/>
      <c r="C37" s="130"/>
      <c r="D37" s="130"/>
      <c r="E37" s="130"/>
      <c r="F37" s="130"/>
      <c r="G37" s="130"/>
      <c r="H37" s="130"/>
      <c r="I37" s="131"/>
    </row>
    <row r="38" spans="1:9" ht="12.75" customHeight="1">
      <c r="A38" s="133" t="s">
        <v>39</v>
      </c>
      <c r="B38" s="134">
        <f t="shared" ref="B38:H38" si="3">SUM(B19:B36)</f>
        <v>199600</v>
      </c>
      <c r="C38" s="134">
        <f t="shared" si="3"/>
        <v>93768</v>
      </c>
      <c r="D38" s="134">
        <f t="shared" si="3"/>
        <v>55599</v>
      </c>
      <c r="E38" s="134">
        <f t="shared" si="3"/>
        <v>23665</v>
      </c>
      <c r="F38" s="134">
        <f t="shared" si="3"/>
        <v>18529</v>
      </c>
      <c r="G38" s="134">
        <f t="shared" si="3"/>
        <v>8039</v>
      </c>
      <c r="H38" s="134">
        <f t="shared" si="3"/>
        <v>392651</v>
      </c>
      <c r="I38" s="131">
        <f>H38/B38</f>
        <v>1.967189378757515</v>
      </c>
    </row>
    <row r="39" spans="1:9" ht="3" customHeight="1">
      <c r="A39" s="135"/>
      <c r="B39" s="130"/>
      <c r="C39" s="130"/>
      <c r="D39" s="130"/>
      <c r="E39" s="130"/>
      <c r="F39" s="130"/>
      <c r="G39" s="130"/>
      <c r="H39" s="130"/>
      <c r="I39" s="131"/>
    </row>
    <row r="40" spans="1:9" ht="12.75" customHeight="1">
      <c r="A40" s="133" t="s">
        <v>40</v>
      </c>
      <c r="B40" s="136">
        <f>+B17+B38</f>
        <v>308944</v>
      </c>
      <c r="C40" s="136">
        <f t="shared" ref="C40:H40" si="4">+C17+C38</f>
        <v>159367</v>
      </c>
      <c r="D40" s="136">
        <f t="shared" si="4"/>
        <v>80660</v>
      </c>
      <c r="E40" s="136">
        <f t="shared" si="4"/>
        <v>33140</v>
      </c>
      <c r="F40" s="136">
        <f t="shared" si="4"/>
        <v>24992</v>
      </c>
      <c r="G40" s="136">
        <f t="shared" si="4"/>
        <v>10785</v>
      </c>
      <c r="H40" s="136">
        <f t="shared" si="4"/>
        <v>577220</v>
      </c>
      <c r="I40" s="137">
        <f>H40/B40</f>
        <v>1.8683644932414936</v>
      </c>
    </row>
    <row r="41" spans="1:9" ht="12" customHeight="1">
      <c r="A41" s="143" t="str">
        <f>REPT("    ",7)</f>
        <v xml:space="preserve">                            </v>
      </c>
      <c r="B41" s="139"/>
      <c r="C41" s="127"/>
      <c r="D41" s="127"/>
      <c r="E41" s="127"/>
      <c r="F41" s="127"/>
      <c r="G41" s="127"/>
      <c r="H41" s="139"/>
      <c r="I41" s="127"/>
    </row>
    <row r="42" spans="1:9" ht="13.5" customHeight="1">
      <c r="A42" s="140" t="s">
        <v>90</v>
      </c>
      <c r="B42" s="127"/>
      <c r="C42" s="127"/>
      <c r="D42" s="127"/>
      <c r="E42" s="127"/>
      <c r="F42" s="127"/>
      <c r="G42" s="127"/>
      <c r="H42" s="139"/>
      <c r="I42" s="139"/>
    </row>
    <row r="43" spans="1:9" ht="12.75" hidden="1" customHeight="1">
      <c r="A43" s="142" t="s">
        <v>92</v>
      </c>
      <c r="H43" s="141"/>
    </row>
    <row r="44" spans="1:9" ht="12.75" customHeight="1">
      <c r="H44" s="141"/>
    </row>
    <row r="45" spans="1:9" ht="12.75" customHeight="1">
      <c r="H45" s="141"/>
    </row>
    <row r="46" spans="1:9" ht="12.75" customHeight="1">
      <c r="H46" s="141"/>
    </row>
    <row r="47" spans="1:9" ht="12.75" customHeight="1">
      <c r="H47" s="141"/>
    </row>
    <row r="48" spans="1:9" ht="12.75" customHeight="1">
      <c r="H48" s="141"/>
    </row>
    <row r="49" spans="8:8" ht="12.75" customHeight="1">
      <c r="H49" s="141"/>
    </row>
    <row r="50" spans="8:8" ht="12.75" customHeight="1">
      <c r="H50" s="141"/>
    </row>
    <row r="83" ht="11.25"/>
    <row r="84" ht="11.25"/>
    <row r="85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J85"/>
  <sheetViews>
    <sheetView topLeftCell="A10" workbookViewId="0">
      <selection activeCell="N3" sqref="N3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25" t="s">
        <v>88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89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12.75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f>SUM(C11:G11)</f>
        <v>13788</v>
      </c>
      <c r="C11" s="130">
        <v>9214</v>
      </c>
      <c r="D11" s="130">
        <v>2881</v>
      </c>
      <c r="E11" s="130">
        <v>910</v>
      </c>
      <c r="F11" s="130">
        <v>551</v>
      </c>
      <c r="G11" s="130">
        <v>232</v>
      </c>
      <c r="H11" s="130">
        <v>21172</v>
      </c>
      <c r="I11" s="131">
        <f>H11/B11</f>
        <v>1.5355381491151727</v>
      </c>
    </row>
    <row r="12" spans="1:10" ht="12.75" customHeight="1">
      <c r="A12" s="129" t="s">
        <v>16</v>
      </c>
      <c r="B12" s="130">
        <f>SUM(C12:G12)</f>
        <v>13343</v>
      </c>
      <c r="C12" s="130">
        <v>6976</v>
      </c>
      <c r="D12" s="130">
        <v>3455</v>
      </c>
      <c r="E12" s="130">
        <v>1442</v>
      </c>
      <c r="F12" s="130">
        <v>992</v>
      </c>
      <c r="G12" s="130">
        <v>478</v>
      </c>
      <c r="H12" s="130">
        <v>24715</v>
      </c>
      <c r="I12" s="131">
        <f>H12/B12</f>
        <v>1.8522820954807764</v>
      </c>
      <c r="J12" s="132"/>
    </row>
    <row r="13" spans="1:10" ht="12.75" customHeight="1">
      <c r="A13" s="129" t="s">
        <v>17</v>
      </c>
      <c r="B13" s="130">
        <f>SUM(C13:G13)</f>
        <v>25759</v>
      </c>
      <c r="C13" s="130">
        <v>14379</v>
      </c>
      <c r="D13" s="130">
        <v>6238</v>
      </c>
      <c r="E13" s="130">
        <v>2591</v>
      </c>
      <c r="F13" s="130">
        <v>1730</v>
      </c>
      <c r="G13" s="130">
        <v>821</v>
      </c>
      <c r="H13" s="130">
        <v>45902</v>
      </c>
      <c r="I13" s="131">
        <f>H13/B13</f>
        <v>1.7819791140960441</v>
      </c>
      <c r="J13" s="132"/>
    </row>
    <row r="14" spans="1:10" ht="12.75" customHeight="1">
      <c r="A14" s="129" t="s">
        <v>18</v>
      </c>
      <c r="B14" s="130">
        <f>SUM(C14:G14)</f>
        <v>24835</v>
      </c>
      <c r="C14" s="130">
        <v>14635</v>
      </c>
      <c r="D14" s="130">
        <v>5742</v>
      </c>
      <c r="E14" s="130">
        <v>2335</v>
      </c>
      <c r="F14" s="130">
        <v>1515</v>
      </c>
      <c r="G14" s="130">
        <v>608</v>
      </c>
      <c r="H14" s="130">
        <v>42412</v>
      </c>
      <c r="I14" s="131">
        <f>H14/B14</f>
        <v>1.7077511576404267</v>
      </c>
      <c r="J14" s="132"/>
    </row>
    <row r="15" spans="1:10" ht="12.75" customHeight="1">
      <c r="A15" s="129" t="s">
        <v>19</v>
      </c>
      <c r="B15" s="130">
        <f>SUM(C15:G15)</f>
        <v>30027</v>
      </c>
      <c r="C15" s="130">
        <v>18586</v>
      </c>
      <c r="D15" s="130">
        <v>6704</v>
      </c>
      <c r="E15" s="130">
        <v>2442</v>
      </c>
      <c r="F15" s="130">
        <v>1640</v>
      </c>
      <c r="G15" s="130">
        <v>655</v>
      </c>
      <c r="H15" s="130">
        <v>49338</v>
      </c>
      <c r="I15" s="131">
        <f>H15/B15</f>
        <v>1.6431211909281647</v>
      </c>
      <c r="J15" s="132"/>
    </row>
    <row r="16" spans="1:10" ht="3" customHeight="1">
      <c r="A16" s="129"/>
      <c r="B16" s="130"/>
      <c r="C16" s="130"/>
      <c r="D16" s="130"/>
      <c r="E16" s="130"/>
      <c r="F16" s="130"/>
      <c r="G16" s="130"/>
      <c r="H16" s="130"/>
      <c r="I16" s="131"/>
      <c r="J16" s="132"/>
    </row>
    <row r="17" spans="1:10" ht="12.75" customHeight="1">
      <c r="A17" s="133" t="s">
        <v>20</v>
      </c>
      <c r="B17" s="134">
        <f t="shared" ref="B17:H17" si="0">SUM(B11:B15)</f>
        <v>107752</v>
      </c>
      <c r="C17" s="134">
        <f t="shared" si="0"/>
        <v>63790</v>
      </c>
      <c r="D17" s="134">
        <f t="shared" si="0"/>
        <v>25020</v>
      </c>
      <c r="E17" s="134">
        <f t="shared" si="0"/>
        <v>9720</v>
      </c>
      <c r="F17" s="134">
        <f t="shared" si="0"/>
        <v>6428</v>
      </c>
      <c r="G17" s="134">
        <f t="shared" si="0"/>
        <v>2794</v>
      </c>
      <c r="H17" s="134">
        <f t="shared" si="0"/>
        <v>183539</v>
      </c>
      <c r="I17" s="131">
        <f>H17/B17</f>
        <v>1.7033465736134827</v>
      </c>
      <c r="J17" s="132"/>
    </row>
    <row r="18" spans="1:10" ht="3" customHeight="1">
      <c r="A18" s="135"/>
      <c r="B18" s="130"/>
      <c r="C18" s="130"/>
      <c r="D18" s="130"/>
      <c r="E18" s="130"/>
      <c r="F18" s="130"/>
      <c r="G18" s="130"/>
      <c r="H18" s="130"/>
      <c r="I18" s="130"/>
      <c r="J18" s="132"/>
    </row>
    <row r="19" spans="1:10" ht="12.75" customHeight="1">
      <c r="A19" s="129" t="s">
        <v>21</v>
      </c>
      <c r="B19" s="130">
        <f t="shared" ref="B19:B36" si="1">SUM(C19:G19)</f>
        <v>33957</v>
      </c>
      <c r="C19" s="130">
        <v>16408</v>
      </c>
      <c r="D19" s="130">
        <v>8954</v>
      </c>
      <c r="E19" s="130">
        <v>4038</v>
      </c>
      <c r="F19" s="130">
        <v>3034</v>
      </c>
      <c r="G19" s="130">
        <v>1523</v>
      </c>
      <c r="H19" s="130">
        <v>66663</v>
      </c>
      <c r="I19" s="131">
        <f t="shared" ref="I19:I36" si="2">H19/B19</f>
        <v>1.9631592896899019</v>
      </c>
    </row>
    <row r="20" spans="1:10" ht="12.75" customHeight="1">
      <c r="A20" s="129" t="s">
        <v>22</v>
      </c>
      <c r="B20" s="130">
        <f t="shared" si="1"/>
        <v>3237</v>
      </c>
      <c r="C20" s="130">
        <v>1528</v>
      </c>
      <c r="D20" s="130">
        <v>979</v>
      </c>
      <c r="E20" s="130">
        <v>332</v>
      </c>
      <c r="F20" s="130">
        <v>280</v>
      </c>
      <c r="G20" s="130">
        <v>118</v>
      </c>
      <c r="H20" s="130">
        <v>6224</v>
      </c>
      <c r="I20" s="131">
        <f t="shared" si="2"/>
        <v>1.9227679950571517</v>
      </c>
      <c r="J20" s="132"/>
    </row>
    <row r="21" spans="1:10" ht="12.75" customHeight="1">
      <c r="A21" s="129" t="s">
        <v>23</v>
      </c>
      <c r="B21" s="130">
        <f t="shared" si="1"/>
        <v>6481</v>
      </c>
      <c r="C21" s="130">
        <v>2945</v>
      </c>
      <c r="D21" s="130">
        <v>1960</v>
      </c>
      <c r="E21" s="130">
        <v>739</v>
      </c>
      <c r="F21" s="130">
        <v>608</v>
      </c>
      <c r="G21" s="130">
        <v>229</v>
      </c>
      <c r="H21" s="130">
        <v>12735</v>
      </c>
      <c r="I21" s="131">
        <f t="shared" si="2"/>
        <v>1.9649745409659003</v>
      </c>
      <c r="J21" s="132"/>
    </row>
    <row r="22" spans="1:10" ht="12.75" customHeight="1">
      <c r="A22" s="129" t="s">
        <v>24</v>
      </c>
      <c r="B22" s="130">
        <f t="shared" si="1"/>
        <v>8345</v>
      </c>
      <c r="C22" s="130">
        <v>4117</v>
      </c>
      <c r="D22" s="130">
        <v>2241</v>
      </c>
      <c r="E22" s="130">
        <v>950</v>
      </c>
      <c r="F22" s="130">
        <v>739</v>
      </c>
      <c r="G22" s="130">
        <v>298</v>
      </c>
      <c r="H22" s="130">
        <v>15967</v>
      </c>
      <c r="I22" s="131">
        <f t="shared" si="2"/>
        <v>1.9133612941881366</v>
      </c>
      <c r="J22" s="132"/>
    </row>
    <row r="23" spans="1:10" ht="12.75" customHeight="1">
      <c r="A23" s="129" t="s">
        <v>25</v>
      </c>
      <c r="B23" s="130">
        <f t="shared" si="1"/>
        <v>14065</v>
      </c>
      <c r="C23" s="130">
        <v>6855</v>
      </c>
      <c r="D23" s="130">
        <v>3676</v>
      </c>
      <c r="E23" s="130">
        <v>1657</v>
      </c>
      <c r="F23" s="130">
        <v>1293</v>
      </c>
      <c r="G23" s="130">
        <v>584</v>
      </c>
      <c r="H23" s="130">
        <v>27439</v>
      </c>
      <c r="I23" s="131">
        <f t="shared" si="2"/>
        <v>1.9508709562744402</v>
      </c>
      <c r="J23" s="132"/>
    </row>
    <row r="24" spans="1:10" ht="12.75" customHeight="1">
      <c r="A24" s="129" t="s">
        <v>26</v>
      </c>
      <c r="B24" s="130">
        <f t="shared" si="1"/>
        <v>4547</v>
      </c>
      <c r="C24" s="130">
        <v>1996</v>
      </c>
      <c r="D24" s="130">
        <v>1347</v>
      </c>
      <c r="E24" s="130">
        <v>600</v>
      </c>
      <c r="F24" s="130">
        <v>417</v>
      </c>
      <c r="G24" s="130">
        <v>187</v>
      </c>
      <c r="H24" s="130">
        <v>9151</v>
      </c>
      <c r="I24" s="131">
        <f t="shared" si="2"/>
        <v>2.0125357378491313</v>
      </c>
      <c r="J24" s="132"/>
    </row>
    <row r="25" spans="1:10" ht="12.75" customHeight="1">
      <c r="A25" s="129" t="s">
        <v>27</v>
      </c>
      <c r="B25" s="130">
        <f t="shared" si="1"/>
        <v>14989</v>
      </c>
      <c r="C25" s="130">
        <v>6918</v>
      </c>
      <c r="D25" s="130">
        <v>4360</v>
      </c>
      <c r="E25" s="130">
        <v>1761</v>
      </c>
      <c r="F25" s="130">
        <v>1386</v>
      </c>
      <c r="G25" s="130">
        <v>564</v>
      </c>
      <c r="H25" s="130">
        <v>29425</v>
      </c>
      <c r="I25" s="131">
        <f t="shared" si="2"/>
        <v>1.963106277937154</v>
      </c>
      <c r="J25" s="132"/>
    </row>
    <row r="26" spans="1:10" ht="12.75" customHeight="1">
      <c r="A26" s="129" t="s">
        <v>28</v>
      </c>
      <c r="B26" s="130">
        <f t="shared" si="1"/>
        <v>11824</v>
      </c>
      <c r="C26" s="130">
        <v>4667</v>
      </c>
      <c r="D26" s="130">
        <v>3740</v>
      </c>
      <c r="E26" s="130">
        <v>1617</v>
      </c>
      <c r="F26" s="130">
        <v>1213</v>
      </c>
      <c r="G26" s="130">
        <v>587</v>
      </c>
      <c r="H26" s="130">
        <v>24934</v>
      </c>
      <c r="I26" s="131">
        <f t="shared" si="2"/>
        <v>2.108761840324763</v>
      </c>
    </row>
    <row r="27" spans="1:10" ht="12.75" customHeight="1">
      <c r="A27" s="129" t="s">
        <v>29</v>
      </c>
      <c r="B27" s="130">
        <f t="shared" si="1"/>
        <v>3246</v>
      </c>
      <c r="C27" s="130">
        <v>1580</v>
      </c>
      <c r="D27" s="130">
        <v>907</v>
      </c>
      <c r="E27" s="130">
        <v>391</v>
      </c>
      <c r="F27" s="130">
        <v>260</v>
      </c>
      <c r="G27" s="130">
        <v>108</v>
      </c>
      <c r="H27" s="130">
        <v>6176</v>
      </c>
      <c r="I27" s="131">
        <f t="shared" si="2"/>
        <v>1.9026494146642021</v>
      </c>
    </row>
    <row r="28" spans="1:10" ht="12.75" customHeight="1">
      <c r="A28" s="129" t="s">
        <v>30</v>
      </c>
      <c r="B28" s="130">
        <f t="shared" si="1"/>
        <v>3934</v>
      </c>
      <c r="C28" s="130">
        <v>1742</v>
      </c>
      <c r="D28" s="130">
        <v>1111</v>
      </c>
      <c r="E28" s="130">
        <v>500</v>
      </c>
      <c r="F28" s="130">
        <v>403</v>
      </c>
      <c r="G28" s="130">
        <v>178</v>
      </c>
      <c r="H28" s="130">
        <v>8009</v>
      </c>
      <c r="I28" s="131">
        <f t="shared" si="2"/>
        <v>2.0358413828164719</v>
      </c>
    </row>
    <row r="29" spans="1:10" ht="12.75" customHeight="1">
      <c r="A29" s="129" t="s">
        <v>31</v>
      </c>
      <c r="B29" s="130">
        <f t="shared" si="1"/>
        <v>6732</v>
      </c>
      <c r="C29" s="130">
        <v>3342</v>
      </c>
      <c r="D29" s="130">
        <v>1910</v>
      </c>
      <c r="E29" s="130">
        <v>716</v>
      </c>
      <c r="F29" s="130">
        <v>565</v>
      </c>
      <c r="G29" s="130">
        <v>199</v>
      </c>
      <c r="H29" s="130">
        <v>12626</v>
      </c>
      <c r="I29" s="131">
        <f t="shared" si="2"/>
        <v>1.8755199049316695</v>
      </c>
    </row>
    <row r="30" spans="1:10" ht="12.75" customHeight="1">
      <c r="A30" s="129" t="s">
        <v>32</v>
      </c>
      <c r="B30" s="130">
        <f t="shared" si="1"/>
        <v>11292</v>
      </c>
      <c r="C30" s="130">
        <v>5065</v>
      </c>
      <c r="D30" s="130">
        <v>3307</v>
      </c>
      <c r="E30" s="130">
        <v>1323</v>
      </c>
      <c r="F30" s="130">
        <v>1119</v>
      </c>
      <c r="G30" s="130">
        <v>478</v>
      </c>
      <c r="H30" s="130">
        <v>22638</v>
      </c>
      <c r="I30" s="131">
        <f t="shared" si="2"/>
        <v>2.0047821466524973</v>
      </c>
    </row>
    <row r="31" spans="1:10" ht="12.75" customHeight="1">
      <c r="A31" s="129" t="s">
        <v>33</v>
      </c>
      <c r="B31" s="130">
        <f t="shared" si="1"/>
        <v>5571</v>
      </c>
      <c r="C31" s="130">
        <v>2276</v>
      </c>
      <c r="D31" s="130">
        <v>1644</v>
      </c>
      <c r="E31" s="130">
        <v>831</v>
      </c>
      <c r="F31" s="130">
        <v>569</v>
      </c>
      <c r="G31" s="130">
        <v>251</v>
      </c>
      <c r="H31" s="130">
        <v>11662</v>
      </c>
      <c r="I31" s="131">
        <f t="shared" si="2"/>
        <v>2.0933405133728233</v>
      </c>
    </row>
    <row r="32" spans="1:10" ht="12.75" customHeight="1">
      <c r="A32" s="129" t="s">
        <v>34</v>
      </c>
      <c r="B32" s="130">
        <f t="shared" si="1"/>
        <v>8044</v>
      </c>
      <c r="C32" s="130">
        <v>3751</v>
      </c>
      <c r="D32" s="130">
        <v>2260</v>
      </c>
      <c r="E32" s="130">
        <v>982</v>
      </c>
      <c r="F32" s="130">
        <v>721</v>
      </c>
      <c r="G32" s="130">
        <v>330</v>
      </c>
      <c r="H32" s="130">
        <v>15864</v>
      </c>
      <c r="I32" s="131">
        <f t="shared" si="2"/>
        <v>1.9721531576330185</v>
      </c>
    </row>
    <row r="33" spans="1:9" ht="12.75" customHeight="1">
      <c r="A33" s="129" t="s">
        <v>35</v>
      </c>
      <c r="B33" s="130">
        <f t="shared" si="1"/>
        <v>23086</v>
      </c>
      <c r="C33" s="130">
        <v>11458</v>
      </c>
      <c r="D33" s="130">
        <v>6240</v>
      </c>
      <c r="E33" s="130">
        <v>2503</v>
      </c>
      <c r="F33" s="130">
        <v>2067</v>
      </c>
      <c r="G33" s="130">
        <v>818</v>
      </c>
      <c r="H33" s="130">
        <v>44036</v>
      </c>
      <c r="I33" s="131">
        <f t="shared" si="2"/>
        <v>1.9074763926189033</v>
      </c>
    </row>
    <row r="34" spans="1:9" ht="12.75" customHeight="1">
      <c r="A34" s="129" t="s">
        <v>36</v>
      </c>
      <c r="B34" s="130">
        <f t="shared" si="1"/>
        <v>4379</v>
      </c>
      <c r="C34" s="130">
        <v>2176</v>
      </c>
      <c r="D34" s="130">
        <v>1103</v>
      </c>
      <c r="E34" s="130">
        <v>531</v>
      </c>
      <c r="F34" s="130">
        <v>408</v>
      </c>
      <c r="G34" s="130">
        <v>161</v>
      </c>
      <c r="H34" s="130">
        <v>8490</v>
      </c>
      <c r="I34" s="131">
        <f t="shared" si="2"/>
        <v>1.9387988125142728</v>
      </c>
    </row>
    <row r="35" spans="1:9" ht="12.75" customHeight="1">
      <c r="A35" s="129" t="s">
        <v>37</v>
      </c>
      <c r="B35" s="130">
        <f t="shared" si="1"/>
        <v>14266</v>
      </c>
      <c r="C35" s="130">
        <v>5591</v>
      </c>
      <c r="D35" s="130">
        <v>4145</v>
      </c>
      <c r="E35" s="130">
        <v>2112</v>
      </c>
      <c r="F35" s="130">
        <v>1735</v>
      </c>
      <c r="G35" s="130">
        <v>683</v>
      </c>
      <c r="H35" s="130">
        <v>30764</v>
      </c>
      <c r="I35" s="131">
        <f t="shared" si="2"/>
        <v>2.1564559091546336</v>
      </c>
    </row>
    <row r="36" spans="1:9" ht="12.75" customHeight="1">
      <c r="A36" s="129" t="s">
        <v>38</v>
      </c>
      <c r="B36" s="130">
        <f t="shared" si="1"/>
        <v>17463</v>
      </c>
      <c r="C36" s="130">
        <v>7991</v>
      </c>
      <c r="D36" s="130">
        <v>4751</v>
      </c>
      <c r="E36" s="130">
        <v>2208</v>
      </c>
      <c r="F36" s="130">
        <v>1651</v>
      </c>
      <c r="G36" s="130">
        <v>862</v>
      </c>
      <c r="H36" s="130">
        <v>35299</v>
      </c>
      <c r="I36" s="131">
        <f t="shared" si="2"/>
        <v>2.0213594456851629</v>
      </c>
    </row>
    <row r="37" spans="1:9" ht="3" customHeight="1">
      <c r="A37" s="129"/>
      <c r="B37" s="130"/>
      <c r="C37" s="130"/>
      <c r="D37" s="130"/>
      <c r="E37" s="130"/>
      <c r="F37" s="130"/>
      <c r="G37" s="130"/>
      <c r="H37" s="130"/>
      <c r="I37" s="131"/>
    </row>
    <row r="38" spans="1:9" ht="12.75" customHeight="1">
      <c r="A38" s="133" t="s">
        <v>39</v>
      </c>
      <c r="B38" s="134">
        <f t="shared" ref="B38:H38" si="3">SUM(B19:B36)</f>
        <v>195458</v>
      </c>
      <c r="C38" s="134">
        <f t="shared" si="3"/>
        <v>90406</v>
      </c>
      <c r="D38" s="134">
        <f t="shared" si="3"/>
        <v>54635</v>
      </c>
      <c r="E38" s="134">
        <f t="shared" si="3"/>
        <v>23791</v>
      </c>
      <c r="F38" s="134">
        <f t="shared" si="3"/>
        <v>18468</v>
      </c>
      <c r="G38" s="134">
        <f t="shared" si="3"/>
        <v>8158</v>
      </c>
      <c r="H38" s="134">
        <f t="shared" si="3"/>
        <v>388102</v>
      </c>
      <c r="I38" s="131">
        <f>H38/B38</f>
        <v>1.9856030451554809</v>
      </c>
    </row>
    <row r="39" spans="1:9" ht="3" customHeight="1">
      <c r="A39" s="135"/>
      <c r="B39" s="130"/>
      <c r="C39" s="130"/>
      <c r="D39" s="130"/>
      <c r="E39" s="130"/>
      <c r="F39" s="130"/>
      <c r="G39" s="130"/>
      <c r="H39" s="130"/>
      <c r="I39" s="131"/>
    </row>
    <row r="40" spans="1:9" ht="12.75" customHeight="1">
      <c r="A40" s="133" t="s">
        <v>40</v>
      </c>
      <c r="B40" s="136">
        <f t="shared" ref="B40:H40" si="4">+B17+B38</f>
        <v>303210</v>
      </c>
      <c r="C40" s="136">
        <f t="shared" si="4"/>
        <v>154196</v>
      </c>
      <c r="D40" s="136">
        <f t="shared" si="4"/>
        <v>79655</v>
      </c>
      <c r="E40" s="136">
        <f t="shared" si="4"/>
        <v>33511</v>
      </c>
      <c r="F40" s="136">
        <f t="shared" si="4"/>
        <v>24896</v>
      </c>
      <c r="G40" s="136">
        <f t="shared" si="4"/>
        <v>10952</v>
      </c>
      <c r="H40" s="136">
        <f t="shared" si="4"/>
        <v>571641</v>
      </c>
      <c r="I40" s="137">
        <f>H40/B40</f>
        <v>1.8852973186900168</v>
      </c>
    </row>
    <row r="41" spans="1:9" ht="12.75" customHeight="1">
      <c r="A41" s="138" t="str">
        <f>REPT("    ",7)</f>
        <v xml:space="preserve">                            </v>
      </c>
      <c r="B41" s="139"/>
      <c r="C41" s="127"/>
      <c r="D41" s="127"/>
      <c r="E41" s="127"/>
      <c r="F41" s="127"/>
      <c r="G41" s="127"/>
      <c r="H41" s="139"/>
      <c r="I41" s="127"/>
    </row>
    <row r="42" spans="1:9" ht="13.5" customHeight="1">
      <c r="A42" s="140" t="s">
        <v>90</v>
      </c>
      <c r="B42" s="127"/>
      <c r="C42" s="127"/>
      <c r="D42" s="127"/>
      <c r="E42" s="127"/>
      <c r="F42" s="127"/>
      <c r="G42" s="127"/>
      <c r="H42" s="139"/>
      <c r="I42" s="139"/>
    </row>
    <row r="43" spans="1:9" ht="12.75" customHeight="1">
      <c r="A43" s="102"/>
      <c r="H43" s="141"/>
    </row>
    <row r="44" spans="1:9" ht="12.75" customHeight="1">
      <c r="H44" s="141"/>
    </row>
    <row r="45" spans="1:9" ht="12.75" customHeight="1">
      <c r="H45" s="141"/>
    </row>
    <row r="46" spans="1:9" ht="12.75" customHeight="1">
      <c r="H46" s="141"/>
    </row>
    <row r="47" spans="1:9" ht="12.75" customHeight="1">
      <c r="H47" s="141"/>
    </row>
    <row r="48" spans="1:9" ht="12.75" customHeight="1">
      <c r="H48" s="141"/>
    </row>
    <row r="49" spans="8:8" ht="12.75" customHeight="1">
      <c r="H49" s="141"/>
    </row>
    <row r="50" spans="8:8" ht="12.75" customHeight="1">
      <c r="H50" s="141"/>
    </row>
    <row r="83" ht="11.25"/>
    <row r="84" ht="11.25"/>
    <row r="85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J85"/>
  <sheetViews>
    <sheetView workbookViewId="0">
      <selection activeCell="I41" sqref="I41"/>
    </sheetView>
  </sheetViews>
  <sheetFormatPr baseColWidth="10" defaultColWidth="9.83203125" defaultRowHeight="12.75" customHeight="1"/>
  <cols>
    <col min="1" max="1" width="21.83203125" style="69" customWidth="1"/>
    <col min="2" max="2" width="11.5" style="69" customWidth="1"/>
    <col min="3" max="3" width="11.33203125" style="69" customWidth="1"/>
    <col min="4" max="8" width="11.5" style="69" customWidth="1"/>
    <col min="9" max="9" width="11.83203125" style="69" customWidth="1"/>
    <col min="10" max="16384" width="9.83203125" style="69"/>
  </cols>
  <sheetData>
    <row r="1" spans="1:10" ht="12.75" customHeight="1">
      <c r="A1" s="67" t="s">
        <v>75</v>
      </c>
      <c r="B1" s="68"/>
      <c r="C1" s="68"/>
      <c r="D1" s="68"/>
      <c r="E1" s="68"/>
      <c r="F1" s="68"/>
      <c r="G1" s="68"/>
      <c r="H1" s="68"/>
    </row>
    <row r="3" spans="1:10" ht="26.25" customHeight="1">
      <c r="A3" s="116" t="s">
        <v>87</v>
      </c>
      <c r="B3" s="117"/>
      <c r="C3" s="117"/>
      <c r="D3" s="117"/>
      <c r="E3" s="117"/>
      <c r="F3" s="117"/>
      <c r="G3" s="117"/>
      <c r="H3" s="117"/>
      <c r="I3" s="117"/>
    </row>
    <row r="4" spans="1:10" ht="12.75" customHeight="1">
      <c r="A4" s="108"/>
      <c r="B4" s="108"/>
      <c r="C4" s="108"/>
      <c r="D4" s="108"/>
      <c r="E4" s="108"/>
      <c r="F4" s="108"/>
      <c r="G4" s="108"/>
      <c r="H4" s="108"/>
      <c r="I4" s="108"/>
    </row>
    <row r="5" spans="1:10" ht="12.75" customHeight="1" thickBot="1">
      <c r="A5" s="162" t="s">
        <v>6</v>
      </c>
      <c r="B5" s="164" t="s">
        <v>76</v>
      </c>
      <c r="C5" s="166" t="s">
        <v>71</v>
      </c>
      <c r="D5" s="166"/>
      <c r="E5" s="166"/>
      <c r="F5" s="166"/>
      <c r="G5" s="166"/>
      <c r="H5" s="168" t="s">
        <v>72</v>
      </c>
      <c r="I5" s="170" t="s">
        <v>73</v>
      </c>
    </row>
    <row r="6" spans="1:10" ht="12.75" customHeight="1" thickBot="1">
      <c r="A6" s="163"/>
      <c r="B6" s="165"/>
      <c r="C6" s="167"/>
      <c r="D6" s="167"/>
      <c r="E6" s="167"/>
      <c r="F6" s="167"/>
      <c r="G6" s="167"/>
      <c r="H6" s="169"/>
      <c r="I6" s="171" t="s">
        <v>5</v>
      </c>
    </row>
    <row r="7" spans="1:10" ht="12.75" customHeight="1" thickBot="1">
      <c r="A7" s="163"/>
      <c r="B7" s="165"/>
      <c r="C7" s="167">
        <v>1</v>
      </c>
      <c r="D7" s="167">
        <v>2</v>
      </c>
      <c r="E7" s="167">
        <v>3</v>
      </c>
      <c r="F7" s="167">
        <v>4</v>
      </c>
      <c r="G7" s="167" t="s">
        <v>11</v>
      </c>
      <c r="H7" s="169"/>
      <c r="I7" s="171" t="s">
        <v>9</v>
      </c>
    </row>
    <row r="8" spans="1:10" ht="12.75" customHeight="1" thickBot="1">
      <c r="A8" s="163"/>
      <c r="B8" s="165"/>
      <c r="C8" s="167"/>
      <c r="D8" s="167">
        <v>2</v>
      </c>
      <c r="E8" s="167">
        <v>3</v>
      </c>
      <c r="F8" s="167">
        <v>4</v>
      </c>
      <c r="G8" s="169"/>
      <c r="H8" s="169"/>
      <c r="I8" s="171" t="s">
        <v>74</v>
      </c>
    </row>
    <row r="9" spans="1:10" ht="12.75" customHeight="1" thickBot="1">
      <c r="A9" s="163"/>
      <c r="B9" s="165"/>
      <c r="C9" s="167"/>
      <c r="D9" s="167"/>
      <c r="E9" s="167"/>
      <c r="F9" s="167"/>
      <c r="G9" s="169"/>
      <c r="H9" s="169"/>
      <c r="I9" s="171" t="s">
        <v>14</v>
      </c>
    </row>
    <row r="10" spans="1:10" ht="12.75" customHeight="1">
      <c r="A10" s="118"/>
      <c r="B10" s="108"/>
      <c r="C10" s="108"/>
      <c r="D10" s="108"/>
      <c r="E10" s="108"/>
      <c r="F10" s="108"/>
      <c r="G10" s="108"/>
      <c r="H10" s="108"/>
      <c r="I10" s="108"/>
    </row>
    <row r="11" spans="1:10" ht="12.75" customHeight="1">
      <c r="A11" s="119" t="s">
        <v>15</v>
      </c>
      <c r="B11" s="109">
        <f>SUM(C11:G11)</f>
        <v>13553</v>
      </c>
      <c r="C11" s="109">
        <v>8978</v>
      </c>
      <c r="D11" s="109">
        <v>2841</v>
      </c>
      <c r="E11" s="109">
        <v>905</v>
      </c>
      <c r="F11" s="109">
        <v>573</v>
      </c>
      <c r="G11" s="109">
        <v>256</v>
      </c>
      <c r="H11" s="109">
        <v>21056</v>
      </c>
      <c r="I11" s="110">
        <f>H11/B11</f>
        <v>1.553604368036597</v>
      </c>
    </row>
    <row r="12" spans="1:10" ht="12.75" customHeight="1">
      <c r="A12" s="119" t="s">
        <v>16</v>
      </c>
      <c r="B12" s="109">
        <f>SUM(C12:G12)</f>
        <v>13180</v>
      </c>
      <c r="C12" s="109">
        <v>6801</v>
      </c>
      <c r="D12" s="109">
        <v>3434</v>
      </c>
      <c r="E12" s="109">
        <v>1456</v>
      </c>
      <c r="F12" s="109">
        <v>1014</v>
      </c>
      <c r="G12" s="109">
        <v>475</v>
      </c>
      <c r="H12" s="109">
        <v>24624</v>
      </c>
      <c r="I12" s="110">
        <f>H12/B12</f>
        <v>1.8682852807283763</v>
      </c>
      <c r="J12" s="105"/>
    </row>
    <row r="13" spans="1:10" ht="12.75" customHeight="1">
      <c r="A13" s="119" t="s">
        <v>17</v>
      </c>
      <c r="B13" s="109">
        <f>SUM(C13:G13)</f>
        <v>25459</v>
      </c>
      <c r="C13" s="109">
        <v>14104</v>
      </c>
      <c r="D13" s="109">
        <v>6167</v>
      </c>
      <c r="E13" s="109">
        <v>2631</v>
      </c>
      <c r="F13" s="109">
        <v>1733</v>
      </c>
      <c r="G13" s="109">
        <v>824</v>
      </c>
      <c r="H13" s="109">
        <v>45643</v>
      </c>
      <c r="I13" s="110">
        <f>H13/B13</f>
        <v>1.7928041164224833</v>
      </c>
      <c r="J13" s="105"/>
    </row>
    <row r="14" spans="1:10" ht="12.75" customHeight="1">
      <c r="A14" s="119" t="s">
        <v>18</v>
      </c>
      <c r="B14" s="109">
        <f>SUM(C14:G14)</f>
        <v>24501</v>
      </c>
      <c r="C14" s="109">
        <v>14219</v>
      </c>
      <c r="D14" s="109">
        <v>5805</v>
      </c>
      <c r="E14" s="109">
        <v>2358</v>
      </c>
      <c r="F14" s="109">
        <v>1499</v>
      </c>
      <c r="G14" s="109">
        <v>620</v>
      </c>
      <c r="H14" s="109">
        <v>42190</v>
      </c>
      <c r="I14" s="110">
        <f>H14/B14</f>
        <v>1.721970531815028</v>
      </c>
      <c r="J14" s="105"/>
    </row>
    <row r="15" spans="1:10" ht="12.75" customHeight="1">
      <c r="A15" s="119" t="s">
        <v>19</v>
      </c>
      <c r="B15" s="109">
        <f>SUM(C15:G15)</f>
        <v>29289</v>
      </c>
      <c r="C15" s="109">
        <v>17883</v>
      </c>
      <c r="D15" s="109">
        <v>6648</v>
      </c>
      <c r="E15" s="109">
        <v>2523</v>
      </c>
      <c r="F15" s="109">
        <v>1599</v>
      </c>
      <c r="G15" s="109">
        <v>636</v>
      </c>
      <c r="H15" s="109">
        <v>48492</v>
      </c>
      <c r="I15" s="110">
        <f>H15/B15</f>
        <v>1.6556386356652668</v>
      </c>
      <c r="J15" s="105"/>
    </row>
    <row r="16" spans="1:10" ht="3" customHeight="1">
      <c r="A16" s="119"/>
      <c r="B16" s="109"/>
      <c r="C16" s="109"/>
      <c r="D16" s="109"/>
      <c r="E16" s="109"/>
      <c r="F16" s="109"/>
      <c r="G16" s="109"/>
      <c r="H16" s="109"/>
      <c r="I16" s="110"/>
      <c r="J16" s="105"/>
    </row>
    <row r="17" spans="1:10" ht="12.75" customHeight="1">
      <c r="A17" s="120" t="s">
        <v>20</v>
      </c>
      <c r="B17" s="104">
        <f t="shared" ref="B17:H17" si="0">SUM(B11:B15)</f>
        <v>105982</v>
      </c>
      <c r="C17" s="104">
        <f t="shared" si="0"/>
        <v>61985</v>
      </c>
      <c r="D17" s="104">
        <f t="shared" si="0"/>
        <v>24895</v>
      </c>
      <c r="E17" s="104">
        <f t="shared" si="0"/>
        <v>9873</v>
      </c>
      <c r="F17" s="104">
        <f t="shared" si="0"/>
        <v>6418</v>
      </c>
      <c r="G17" s="104">
        <f t="shared" si="0"/>
        <v>2811</v>
      </c>
      <c r="H17" s="104">
        <f t="shared" si="0"/>
        <v>182005</v>
      </c>
      <c r="I17" s="110">
        <f>H17/B17</f>
        <v>1.7173199222509483</v>
      </c>
      <c r="J17" s="105"/>
    </row>
    <row r="18" spans="1:10" ht="3" customHeight="1">
      <c r="A18" s="121"/>
      <c r="B18" s="109"/>
      <c r="C18" s="109"/>
      <c r="D18" s="109"/>
      <c r="E18" s="109"/>
      <c r="F18" s="109"/>
      <c r="G18" s="109"/>
      <c r="H18" s="109"/>
      <c r="I18" s="109"/>
      <c r="J18" s="105"/>
    </row>
    <row r="19" spans="1:10" ht="12.75" customHeight="1">
      <c r="A19" s="119" t="s">
        <v>21</v>
      </c>
      <c r="B19" s="109">
        <f t="shared" ref="B19:B36" si="1">SUM(C19:G19)</f>
        <v>33429</v>
      </c>
      <c r="C19" s="109">
        <v>15957</v>
      </c>
      <c r="D19" s="109">
        <v>8874</v>
      </c>
      <c r="E19" s="109">
        <v>4112</v>
      </c>
      <c r="F19" s="109">
        <v>2980</v>
      </c>
      <c r="G19" s="109">
        <v>1506</v>
      </c>
      <c r="H19" s="109">
        <v>65947</v>
      </c>
      <c r="I19" s="110">
        <f t="shared" ref="I19:I36" si="2">H19/B19</f>
        <v>1.9727482126297526</v>
      </c>
    </row>
    <row r="20" spans="1:10" ht="12.75" customHeight="1">
      <c r="A20" s="119" t="s">
        <v>22</v>
      </c>
      <c r="B20" s="109">
        <f t="shared" si="1"/>
        <v>3152</v>
      </c>
      <c r="C20" s="109">
        <v>1462</v>
      </c>
      <c r="D20" s="109">
        <v>939</v>
      </c>
      <c r="E20" s="109">
        <v>354</v>
      </c>
      <c r="F20" s="109">
        <v>275</v>
      </c>
      <c r="G20" s="109">
        <v>122</v>
      </c>
      <c r="H20" s="109">
        <v>6143</v>
      </c>
      <c r="I20" s="110">
        <f t="shared" si="2"/>
        <v>1.9489213197969544</v>
      </c>
      <c r="J20" s="105"/>
    </row>
    <row r="21" spans="1:10" ht="12.75" customHeight="1">
      <c r="A21" s="119" t="s">
        <v>23</v>
      </c>
      <c r="B21" s="109">
        <f t="shared" si="1"/>
        <v>6459</v>
      </c>
      <c r="C21" s="109">
        <v>2919</v>
      </c>
      <c r="D21" s="109">
        <v>1937</v>
      </c>
      <c r="E21" s="109">
        <v>755</v>
      </c>
      <c r="F21" s="109">
        <v>607</v>
      </c>
      <c r="G21" s="109">
        <v>241</v>
      </c>
      <c r="H21" s="109">
        <v>12769</v>
      </c>
      <c r="I21" s="110">
        <f t="shared" si="2"/>
        <v>1.9769314135315064</v>
      </c>
      <c r="J21" s="105"/>
    </row>
    <row r="22" spans="1:10" ht="12.75" customHeight="1">
      <c r="A22" s="119" t="s">
        <v>24</v>
      </c>
      <c r="B22" s="109">
        <f t="shared" si="1"/>
        <v>8220</v>
      </c>
      <c r="C22" s="109">
        <v>4047</v>
      </c>
      <c r="D22" s="109">
        <v>2192</v>
      </c>
      <c r="E22" s="109">
        <v>961</v>
      </c>
      <c r="F22" s="109">
        <v>737</v>
      </c>
      <c r="G22" s="109">
        <v>283</v>
      </c>
      <c r="H22" s="109">
        <v>15747</v>
      </c>
      <c r="I22" s="110">
        <f t="shared" si="2"/>
        <v>1.9156934306569342</v>
      </c>
      <c r="J22" s="105"/>
    </row>
    <row r="23" spans="1:10" ht="12.75" customHeight="1">
      <c r="A23" s="119" t="s">
        <v>25</v>
      </c>
      <c r="B23" s="109">
        <f t="shared" si="1"/>
        <v>13917</v>
      </c>
      <c r="C23" s="109">
        <v>6645</v>
      </c>
      <c r="D23" s="109">
        <v>3660</v>
      </c>
      <c r="E23" s="109">
        <v>1771</v>
      </c>
      <c r="F23" s="109">
        <v>1264</v>
      </c>
      <c r="G23" s="109">
        <v>577</v>
      </c>
      <c r="H23" s="109">
        <v>27410</v>
      </c>
      <c r="I23" s="110">
        <f t="shared" si="2"/>
        <v>1.9695336638643386</v>
      </c>
      <c r="J23" s="105"/>
    </row>
    <row r="24" spans="1:10" ht="12.75" customHeight="1">
      <c r="A24" s="119" t="s">
        <v>26</v>
      </c>
      <c r="B24" s="109">
        <f t="shared" si="1"/>
        <v>4475</v>
      </c>
      <c r="C24" s="109">
        <v>1964</v>
      </c>
      <c r="D24" s="109">
        <v>1301</v>
      </c>
      <c r="E24" s="109">
        <v>595</v>
      </c>
      <c r="F24" s="109">
        <v>439</v>
      </c>
      <c r="G24" s="109">
        <v>176</v>
      </c>
      <c r="H24" s="109">
        <v>9048</v>
      </c>
      <c r="I24" s="110">
        <f t="shared" si="2"/>
        <v>2.021899441340782</v>
      </c>
      <c r="J24" s="105"/>
    </row>
    <row r="25" spans="1:10" ht="12.75" customHeight="1">
      <c r="A25" s="119" t="s">
        <v>27</v>
      </c>
      <c r="B25" s="109">
        <f t="shared" si="1"/>
        <v>14746</v>
      </c>
      <c r="C25" s="109">
        <v>6769</v>
      </c>
      <c r="D25" s="109">
        <v>4297</v>
      </c>
      <c r="E25" s="109">
        <v>1744</v>
      </c>
      <c r="F25" s="109">
        <v>1373</v>
      </c>
      <c r="G25" s="109">
        <v>563</v>
      </c>
      <c r="H25" s="109">
        <v>29051</v>
      </c>
      <c r="I25" s="110">
        <f t="shared" si="2"/>
        <v>1.9700935847009358</v>
      </c>
      <c r="J25" s="105"/>
    </row>
    <row r="26" spans="1:10" ht="12.75" customHeight="1">
      <c r="A26" s="119" t="s">
        <v>28</v>
      </c>
      <c r="B26" s="109">
        <f t="shared" si="1"/>
        <v>11728</v>
      </c>
      <c r="C26" s="109">
        <v>4551</v>
      </c>
      <c r="D26" s="109">
        <v>3692</v>
      </c>
      <c r="E26" s="109">
        <v>1672</v>
      </c>
      <c r="F26" s="109">
        <v>1234</v>
      </c>
      <c r="G26" s="109">
        <v>579</v>
      </c>
      <c r="H26" s="109">
        <v>24950</v>
      </c>
      <c r="I26" s="110">
        <f t="shared" si="2"/>
        <v>2.1273874488403819</v>
      </c>
    </row>
    <row r="27" spans="1:10" ht="12.75" customHeight="1">
      <c r="A27" s="119" t="s">
        <v>29</v>
      </c>
      <c r="B27" s="109">
        <f t="shared" si="1"/>
        <v>3195</v>
      </c>
      <c r="C27" s="109">
        <v>1530</v>
      </c>
      <c r="D27" s="109">
        <v>903</v>
      </c>
      <c r="E27" s="109">
        <v>374</v>
      </c>
      <c r="F27" s="109">
        <v>286</v>
      </c>
      <c r="G27" s="109">
        <v>102</v>
      </c>
      <c r="H27" s="109">
        <v>6140</v>
      </c>
      <c r="I27" s="110">
        <f t="shared" si="2"/>
        <v>1.9217527386541471</v>
      </c>
    </row>
    <row r="28" spans="1:10" ht="12.75" customHeight="1">
      <c r="A28" s="119" t="s">
        <v>30</v>
      </c>
      <c r="B28" s="109">
        <f t="shared" si="1"/>
        <v>3915</v>
      </c>
      <c r="C28" s="109">
        <v>1712</v>
      </c>
      <c r="D28" s="109">
        <v>1096</v>
      </c>
      <c r="E28" s="109">
        <v>501</v>
      </c>
      <c r="F28" s="109">
        <v>433</v>
      </c>
      <c r="G28" s="109">
        <v>173</v>
      </c>
      <c r="H28" s="109">
        <v>8053</v>
      </c>
      <c r="I28" s="110">
        <f t="shared" si="2"/>
        <v>2.0569604086845468</v>
      </c>
    </row>
    <row r="29" spans="1:10" ht="12.75" customHeight="1">
      <c r="A29" s="119" t="s">
        <v>31</v>
      </c>
      <c r="B29" s="109">
        <f t="shared" si="1"/>
        <v>6644</v>
      </c>
      <c r="C29" s="109">
        <v>3297</v>
      </c>
      <c r="D29" s="109">
        <v>1920</v>
      </c>
      <c r="E29" s="109">
        <v>696</v>
      </c>
      <c r="F29" s="109">
        <v>525</v>
      </c>
      <c r="G29" s="109">
        <v>206</v>
      </c>
      <c r="H29" s="109">
        <v>12415</v>
      </c>
      <c r="I29" s="110">
        <f t="shared" si="2"/>
        <v>1.8686032510535822</v>
      </c>
    </row>
    <row r="30" spans="1:10" ht="12.75" customHeight="1">
      <c r="A30" s="119" t="s">
        <v>32</v>
      </c>
      <c r="B30" s="109">
        <f t="shared" si="1"/>
        <v>11327</v>
      </c>
      <c r="C30" s="109">
        <v>5100</v>
      </c>
      <c r="D30" s="109">
        <v>3299</v>
      </c>
      <c r="E30" s="109">
        <v>1331</v>
      </c>
      <c r="F30" s="109">
        <v>1130</v>
      </c>
      <c r="G30" s="109">
        <v>467</v>
      </c>
      <c r="H30" s="109">
        <v>22680</v>
      </c>
      <c r="I30" s="110">
        <f t="shared" si="2"/>
        <v>2.0022954003707953</v>
      </c>
    </row>
    <row r="31" spans="1:10" ht="12.75" customHeight="1">
      <c r="A31" s="119" t="s">
        <v>33</v>
      </c>
      <c r="B31" s="109">
        <f t="shared" si="1"/>
        <v>5637</v>
      </c>
      <c r="C31" s="109">
        <v>2342</v>
      </c>
      <c r="D31" s="109">
        <v>1614</v>
      </c>
      <c r="E31" s="109">
        <v>827</v>
      </c>
      <c r="F31" s="109">
        <v>598</v>
      </c>
      <c r="G31" s="109">
        <v>256</v>
      </c>
      <c r="H31" s="109">
        <v>11794</v>
      </c>
      <c r="I31" s="110">
        <f t="shared" si="2"/>
        <v>2.0922476494589319</v>
      </c>
    </row>
    <row r="32" spans="1:10" ht="12.75" customHeight="1">
      <c r="A32" s="119" t="s">
        <v>34</v>
      </c>
      <c r="B32" s="109">
        <f t="shared" si="1"/>
        <v>8057</v>
      </c>
      <c r="C32" s="109">
        <v>3737</v>
      </c>
      <c r="D32" s="109">
        <v>2286</v>
      </c>
      <c r="E32" s="109">
        <v>960</v>
      </c>
      <c r="F32" s="109">
        <v>740</v>
      </c>
      <c r="G32" s="109">
        <v>334</v>
      </c>
      <c r="H32" s="109">
        <v>15938</v>
      </c>
      <c r="I32" s="110">
        <f t="shared" si="2"/>
        <v>1.9781556410574657</v>
      </c>
    </row>
    <row r="33" spans="1:9" ht="12.75" customHeight="1">
      <c r="A33" s="119" t="s">
        <v>35</v>
      </c>
      <c r="B33" s="109">
        <f t="shared" si="1"/>
        <v>22811</v>
      </c>
      <c r="C33" s="109">
        <v>11276</v>
      </c>
      <c r="D33" s="109">
        <v>6139</v>
      </c>
      <c r="E33" s="109">
        <v>2474</v>
      </c>
      <c r="F33" s="109">
        <v>2111</v>
      </c>
      <c r="G33" s="109">
        <v>811</v>
      </c>
      <c r="H33" s="109">
        <v>43710</v>
      </c>
      <c r="I33" s="110">
        <f t="shared" si="2"/>
        <v>1.9161807899697514</v>
      </c>
    </row>
    <row r="34" spans="1:9" ht="12.75" customHeight="1">
      <c r="A34" s="119" t="s">
        <v>36</v>
      </c>
      <c r="B34" s="109">
        <f t="shared" si="1"/>
        <v>4361</v>
      </c>
      <c r="C34" s="109">
        <v>2156</v>
      </c>
      <c r="D34" s="109">
        <v>1120</v>
      </c>
      <c r="E34" s="109">
        <v>522</v>
      </c>
      <c r="F34" s="109">
        <v>397</v>
      </c>
      <c r="G34" s="109">
        <v>166</v>
      </c>
      <c r="H34" s="109">
        <v>8457</v>
      </c>
      <c r="I34" s="110">
        <f t="shared" si="2"/>
        <v>1.939234120614538</v>
      </c>
    </row>
    <row r="35" spans="1:9" ht="12.75" customHeight="1">
      <c r="A35" s="119" t="s">
        <v>37</v>
      </c>
      <c r="B35" s="109">
        <f t="shared" si="1"/>
        <v>14249</v>
      </c>
      <c r="C35" s="109">
        <v>5538</v>
      </c>
      <c r="D35" s="109">
        <v>4166</v>
      </c>
      <c r="E35" s="109">
        <v>2136</v>
      </c>
      <c r="F35" s="109">
        <v>1709</v>
      </c>
      <c r="G35" s="109">
        <v>700</v>
      </c>
      <c r="H35" s="109">
        <v>30818</v>
      </c>
      <c r="I35" s="110">
        <f t="shared" si="2"/>
        <v>2.1628184433995368</v>
      </c>
    </row>
    <row r="36" spans="1:9" ht="12.75" customHeight="1">
      <c r="A36" s="119" t="s">
        <v>38</v>
      </c>
      <c r="B36" s="109">
        <f t="shared" si="1"/>
        <v>17165</v>
      </c>
      <c r="C36" s="109">
        <v>7790</v>
      </c>
      <c r="D36" s="109">
        <v>4711</v>
      </c>
      <c r="E36" s="109">
        <v>2187</v>
      </c>
      <c r="F36" s="109">
        <v>1658</v>
      </c>
      <c r="G36" s="109">
        <v>819</v>
      </c>
      <c r="H36" s="109">
        <v>34766</v>
      </c>
      <c r="I36" s="110">
        <f t="shared" si="2"/>
        <v>2.02540052432275</v>
      </c>
    </row>
    <row r="37" spans="1:9" ht="3" customHeight="1">
      <c r="A37" s="119"/>
      <c r="B37" s="109"/>
      <c r="C37" s="109"/>
      <c r="D37" s="109"/>
      <c r="E37" s="109"/>
      <c r="F37" s="109"/>
      <c r="G37" s="109"/>
      <c r="H37" s="109"/>
      <c r="I37" s="110"/>
    </row>
    <row r="38" spans="1:9" ht="12.75" customHeight="1">
      <c r="A38" s="120" t="s">
        <v>39</v>
      </c>
      <c r="B38" s="104">
        <f t="shared" ref="B38:H38" si="3">SUM(B19:B36)</f>
        <v>193487</v>
      </c>
      <c r="C38" s="104">
        <f t="shared" si="3"/>
        <v>88792</v>
      </c>
      <c r="D38" s="104">
        <f t="shared" si="3"/>
        <v>54146</v>
      </c>
      <c r="E38" s="104">
        <f t="shared" si="3"/>
        <v>23972</v>
      </c>
      <c r="F38" s="104">
        <f t="shared" si="3"/>
        <v>18496</v>
      </c>
      <c r="G38" s="104">
        <f t="shared" si="3"/>
        <v>8081</v>
      </c>
      <c r="H38" s="104">
        <f t="shared" si="3"/>
        <v>385836</v>
      </c>
      <c r="I38" s="110">
        <f>H38/B38</f>
        <v>1.9941184679074047</v>
      </c>
    </row>
    <row r="39" spans="1:9" ht="3" customHeight="1">
      <c r="A39" s="121"/>
      <c r="B39" s="109"/>
      <c r="C39" s="109"/>
      <c r="D39" s="109"/>
      <c r="E39" s="109"/>
      <c r="F39" s="109"/>
      <c r="G39" s="109"/>
      <c r="H39" s="109"/>
      <c r="I39" s="110"/>
    </row>
    <row r="40" spans="1:9" ht="12.75" customHeight="1">
      <c r="A40" s="120" t="s">
        <v>40</v>
      </c>
      <c r="B40" s="111">
        <f t="shared" ref="B40:H40" si="4">+B17+B38</f>
        <v>299469</v>
      </c>
      <c r="C40" s="111">
        <f t="shared" si="4"/>
        <v>150777</v>
      </c>
      <c r="D40" s="111">
        <f t="shared" si="4"/>
        <v>79041</v>
      </c>
      <c r="E40" s="111">
        <f t="shared" si="4"/>
        <v>33845</v>
      </c>
      <c r="F40" s="111">
        <f t="shared" si="4"/>
        <v>24914</v>
      </c>
      <c r="G40" s="111">
        <f t="shared" si="4"/>
        <v>10892</v>
      </c>
      <c r="H40" s="111">
        <f t="shared" si="4"/>
        <v>567841</v>
      </c>
      <c r="I40" s="112">
        <f>H40/B40</f>
        <v>1.8961595357115428</v>
      </c>
    </row>
    <row r="41" spans="1:9" ht="12.75" customHeight="1">
      <c r="A41" s="113" t="str">
        <f>REPT("    ",7)</f>
        <v xml:space="preserve">                            </v>
      </c>
      <c r="B41" s="114"/>
      <c r="C41" s="108"/>
      <c r="D41" s="108"/>
      <c r="E41" s="108"/>
      <c r="F41" s="108"/>
      <c r="G41" s="108"/>
      <c r="H41" s="114"/>
      <c r="I41" s="108"/>
    </row>
    <row r="42" spans="1:9" ht="13.5" customHeight="1">
      <c r="A42" s="115" t="s">
        <v>77</v>
      </c>
      <c r="B42" s="108"/>
      <c r="C42" s="108"/>
      <c r="D42" s="108"/>
      <c r="E42" s="108"/>
      <c r="F42" s="108"/>
      <c r="G42" s="108"/>
      <c r="H42" s="114"/>
      <c r="I42" s="114"/>
    </row>
    <row r="43" spans="1:9" ht="12.75" customHeight="1">
      <c r="A43" s="102"/>
      <c r="H43" s="101"/>
    </row>
    <row r="44" spans="1:9" ht="12.75" customHeight="1">
      <c r="H44" s="101"/>
    </row>
    <row r="45" spans="1:9" ht="12.75" customHeight="1">
      <c r="H45" s="101"/>
    </row>
    <row r="46" spans="1:9" ht="12.75" customHeight="1">
      <c r="H46" s="101"/>
    </row>
    <row r="47" spans="1:9" ht="12.75" customHeight="1">
      <c r="H47" s="101"/>
    </row>
    <row r="48" spans="1:9" ht="12.75" customHeight="1">
      <c r="H48" s="101"/>
    </row>
    <row r="49" spans="8:8" ht="12.75" customHeight="1">
      <c r="H49" s="101"/>
    </row>
    <row r="50" spans="8:8" ht="12.75" customHeight="1">
      <c r="H50" s="101"/>
    </row>
    <row r="65" spans="1:9" ht="12.75" customHeight="1">
      <c r="A65" s="103"/>
      <c r="B65" s="103"/>
      <c r="C65" s="103"/>
      <c r="D65" s="103"/>
      <c r="E65" s="103"/>
      <c r="F65" s="103"/>
      <c r="G65" s="103"/>
      <c r="H65" s="103"/>
      <c r="I65" s="103"/>
    </row>
    <row r="66" spans="1:9" ht="12.75" customHeight="1">
      <c r="A66" s="103"/>
      <c r="B66" s="103"/>
      <c r="C66" s="103"/>
      <c r="D66" s="103"/>
      <c r="E66" s="103"/>
      <c r="F66" s="103"/>
      <c r="G66" s="103"/>
      <c r="H66" s="103"/>
      <c r="I66" s="103"/>
    </row>
    <row r="67" spans="1:9" ht="12.75" customHeight="1">
      <c r="A67" s="103"/>
    </row>
    <row r="70" spans="1:9" ht="12.75" customHeight="1">
      <c r="A70" s="103"/>
    </row>
    <row r="71" spans="1:9" ht="12.75" customHeight="1">
      <c r="A71" s="103"/>
    </row>
    <row r="83" ht="11.25"/>
    <row r="84" ht="11.25"/>
    <row r="85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J85"/>
  <sheetViews>
    <sheetView workbookViewId="0">
      <selection activeCell="I42" sqref="I42"/>
    </sheetView>
  </sheetViews>
  <sheetFormatPr baseColWidth="10" defaultColWidth="9.83203125" defaultRowHeight="12.75" customHeight="1"/>
  <cols>
    <col min="1" max="1" width="21.83203125" style="69" customWidth="1"/>
    <col min="2" max="9" width="11.83203125" style="69" customWidth="1"/>
    <col min="10" max="16384" width="9.83203125" style="69"/>
  </cols>
  <sheetData>
    <row r="1" spans="1:10" ht="12.75" customHeight="1">
      <c r="A1" s="67" t="s">
        <v>75</v>
      </c>
      <c r="B1" s="68"/>
      <c r="C1" s="68"/>
      <c r="D1" s="68"/>
      <c r="E1" s="68"/>
      <c r="F1" s="68"/>
      <c r="G1" s="68"/>
      <c r="H1" s="68"/>
    </row>
    <row r="3" spans="1:10" ht="26.25" customHeight="1">
      <c r="A3" s="116" t="s">
        <v>85</v>
      </c>
      <c r="B3" s="117"/>
      <c r="C3" s="117"/>
      <c r="D3" s="117"/>
      <c r="E3" s="117"/>
      <c r="F3" s="117"/>
      <c r="G3" s="117"/>
      <c r="H3" s="117"/>
      <c r="I3" s="117"/>
    </row>
    <row r="4" spans="1:10" ht="12.75" customHeight="1">
      <c r="A4" s="108"/>
      <c r="B4" s="108"/>
      <c r="C4" s="108"/>
      <c r="D4" s="108"/>
      <c r="E4" s="108"/>
      <c r="F4" s="108"/>
      <c r="G4" s="108"/>
      <c r="H4" s="108"/>
      <c r="I4" s="108"/>
    </row>
    <row r="5" spans="1:10" ht="12.75" customHeight="1" thickBot="1">
      <c r="A5" s="162" t="s">
        <v>6</v>
      </c>
      <c r="B5" s="164" t="s">
        <v>76</v>
      </c>
      <c r="C5" s="166" t="s">
        <v>71</v>
      </c>
      <c r="D5" s="166"/>
      <c r="E5" s="166"/>
      <c r="F5" s="166"/>
      <c r="G5" s="166"/>
      <c r="H5" s="168" t="s">
        <v>72</v>
      </c>
      <c r="I5" s="170" t="s">
        <v>73</v>
      </c>
    </row>
    <row r="6" spans="1:10" ht="12.75" customHeight="1" thickBot="1">
      <c r="A6" s="163"/>
      <c r="B6" s="165"/>
      <c r="C6" s="167"/>
      <c r="D6" s="167"/>
      <c r="E6" s="167"/>
      <c r="F6" s="167"/>
      <c r="G6" s="167"/>
      <c r="H6" s="169"/>
      <c r="I6" s="171" t="s">
        <v>5</v>
      </c>
    </row>
    <row r="7" spans="1:10" ht="12.75" customHeight="1" thickBot="1">
      <c r="A7" s="163"/>
      <c r="B7" s="165"/>
      <c r="C7" s="167">
        <v>1</v>
      </c>
      <c r="D7" s="167">
        <v>2</v>
      </c>
      <c r="E7" s="167">
        <v>3</v>
      </c>
      <c r="F7" s="167">
        <v>4</v>
      </c>
      <c r="G7" s="167" t="s">
        <v>11</v>
      </c>
      <c r="H7" s="169"/>
      <c r="I7" s="171" t="s">
        <v>9</v>
      </c>
    </row>
    <row r="8" spans="1:10" ht="12.75" customHeight="1" thickBot="1">
      <c r="A8" s="163"/>
      <c r="B8" s="165"/>
      <c r="C8" s="167"/>
      <c r="D8" s="167">
        <v>2</v>
      </c>
      <c r="E8" s="167">
        <v>3</v>
      </c>
      <c r="F8" s="167">
        <v>4</v>
      </c>
      <c r="G8" s="169"/>
      <c r="H8" s="169"/>
      <c r="I8" s="171" t="s">
        <v>74</v>
      </c>
    </row>
    <row r="9" spans="1:10" ht="12.75" customHeight="1" thickBot="1">
      <c r="A9" s="163"/>
      <c r="B9" s="165"/>
      <c r="C9" s="167"/>
      <c r="D9" s="167"/>
      <c r="E9" s="167"/>
      <c r="F9" s="167"/>
      <c r="G9" s="169"/>
      <c r="H9" s="169"/>
      <c r="I9" s="171" t="s">
        <v>14</v>
      </c>
    </row>
    <row r="10" spans="1:10" ht="12.75" customHeight="1">
      <c r="A10" s="118"/>
      <c r="B10" s="108"/>
      <c r="C10" s="108"/>
      <c r="D10" s="108"/>
      <c r="E10" s="108"/>
      <c r="F10" s="108"/>
      <c r="G10" s="108"/>
      <c r="H10" s="108"/>
      <c r="I10" s="108"/>
    </row>
    <row r="11" spans="1:10" ht="12.75" customHeight="1">
      <c r="A11" s="119" t="s">
        <v>15</v>
      </c>
      <c r="B11" s="109">
        <f>SUM(C11:G11)</f>
        <v>14118</v>
      </c>
      <c r="C11" s="109">
        <v>9353</v>
      </c>
      <c r="D11" s="109">
        <v>2928</v>
      </c>
      <c r="E11" s="109">
        <v>987</v>
      </c>
      <c r="F11" s="109">
        <v>581</v>
      </c>
      <c r="G11" s="109">
        <v>269</v>
      </c>
      <c r="H11" s="109">
        <v>21972</v>
      </c>
      <c r="I11" s="110">
        <f>H11/B11</f>
        <v>1.5563110922226944</v>
      </c>
    </row>
    <row r="12" spans="1:10" ht="12.75" customHeight="1">
      <c r="A12" s="119" t="s">
        <v>16</v>
      </c>
      <c r="B12" s="109">
        <f>SUM(C12:G12)</f>
        <v>13621</v>
      </c>
      <c r="C12" s="109">
        <v>7110</v>
      </c>
      <c r="D12" s="109">
        <v>3367</v>
      </c>
      <c r="E12" s="109">
        <v>1557</v>
      </c>
      <c r="F12" s="109">
        <v>1074</v>
      </c>
      <c r="G12" s="109">
        <v>513</v>
      </c>
      <c r="H12" s="109">
        <v>25540</v>
      </c>
      <c r="I12" s="110">
        <f>H12/B12</f>
        <v>1.8750458850304677</v>
      </c>
      <c r="J12" s="105"/>
    </row>
    <row r="13" spans="1:10" ht="12.75" customHeight="1">
      <c r="A13" s="119" t="s">
        <v>17</v>
      </c>
      <c r="B13" s="109">
        <f>SUM(C13:G13)</f>
        <v>26129</v>
      </c>
      <c r="C13" s="109">
        <v>14386</v>
      </c>
      <c r="D13" s="109">
        <v>6287</v>
      </c>
      <c r="E13" s="109">
        <v>2750</v>
      </c>
      <c r="F13" s="109">
        <v>1858</v>
      </c>
      <c r="G13" s="109">
        <v>848</v>
      </c>
      <c r="H13" s="109">
        <v>47171</v>
      </c>
      <c r="I13" s="110">
        <f>H13/B13</f>
        <v>1.8053121053235868</v>
      </c>
      <c r="J13" s="105"/>
    </row>
    <row r="14" spans="1:10" ht="12.75" customHeight="1">
      <c r="A14" s="119" t="s">
        <v>18</v>
      </c>
      <c r="B14" s="109">
        <f>SUM(C14:G14)</f>
        <v>25181</v>
      </c>
      <c r="C14" s="109">
        <v>14733</v>
      </c>
      <c r="D14" s="109">
        <v>5751</v>
      </c>
      <c r="E14" s="109">
        <v>2467</v>
      </c>
      <c r="F14" s="109">
        <v>1561</v>
      </c>
      <c r="G14" s="109">
        <v>669</v>
      </c>
      <c r="H14" s="109">
        <v>43455</v>
      </c>
      <c r="I14" s="110">
        <f>H14/B14</f>
        <v>1.7257058893610262</v>
      </c>
      <c r="J14" s="105"/>
    </row>
    <row r="15" spans="1:10" ht="12.75" customHeight="1">
      <c r="A15" s="119" t="s">
        <v>19</v>
      </c>
      <c r="B15" s="109">
        <f>SUM(C15:G15)</f>
        <v>30138</v>
      </c>
      <c r="C15" s="109">
        <v>18381</v>
      </c>
      <c r="D15" s="109">
        <v>6759</v>
      </c>
      <c r="E15" s="109">
        <v>2646</v>
      </c>
      <c r="F15" s="109">
        <v>1670</v>
      </c>
      <c r="G15" s="109">
        <v>682</v>
      </c>
      <c r="H15" s="109">
        <v>50119</v>
      </c>
      <c r="I15" s="110">
        <f>H15/B15</f>
        <v>1.6629836087331609</v>
      </c>
      <c r="J15" s="105"/>
    </row>
    <row r="16" spans="1:10" ht="3" customHeight="1">
      <c r="A16" s="119"/>
      <c r="B16" s="109"/>
      <c r="C16" s="109"/>
      <c r="D16" s="109"/>
      <c r="E16" s="109"/>
      <c r="F16" s="109"/>
      <c r="G16" s="109"/>
      <c r="H16" s="109"/>
      <c r="I16" s="110"/>
      <c r="J16" s="105"/>
    </row>
    <row r="17" spans="1:10" ht="12.75" customHeight="1">
      <c r="A17" s="120" t="s">
        <v>20</v>
      </c>
      <c r="B17" s="104">
        <f t="shared" ref="B17:H17" si="0">SUM(B11:B15)</f>
        <v>109187</v>
      </c>
      <c r="C17" s="104">
        <f t="shared" si="0"/>
        <v>63963</v>
      </c>
      <c r="D17" s="104">
        <f t="shared" si="0"/>
        <v>25092</v>
      </c>
      <c r="E17" s="104">
        <f t="shared" si="0"/>
        <v>10407</v>
      </c>
      <c r="F17" s="104">
        <f t="shared" si="0"/>
        <v>6744</v>
      </c>
      <c r="G17" s="104">
        <f t="shared" si="0"/>
        <v>2981</v>
      </c>
      <c r="H17" s="104">
        <f t="shared" si="0"/>
        <v>188257</v>
      </c>
      <c r="I17" s="110">
        <f>H17/B17</f>
        <v>1.7241704598532792</v>
      </c>
      <c r="J17" s="105"/>
    </row>
    <row r="18" spans="1:10" ht="3" customHeight="1">
      <c r="A18" s="121"/>
      <c r="B18" s="109"/>
      <c r="C18" s="109"/>
      <c r="D18" s="109"/>
      <c r="E18" s="109"/>
      <c r="F18" s="109"/>
      <c r="G18" s="109"/>
      <c r="H18" s="109"/>
      <c r="I18" s="109"/>
      <c r="J18" s="105"/>
    </row>
    <row r="19" spans="1:10" ht="12.75" customHeight="1">
      <c r="A19" s="119" t="s">
        <v>21</v>
      </c>
      <c r="B19" s="109">
        <f t="shared" ref="B19:B36" si="1">SUM(C19:G19)</f>
        <v>33781</v>
      </c>
      <c r="C19" s="109">
        <v>16010</v>
      </c>
      <c r="D19" s="109">
        <v>8896</v>
      </c>
      <c r="E19" s="109">
        <v>4271</v>
      </c>
      <c r="F19" s="109">
        <v>3069</v>
      </c>
      <c r="G19" s="109">
        <v>1535</v>
      </c>
      <c r="H19" s="109">
        <v>67019</v>
      </c>
      <c r="I19" s="110">
        <f t="shared" ref="I19:I36" si="2">H19/B19</f>
        <v>1.9839258754921405</v>
      </c>
    </row>
    <row r="20" spans="1:10" ht="12.75" customHeight="1">
      <c r="A20" s="119" t="s">
        <v>22</v>
      </c>
      <c r="B20" s="109">
        <f t="shared" si="1"/>
        <v>3214</v>
      </c>
      <c r="C20" s="109">
        <v>1501</v>
      </c>
      <c r="D20" s="109">
        <v>905</v>
      </c>
      <c r="E20" s="109">
        <v>379</v>
      </c>
      <c r="F20" s="109">
        <v>296</v>
      </c>
      <c r="G20" s="109">
        <v>133</v>
      </c>
      <c r="H20" s="109">
        <v>6332</v>
      </c>
      <c r="I20" s="110">
        <f t="shared" si="2"/>
        <v>1.9701306782825141</v>
      </c>
      <c r="J20" s="105"/>
    </row>
    <row r="21" spans="1:10" ht="12.75" customHeight="1">
      <c r="A21" s="119" t="s">
        <v>23</v>
      </c>
      <c r="B21" s="109">
        <f t="shared" si="1"/>
        <v>6607</v>
      </c>
      <c r="C21" s="109">
        <v>2958</v>
      </c>
      <c r="D21" s="109">
        <v>1917</v>
      </c>
      <c r="E21" s="109">
        <v>843</v>
      </c>
      <c r="F21" s="109">
        <v>628</v>
      </c>
      <c r="G21" s="109">
        <v>261</v>
      </c>
      <c r="H21" s="109">
        <v>13217</v>
      </c>
      <c r="I21" s="110">
        <f t="shared" si="2"/>
        <v>2.0004540638716515</v>
      </c>
      <c r="J21" s="105"/>
    </row>
    <row r="22" spans="1:10" ht="12.75" customHeight="1">
      <c r="A22" s="119" t="s">
        <v>24</v>
      </c>
      <c r="B22" s="109">
        <f t="shared" si="1"/>
        <v>8428</v>
      </c>
      <c r="C22" s="109">
        <v>4133</v>
      </c>
      <c r="D22" s="109">
        <v>2159</v>
      </c>
      <c r="E22" s="109">
        <v>1078</v>
      </c>
      <c r="F22" s="109">
        <v>764</v>
      </c>
      <c r="G22" s="109">
        <v>294</v>
      </c>
      <c r="H22" s="109">
        <v>16288</v>
      </c>
      <c r="I22" s="110">
        <f t="shared" si="2"/>
        <v>1.9326056003796868</v>
      </c>
      <c r="J22" s="105"/>
    </row>
    <row r="23" spans="1:10" ht="12.75" customHeight="1">
      <c r="A23" s="119" t="s">
        <v>25</v>
      </c>
      <c r="B23" s="109">
        <f t="shared" si="1"/>
        <v>14088</v>
      </c>
      <c r="C23" s="109">
        <v>6722</v>
      </c>
      <c r="D23" s="109">
        <v>3644</v>
      </c>
      <c r="E23" s="109">
        <v>1837</v>
      </c>
      <c r="F23" s="109">
        <v>1285</v>
      </c>
      <c r="G23" s="109">
        <v>600</v>
      </c>
      <c r="H23" s="109">
        <v>27851</v>
      </c>
      <c r="I23" s="110">
        <f t="shared" si="2"/>
        <v>1.9769307211811471</v>
      </c>
      <c r="J23" s="105"/>
    </row>
    <row r="24" spans="1:10" ht="12.75" customHeight="1">
      <c r="A24" s="119" t="s">
        <v>26</v>
      </c>
      <c r="B24" s="109">
        <f t="shared" si="1"/>
        <v>4548</v>
      </c>
      <c r="C24" s="109">
        <v>1985</v>
      </c>
      <c r="D24" s="109">
        <v>1291</v>
      </c>
      <c r="E24" s="109">
        <v>636</v>
      </c>
      <c r="F24" s="109">
        <v>452</v>
      </c>
      <c r="G24" s="109">
        <v>184</v>
      </c>
      <c r="H24" s="109">
        <v>9272</v>
      </c>
      <c r="I24" s="110">
        <f t="shared" si="2"/>
        <v>2.0386983289357961</v>
      </c>
      <c r="J24" s="105"/>
    </row>
    <row r="25" spans="1:10" ht="12.75" customHeight="1">
      <c r="A25" s="119" t="s">
        <v>27</v>
      </c>
      <c r="B25" s="109">
        <f t="shared" si="1"/>
        <v>15148</v>
      </c>
      <c r="C25" s="109">
        <v>6977</v>
      </c>
      <c r="D25" s="109">
        <v>4325</v>
      </c>
      <c r="E25" s="109">
        <v>1840</v>
      </c>
      <c r="F25" s="109">
        <v>1407</v>
      </c>
      <c r="G25" s="109">
        <v>599</v>
      </c>
      <c r="H25" s="109">
        <v>29938</v>
      </c>
      <c r="I25" s="110">
        <f t="shared" si="2"/>
        <v>1.9763665170319513</v>
      </c>
      <c r="J25" s="105"/>
    </row>
    <row r="26" spans="1:10" ht="12.75" customHeight="1">
      <c r="A26" s="119" t="s">
        <v>28</v>
      </c>
      <c r="B26" s="109">
        <f t="shared" si="1"/>
        <v>11865</v>
      </c>
      <c r="C26" s="109">
        <v>4564</v>
      </c>
      <c r="D26" s="109">
        <v>3679</v>
      </c>
      <c r="E26" s="109">
        <v>1719</v>
      </c>
      <c r="F26" s="109">
        <v>1317</v>
      </c>
      <c r="G26" s="109">
        <v>586</v>
      </c>
      <c r="H26" s="109">
        <v>25454</v>
      </c>
      <c r="I26" s="110">
        <f t="shared" si="2"/>
        <v>2.1453013063632533</v>
      </c>
    </row>
    <row r="27" spans="1:10" ht="12.75" customHeight="1">
      <c r="A27" s="119" t="s">
        <v>29</v>
      </c>
      <c r="B27" s="109">
        <f t="shared" si="1"/>
        <v>3260</v>
      </c>
      <c r="C27" s="109">
        <v>1551</v>
      </c>
      <c r="D27" s="109">
        <v>936</v>
      </c>
      <c r="E27" s="109">
        <v>374</v>
      </c>
      <c r="F27" s="109">
        <v>304</v>
      </c>
      <c r="G27" s="109">
        <v>95</v>
      </c>
      <c r="H27" s="109">
        <v>6260</v>
      </c>
      <c r="I27" s="110">
        <f t="shared" si="2"/>
        <v>1.9202453987730062</v>
      </c>
    </row>
    <row r="28" spans="1:10" ht="12.75" customHeight="1">
      <c r="A28" s="119" t="s">
        <v>30</v>
      </c>
      <c r="B28" s="109">
        <f t="shared" si="1"/>
        <v>4017</v>
      </c>
      <c r="C28" s="109">
        <v>1742</v>
      </c>
      <c r="D28" s="109">
        <v>1106</v>
      </c>
      <c r="E28" s="109">
        <v>559</v>
      </c>
      <c r="F28" s="109">
        <v>438</v>
      </c>
      <c r="G28" s="109">
        <v>172</v>
      </c>
      <c r="H28" s="109">
        <v>8293</v>
      </c>
      <c r="I28" s="110">
        <f t="shared" si="2"/>
        <v>2.0644759770973362</v>
      </c>
    </row>
    <row r="29" spans="1:10" ht="12.75" customHeight="1">
      <c r="A29" s="119" t="s">
        <v>31</v>
      </c>
      <c r="B29" s="109">
        <f t="shared" si="1"/>
        <v>6850</v>
      </c>
      <c r="C29" s="109">
        <v>3379</v>
      </c>
      <c r="D29" s="109">
        <v>1956</v>
      </c>
      <c r="E29" s="109">
        <v>745</v>
      </c>
      <c r="F29" s="109">
        <v>546</v>
      </c>
      <c r="G29" s="109">
        <v>224</v>
      </c>
      <c r="H29" s="109">
        <v>12895</v>
      </c>
      <c r="I29" s="110">
        <f t="shared" si="2"/>
        <v>1.8824817518248176</v>
      </c>
    </row>
    <row r="30" spans="1:10" ht="12.75" customHeight="1">
      <c r="A30" s="119" t="s">
        <v>32</v>
      </c>
      <c r="B30" s="109">
        <f t="shared" si="1"/>
        <v>11562</v>
      </c>
      <c r="C30" s="109">
        <v>5131</v>
      </c>
      <c r="D30" s="109">
        <v>3293</v>
      </c>
      <c r="E30" s="109">
        <v>1487</v>
      </c>
      <c r="F30" s="109">
        <v>1182</v>
      </c>
      <c r="G30" s="109">
        <v>469</v>
      </c>
      <c r="H30" s="109">
        <v>23383</v>
      </c>
      <c r="I30" s="110">
        <f t="shared" si="2"/>
        <v>2.0224009686905378</v>
      </c>
    </row>
    <row r="31" spans="1:10" ht="12.75" customHeight="1">
      <c r="A31" s="119" t="s">
        <v>33</v>
      </c>
      <c r="B31" s="109">
        <f t="shared" si="1"/>
        <v>5649</v>
      </c>
      <c r="C31" s="109">
        <v>2287</v>
      </c>
      <c r="D31" s="109">
        <v>1614</v>
      </c>
      <c r="E31" s="109">
        <v>859</v>
      </c>
      <c r="F31" s="109">
        <v>615</v>
      </c>
      <c r="G31" s="109">
        <v>274</v>
      </c>
      <c r="H31" s="109">
        <v>12001</v>
      </c>
      <c r="I31" s="110">
        <f t="shared" si="2"/>
        <v>2.1244468047442027</v>
      </c>
    </row>
    <row r="32" spans="1:10" ht="12.75" customHeight="1">
      <c r="A32" s="119" t="s">
        <v>34</v>
      </c>
      <c r="B32" s="109">
        <f t="shared" si="1"/>
        <v>8197</v>
      </c>
      <c r="C32" s="109">
        <v>3766</v>
      </c>
      <c r="D32" s="109">
        <v>2303</v>
      </c>
      <c r="E32" s="109">
        <v>1025</v>
      </c>
      <c r="F32" s="109">
        <v>776</v>
      </c>
      <c r="G32" s="109">
        <v>327</v>
      </c>
      <c r="H32" s="109">
        <v>16302</v>
      </c>
      <c r="I32" s="110">
        <f t="shared" si="2"/>
        <v>1.9887763816030255</v>
      </c>
    </row>
    <row r="33" spans="1:9" ht="12.75" customHeight="1">
      <c r="A33" s="119" t="s">
        <v>35</v>
      </c>
      <c r="B33" s="109">
        <f t="shared" si="1"/>
        <v>23596</v>
      </c>
      <c r="C33" s="109">
        <v>11782</v>
      </c>
      <c r="D33" s="109">
        <v>6174</v>
      </c>
      <c r="E33" s="109">
        <v>2642</v>
      </c>
      <c r="F33" s="109">
        <v>2123</v>
      </c>
      <c r="G33" s="109">
        <v>875</v>
      </c>
      <c r="H33" s="109">
        <v>45167</v>
      </c>
      <c r="I33" s="110">
        <f t="shared" si="2"/>
        <v>1.9141803695541617</v>
      </c>
    </row>
    <row r="34" spans="1:9" ht="12.75" customHeight="1">
      <c r="A34" s="119" t="s">
        <v>36</v>
      </c>
      <c r="B34" s="109">
        <f t="shared" si="1"/>
        <v>4454</v>
      </c>
      <c r="C34" s="109">
        <v>2190</v>
      </c>
      <c r="D34" s="109">
        <v>1163</v>
      </c>
      <c r="E34" s="109">
        <v>514</v>
      </c>
      <c r="F34" s="109">
        <v>433</v>
      </c>
      <c r="G34" s="109">
        <v>154</v>
      </c>
      <c r="H34" s="109">
        <v>8626</v>
      </c>
      <c r="I34" s="110">
        <f t="shared" si="2"/>
        <v>1.9366861248316121</v>
      </c>
    </row>
    <row r="35" spans="1:9" ht="12.75" customHeight="1">
      <c r="A35" s="119" t="s">
        <v>37</v>
      </c>
      <c r="B35" s="109">
        <f t="shared" si="1"/>
        <v>14406</v>
      </c>
      <c r="C35" s="109">
        <v>5595</v>
      </c>
      <c r="D35" s="109">
        <v>4128</v>
      </c>
      <c r="E35" s="109">
        <v>2196</v>
      </c>
      <c r="F35" s="109">
        <v>1772</v>
      </c>
      <c r="G35" s="109">
        <v>715</v>
      </c>
      <c r="H35" s="109">
        <v>31298</v>
      </c>
      <c r="I35" s="110">
        <f t="shared" si="2"/>
        <v>2.1725669859780647</v>
      </c>
    </row>
    <row r="36" spans="1:9" ht="12.75" customHeight="1">
      <c r="A36" s="119" t="s">
        <v>38</v>
      </c>
      <c r="B36" s="109">
        <f t="shared" si="1"/>
        <v>17259</v>
      </c>
      <c r="C36" s="109">
        <v>7886</v>
      </c>
      <c r="D36" s="109">
        <v>4653</v>
      </c>
      <c r="E36" s="109">
        <v>2239</v>
      </c>
      <c r="F36" s="109">
        <v>1657</v>
      </c>
      <c r="G36" s="109">
        <v>824</v>
      </c>
      <c r="H36" s="109">
        <v>34936</v>
      </c>
      <c r="I36" s="110">
        <f t="shared" si="2"/>
        <v>2.0242192479286167</v>
      </c>
    </row>
    <row r="37" spans="1:9" ht="3" customHeight="1">
      <c r="A37" s="119"/>
      <c r="B37" s="109"/>
      <c r="C37" s="109"/>
      <c r="D37" s="109"/>
      <c r="E37" s="109"/>
      <c r="F37" s="109"/>
      <c r="G37" s="109"/>
      <c r="H37" s="109"/>
      <c r="I37" s="110"/>
    </row>
    <row r="38" spans="1:9" ht="12.75" customHeight="1">
      <c r="A38" s="120" t="s">
        <v>39</v>
      </c>
      <c r="B38" s="104">
        <f t="shared" ref="B38:H38" si="3">SUM(B19:B36)</f>
        <v>196929</v>
      </c>
      <c r="C38" s="104">
        <f t="shared" si="3"/>
        <v>90159</v>
      </c>
      <c r="D38" s="104">
        <f t="shared" si="3"/>
        <v>54142</v>
      </c>
      <c r="E38" s="104">
        <f t="shared" si="3"/>
        <v>25243</v>
      </c>
      <c r="F38" s="104">
        <f t="shared" si="3"/>
        <v>19064</v>
      </c>
      <c r="G38" s="104">
        <f t="shared" si="3"/>
        <v>8321</v>
      </c>
      <c r="H38" s="104">
        <f t="shared" si="3"/>
        <v>394532</v>
      </c>
      <c r="I38" s="110">
        <f>H38/B38</f>
        <v>2.0034225533060139</v>
      </c>
    </row>
    <row r="39" spans="1:9" ht="3" customHeight="1">
      <c r="A39" s="121"/>
      <c r="B39" s="109"/>
      <c r="C39" s="109"/>
      <c r="D39" s="109"/>
      <c r="E39" s="109"/>
      <c r="F39" s="109"/>
      <c r="G39" s="109"/>
      <c r="H39" s="109"/>
      <c r="I39" s="110"/>
    </row>
    <row r="40" spans="1:9" ht="12.75" customHeight="1">
      <c r="A40" s="120" t="s">
        <v>40</v>
      </c>
      <c r="B40" s="111">
        <f t="shared" ref="B40:H40" si="4">+B17+B38</f>
        <v>306116</v>
      </c>
      <c r="C40" s="111">
        <f t="shared" si="4"/>
        <v>154122</v>
      </c>
      <c r="D40" s="111">
        <f t="shared" si="4"/>
        <v>79234</v>
      </c>
      <c r="E40" s="111">
        <f t="shared" si="4"/>
        <v>35650</v>
      </c>
      <c r="F40" s="111">
        <f t="shared" si="4"/>
        <v>25808</v>
      </c>
      <c r="G40" s="111">
        <f t="shared" si="4"/>
        <v>11302</v>
      </c>
      <c r="H40" s="111">
        <f t="shared" si="4"/>
        <v>582789</v>
      </c>
      <c r="I40" s="112">
        <f>H40/B40</f>
        <v>1.9038175070888159</v>
      </c>
    </row>
    <row r="41" spans="1:9" ht="12.75" customHeight="1">
      <c r="A41" s="113" t="str">
        <f>REPT("    ",7)</f>
        <v xml:space="preserve">                            </v>
      </c>
      <c r="B41" s="114"/>
      <c r="C41" s="108"/>
      <c r="D41" s="108"/>
      <c r="E41" s="108"/>
      <c r="F41" s="108"/>
      <c r="G41" s="108"/>
      <c r="H41" s="114"/>
      <c r="I41" s="108"/>
    </row>
    <row r="42" spans="1:9" ht="13.5" customHeight="1">
      <c r="A42" s="115" t="s">
        <v>77</v>
      </c>
      <c r="B42" s="108"/>
      <c r="C42" s="108"/>
      <c r="D42" s="108"/>
      <c r="E42" s="108"/>
      <c r="F42" s="108"/>
      <c r="G42" s="108"/>
      <c r="H42" s="114"/>
      <c r="I42" s="114"/>
    </row>
    <row r="43" spans="1:9" ht="12.75" customHeight="1">
      <c r="A43" s="102"/>
      <c r="H43" s="101"/>
    </row>
    <row r="44" spans="1:9" ht="12.75" customHeight="1">
      <c r="H44" s="101"/>
    </row>
    <row r="45" spans="1:9" ht="12.75" customHeight="1">
      <c r="H45" s="101"/>
    </row>
    <row r="46" spans="1:9" ht="12.75" customHeight="1">
      <c r="H46" s="101"/>
    </row>
    <row r="47" spans="1:9" ht="12.75" customHeight="1">
      <c r="H47" s="101"/>
    </row>
    <row r="48" spans="1:9" ht="12.75" customHeight="1">
      <c r="H48" s="101"/>
    </row>
    <row r="49" spans="8:8" ht="12.75" customHeight="1">
      <c r="H49" s="101"/>
    </row>
    <row r="50" spans="8:8" ht="12.75" customHeight="1">
      <c r="H50" s="101"/>
    </row>
    <row r="65" spans="1:9" ht="12.75" customHeight="1">
      <c r="A65" s="103"/>
      <c r="B65" s="103"/>
      <c r="C65" s="103"/>
      <c r="D65" s="103"/>
      <c r="E65" s="103"/>
      <c r="F65" s="103"/>
      <c r="G65" s="103"/>
      <c r="H65" s="103"/>
      <c r="I65" s="103"/>
    </row>
    <row r="66" spans="1:9" ht="12.75" customHeight="1">
      <c r="A66" s="103"/>
      <c r="B66" s="103"/>
      <c r="C66" s="103"/>
      <c r="D66" s="103"/>
      <c r="E66" s="103"/>
      <c r="F66" s="103"/>
      <c r="G66" s="103"/>
      <c r="H66" s="103"/>
      <c r="I66" s="103"/>
    </row>
    <row r="67" spans="1:9" ht="12.75" customHeight="1">
      <c r="A67" s="103"/>
    </row>
    <row r="70" spans="1:9" ht="12.75" customHeight="1">
      <c r="A70" s="103"/>
    </row>
    <row r="71" spans="1:9" ht="12.75" customHeight="1">
      <c r="A71" s="103"/>
    </row>
    <row r="83" ht="11.25"/>
    <row r="84" ht="11.25"/>
    <row r="85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J85"/>
  <sheetViews>
    <sheetView workbookViewId="0">
      <selection activeCell="A2" sqref="A2"/>
    </sheetView>
  </sheetViews>
  <sheetFormatPr baseColWidth="10" defaultColWidth="9.83203125" defaultRowHeight="12.75" customHeight="1"/>
  <cols>
    <col min="1" max="1" width="21.83203125" style="69" customWidth="1"/>
    <col min="2" max="9" width="11.83203125" style="69" customWidth="1"/>
    <col min="10" max="16384" width="9.83203125" style="69"/>
  </cols>
  <sheetData>
    <row r="1" spans="1:10" ht="12.75" customHeight="1">
      <c r="A1" s="67" t="s">
        <v>75</v>
      </c>
      <c r="B1" s="68"/>
      <c r="C1" s="68"/>
      <c r="D1" s="68"/>
      <c r="E1" s="68"/>
      <c r="F1" s="68"/>
      <c r="G1" s="68"/>
      <c r="H1" s="68"/>
    </row>
    <row r="3" spans="1:10" ht="26.25" customHeight="1">
      <c r="A3" s="116" t="s">
        <v>84</v>
      </c>
      <c r="B3" s="117"/>
      <c r="C3" s="117"/>
      <c r="D3" s="117"/>
      <c r="E3" s="117"/>
      <c r="F3" s="117"/>
      <c r="G3" s="117"/>
      <c r="H3" s="117"/>
      <c r="I3" s="117"/>
    </row>
    <row r="4" spans="1:10" ht="12.75" customHeight="1">
      <c r="A4" s="108"/>
      <c r="B4" s="108"/>
      <c r="C4" s="108"/>
      <c r="D4" s="108"/>
      <c r="E4" s="108"/>
      <c r="F4" s="108"/>
      <c r="G4" s="108"/>
      <c r="H4" s="108"/>
      <c r="I4" s="108"/>
    </row>
    <row r="5" spans="1:10" ht="12.75" customHeight="1" thickBot="1">
      <c r="A5" s="162" t="s">
        <v>6</v>
      </c>
      <c r="B5" s="164" t="s">
        <v>76</v>
      </c>
      <c r="C5" s="166" t="s">
        <v>71</v>
      </c>
      <c r="D5" s="166"/>
      <c r="E5" s="166"/>
      <c r="F5" s="166"/>
      <c r="G5" s="166"/>
      <c r="H5" s="168" t="s">
        <v>72</v>
      </c>
      <c r="I5" s="170" t="s">
        <v>73</v>
      </c>
    </row>
    <row r="6" spans="1:10" ht="12.75" customHeight="1" thickBot="1">
      <c r="A6" s="163"/>
      <c r="B6" s="165"/>
      <c r="C6" s="167"/>
      <c r="D6" s="167"/>
      <c r="E6" s="167"/>
      <c r="F6" s="167"/>
      <c r="G6" s="167"/>
      <c r="H6" s="169"/>
      <c r="I6" s="171" t="s">
        <v>5</v>
      </c>
    </row>
    <row r="7" spans="1:10" ht="12.75" customHeight="1" thickBot="1">
      <c r="A7" s="163"/>
      <c r="B7" s="165"/>
      <c r="C7" s="167">
        <v>1</v>
      </c>
      <c r="D7" s="167">
        <v>2</v>
      </c>
      <c r="E7" s="167">
        <v>3</v>
      </c>
      <c r="F7" s="167">
        <v>4</v>
      </c>
      <c r="G7" s="167" t="s">
        <v>11</v>
      </c>
      <c r="H7" s="169"/>
      <c r="I7" s="171" t="s">
        <v>9</v>
      </c>
    </row>
    <row r="8" spans="1:10" ht="12.75" customHeight="1" thickBot="1">
      <c r="A8" s="163"/>
      <c r="B8" s="165"/>
      <c r="C8" s="167"/>
      <c r="D8" s="167">
        <v>2</v>
      </c>
      <c r="E8" s="167">
        <v>3</v>
      </c>
      <c r="F8" s="167">
        <v>4</v>
      </c>
      <c r="G8" s="169"/>
      <c r="H8" s="169"/>
      <c r="I8" s="171" t="s">
        <v>74</v>
      </c>
    </row>
    <row r="9" spans="1:10" ht="12.75" customHeight="1" thickBot="1">
      <c r="A9" s="163"/>
      <c r="B9" s="165"/>
      <c r="C9" s="167"/>
      <c r="D9" s="167"/>
      <c r="E9" s="167"/>
      <c r="F9" s="167"/>
      <c r="G9" s="169"/>
      <c r="H9" s="169"/>
      <c r="I9" s="171" t="s">
        <v>14</v>
      </c>
    </row>
    <row r="10" spans="1:10" ht="12.75" customHeight="1">
      <c r="A10" s="118"/>
      <c r="B10" s="108"/>
      <c r="C10" s="108"/>
      <c r="D10" s="108"/>
      <c r="E10" s="108"/>
      <c r="F10" s="108"/>
      <c r="G10" s="108"/>
      <c r="H10" s="108"/>
      <c r="I10" s="108"/>
    </row>
    <row r="11" spans="1:10" ht="12.75" customHeight="1">
      <c r="A11" s="119" t="s">
        <v>15</v>
      </c>
      <c r="B11" s="109">
        <f>SUM(C11:G11)</f>
        <v>14142</v>
      </c>
      <c r="C11" s="109">
        <v>9337</v>
      </c>
      <c r="D11" s="109">
        <v>2929</v>
      </c>
      <c r="E11" s="109">
        <v>1014</v>
      </c>
      <c r="F11" s="109">
        <v>566</v>
      </c>
      <c r="G11" s="109">
        <v>296</v>
      </c>
      <c r="H11" s="109">
        <v>22128</v>
      </c>
      <c r="I11" s="110">
        <f>H11/B11</f>
        <v>1.5647008909630886</v>
      </c>
    </row>
    <row r="12" spans="1:10" ht="12.75" customHeight="1">
      <c r="A12" s="119" t="s">
        <v>16</v>
      </c>
      <c r="B12" s="109">
        <f>SUM(C12:G12)</f>
        <v>13535</v>
      </c>
      <c r="C12" s="109">
        <v>7002</v>
      </c>
      <c r="D12" s="109">
        <v>3381</v>
      </c>
      <c r="E12" s="109">
        <v>1559</v>
      </c>
      <c r="F12" s="109">
        <v>1076</v>
      </c>
      <c r="G12" s="109">
        <v>517</v>
      </c>
      <c r="H12" s="109">
        <v>25485</v>
      </c>
      <c r="I12" s="110">
        <f>H12/B12</f>
        <v>1.8828961950498706</v>
      </c>
      <c r="J12" s="105"/>
    </row>
    <row r="13" spans="1:10" ht="12.75" customHeight="1">
      <c r="A13" s="119" t="s">
        <v>17</v>
      </c>
      <c r="B13" s="109">
        <f>SUM(C13:G13)</f>
        <v>25957</v>
      </c>
      <c r="C13" s="109">
        <v>14305</v>
      </c>
      <c r="D13" s="109">
        <v>6206</v>
      </c>
      <c r="E13" s="109">
        <v>2786</v>
      </c>
      <c r="F13" s="109">
        <v>1823</v>
      </c>
      <c r="G13" s="109">
        <v>837</v>
      </c>
      <c r="H13" s="109">
        <v>46839</v>
      </c>
      <c r="I13" s="110">
        <f>H13/B13</f>
        <v>1.804484339484532</v>
      </c>
      <c r="J13" s="105"/>
    </row>
    <row r="14" spans="1:10" ht="12.75" customHeight="1">
      <c r="A14" s="119" t="s">
        <v>18</v>
      </c>
      <c r="B14" s="109">
        <f>SUM(C14:G14)</f>
        <v>24902</v>
      </c>
      <c r="C14" s="109">
        <v>14525</v>
      </c>
      <c r="D14" s="109">
        <v>5741</v>
      </c>
      <c r="E14" s="109">
        <v>2406</v>
      </c>
      <c r="F14" s="109">
        <v>1548</v>
      </c>
      <c r="G14" s="109">
        <v>682</v>
      </c>
      <c r="H14" s="109">
        <v>43062</v>
      </c>
      <c r="I14" s="110">
        <f>H14/B14</f>
        <v>1.7292586940807968</v>
      </c>
      <c r="J14" s="105"/>
    </row>
    <row r="15" spans="1:10" ht="12.75" customHeight="1">
      <c r="A15" s="119" t="s">
        <v>19</v>
      </c>
      <c r="B15" s="109">
        <f>SUM(C15:G15)</f>
        <v>30254</v>
      </c>
      <c r="C15" s="109">
        <v>18386</v>
      </c>
      <c r="D15" s="109">
        <v>6843</v>
      </c>
      <c r="E15" s="109">
        <v>2659</v>
      </c>
      <c r="F15" s="109">
        <v>1663</v>
      </c>
      <c r="G15" s="109">
        <v>703</v>
      </c>
      <c r="H15" s="109">
        <v>50425</v>
      </c>
      <c r="I15" s="110">
        <f>H15/B15</f>
        <v>1.6667217558008858</v>
      </c>
      <c r="J15" s="105"/>
    </row>
    <row r="16" spans="1:10" ht="3" customHeight="1">
      <c r="A16" s="119"/>
      <c r="B16" s="109"/>
      <c r="C16" s="109"/>
      <c r="D16" s="109"/>
      <c r="E16" s="109"/>
      <c r="F16" s="109"/>
      <c r="G16" s="109"/>
      <c r="H16" s="109"/>
      <c r="I16" s="110"/>
      <c r="J16" s="105"/>
    </row>
    <row r="17" spans="1:10" ht="12.75" customHeight="1">
      <c r="A17" s="120" t="s">
        <v>20</v>
      </c>
      <c r="B17" s="104">
        <f t="shared" ref="B17:H17" si="0">SUM(B11:B15)</f>
        <v>108790</v>
      </c>
      <c r="C17" s="104">
        <f t="shared" si="0"/>
        <v>63555</v>
      </c>
      <c r="D17" s="104">
        <f t="shared" si="0"/>
        <v>25100</v>
      </c>
      <c r="E17" s="104">
        <f t="shared" si="0"/>
        <v>10424</v>
      </c>
      <c r="F17" s="104">
        <f t="shared" si="0"/>
        <v>6676</v>
      </c>
      <c r="G17" s="104">
        <f t="shared" si="0"/>
        <v>3035</v>
      </c>
      <c r="H17" s="104">
        <f t="shared" si="0"/>
        <v>187939</v>
      </c>
      <c r="I17" s="110">
        <f>H17/B17</f>
        <v>1.7275392958911664</v>
      </c>
      <c r="J17" s="105"/>
    </row>
    <row r="18" spans="1:10" ht="3" customHeight="1">
      <c r="A18" s="121"/>
      <c r="B18" s="109"/>
      <c r="C18" s="109"/>
      <c r="D18" s="109"/>
      <c r="E18" s="109"/>
      <c r="F18" s="109"/>
      <c r="G18" s="109"/>
      <c r="H18" s="109"/>
      <c r="I18" s="109"/>
      <c r="J18" s="105"/>
    </row>
    <row r="19" spans="1:10" ht="12.75" customHeight="1">
      <c r="A19" s="119" t="s">
        <v>21</v>
      </c>
      <c r="B19" s="109">
        <f t="shared" ref="B19:B36" si="1">SUM(C19:G19)</f>
        <v>33685</v>
      </c>
      <c r="C19" s="109">
        <v>15796</v>
      </c>
      <c r="D19" s="109">
        <v>9014</v>
      </c>
      <c r="E19" s="109">
        <v>4251</v>
      </c>
      <c r="F19" s="109">
        <v>3126</v>
      </c>
      <c r="G19" s="109">
        <v>1498</v>
      </c>
      <c r="H19" s="109">
        <v>67040</v>
      </c>
      <c r="I19" s="110">
        <f t="shared" ref="I19:I36" si="2">H19/B19</f>
        <v>1.9902033546088764</v>
      </c>
    </row>
    <row r="20" spans="1:10" ht="12.75" customHeight="1">
      <c r="A20" s="119" t="s">
        <v>22</v>
      </c>
      <c r="B20" s="109">
        <f t="shared" si="1"/>
        <v>3217</v>
      </c>
      <c r="C20" s="109">
        <v>1517</v>
      </c>
      <c r="D20" s="109">
        <v>877</v>
      </c>
      <c r="E20" s="109">
        <v>387</v>
      </c>
      <c r="F20" s="109">
        <v>303</v>
      </c>
      <c r="G20" s="109">
        <v>133</v>
      </c>
      <c r="H20" s="109">
        <v>6339</v>
      </c>
      <c r="I20" s="110">
        <f t="shared" si="2"/>
        <v>1.9704693814112528</v>
      </c>
      <c r="J20" s="105"/>
    </row>
    <row r="21" spans="1:10" ht="12.75" customHeight="1">
      <c r="A21" s="119" t="s">
        <v>23</v>
      </c>
      <c r="B21" s="109">
        <f t="shared" si="1"/>
        <v>6727</v>
      </c>
      <c r="C21" s="109">
        <v>3041</v>
      </c>
      <c r="D21" s="109">
        <v>1950</v>
      </c>
      <c r="E21" s="109">
        <v>833</v>
      </c>
      <c r="F21" s="109">
        <v>635</v>
      </c>
      <c r="G21" s="109">
        <v>268</v>
      </c>
      <c r="H21" s="109">
        <v>13400</v>
      </c>
      <c r="I21" s="110">
        <f t="shared" si="2"/>
        <v>1.9919726475397652</v>
      </c>
      <c r="J21" s="105"/>
    </row>
    <row r="22" spans="1:10" ht="12.75" customHeight="1">
      <c r="A22" s="119" t="s">
        <v>24</v>
      </c>
      <c r="B22" s="109">
        <f t="shared" si="1"/>
        <v>8553</v>
      </c>
      <c r="C22" s="109">
        <v>4243</v>
      </c>
      <c r="D22" s="109">
        <v>2147</v>
      </c>
      <c r="E22" s="109">
        <v>1081</v>
      </c>
      <c r="F22" s="109">
        <v>777</v>
      </c>
      <c r="G22" s="109">
        <v>305</v>
      </c>
      <c r="H22" s="109">
        <v>16506</v>
      </c>
      <c r="I22" s="110">
        <f t="shared" si="2"/>
        <v>1.9298491757278149</v>
      </c>
      <c r="J22" s="105"/>
    </row>
    <row r="23" spans="1:10" ht="12.75" customHeight="1">
      <c r="A23" s="119" t="s">
        <v>25</v>
      </c>
      <c r="B23" s="109">
        <f t="shared" si="1"/>
        <v>14214</v>
      </c>
      <c r="C23" s="109">
        <v>6862</v>
      </c>
      <c r="D23" s="109">
        <v>3656</v>
      </c>
      <c r="E23" s="109">
        <v>1793</v>
      </c>
      <c r="F23" s="109">
        <v>1287</v>
      </c>
      <c r="G23" s="109">
        <v>616</v>
      </c>
      <c r="H23" s="109">
        <v>27992</v>
      </c>
      <c r="I23" s="110">
        <f t="shared" si="2"/>
        <v>1.9693260166033488</v>
      </c>
      <c r="J23" s="105"/>
    </row>
    <row r="24" spans="1:10" ht="12.75" customHeight="1">
      <c r="A24" s="119" t="s">
        <v>26</v>
      </c>
      <c r="B24" s="109">
        <f t="shared" si="1"/>
        <v>4565</v>
      </c>
      <c r="C24" s="109">
        <v>2034</v>
      </c>
      <c r="D24" s="109">
        <v>1275</v>
      </c>
      <c r="E24" s="109">
        <v>630</v>
      </c>
      <c r="F24" s="109">
        <v>428</v>
      </c>
      <c r="G24" s="109">
        <v>198</v>
      </c>
      <c r="H24" s="109">
        <v>9243</v>
      </c>
      <c r="I24" s="110">
        <f t="shared" si="2"/>
        <v>2.0247535596933188</v>
      </c>
      <c r="J24" s="105"/>
    </row>
    <row r="25" spans="1:10" ht="12.75" customHeight="1">
      <c r="A25" s="119" t="s">
        <v>27</v>
      </c>
      <c r="B25" s="109">
        <f t="shared" si="1"/>
        <v>15096</v>
      </c>
      <c r="C25" s="109">
        <v>6941</v>
      </c>
      <c r="D25" s="109">
        <v>4309</v>
      </c>
      <c r="E25" s="109">
        <v>1838</v>
      </c>
      <c r="F25" s="109">
        <v>1421</v>
      </c>
      <c r="G25" s="109">
        <v>587</v>
      </c>
      <c r="H25" s="109">
        <v>29863</v>
      </c>
      <c r="I25" s="110">
        <f t="shared" si="2"/>
        <v>1.9782061473237944</v>
      </c>
      <c r="J25" s="105"/>
    </row>
    <row r="26" spans="1:10" ht="12.75" customHeight="1">
      <c r="A26" s="119" t="s">
        <v>28</v>
      </c>
      <c r="B26" s="109">
        <f t="shared" si="1"/>
        <v>11853</v>
      </c>
      <c r="C26" s="109">
        <v>4573</v>
      </c>
      <c r="D26" s="109">
        <v>3662</v>
      </c>
      <c r="E26" s="109">
        <v>1707</v>
      </c>
      <c r="F26" s="109">
        <v>1321</v>
      </c>
      <c r="G26" s="109">
        <v>590</v>
      </c>
      <c r="H26" s="109">
        <v>25444</v>
      </c>
      <c r="I26" s="110">
        <f t="shared" si="2"/>
        <v>2.1466295452628028</v>
      </c>
    </row>
    <row r="27" spans="1:10" ht="12.75" customHeight="1">
      <c r="A27" s="119" t="s">
        <v>29</v>
      </c>
      <c r="B27" s="109">
        <f t="shared" si="1"/>
        <v>3306</v>
      </c>
      <c r="C27" s="109">
        <v>1573</v>
      </c>
      <c r="D27" s="109">
        <v>948</v>
      </c>
      <c r="E27" s="109">
        <v>382</v>
      </c>
      <c r="F27" s="109">
        <v>305</v>
      </c>
      <c r="G27" s="109">
        <v>98</v>
      </c>
      <c r="H27" s="109">
        <v>6352</v>
      </c>
      <c r="I27" s="110">
        <f t="shared" si="2"/>
        <v>1.9213551119177255</v>
      </c>
    </row>
    <row r="28" spans="1:10" ht="12.75" customHeight="1">
      <c r="A28" s="119" t="s">
        <v>30</v>
      </c>
      <c r="B28" s="109">
        <f t="shared" si="1"/>
        <v>4004</v>
      </c>
      <c r="C28" s="109">
        <v>1759</v>
      </c>
      <c r="D28" s="109">
        <v>1090</v>
      </c>
      <c r="E28" s="109">
        <v>563</v>
      </c>
      <c r="F28" s="109">
        <v>434</v>
      </c>
      <c r="G28" s="109">
        <v>158</v>
      </c>
      <c r="H28" s="109">
        <v>8204</v>
      </c>
      <c r="I28" s="110">
        <f t="shared" si="2"/>
        <v>2.0489510489510487</v>
      </c>
    </row>
    <row r="29" spans="1:10" ht="12.75" customHeight="1">
      <c r="A29" s="119" t="s">
        <v>31</v>
      </c>
      <c r="B29" s="109">
        <f t="shared" si="1"/>
        <v>6815</v>
      </c>
      <c r="C29" s="109">
        <v>3378</v>
      </c>
      <c r="D29" s="109">
        <v>1943</v>
      </c>
      <c r="E29" s="109">
        <v>758</v>
      </c>
      <c r="F29" s="109">
        <v>522</v>
      </c>
      <c r="G29" s="109">
        <v>214</v>
      </c>
      <c r="H29" s="109">
        <v>12752</v>
      </c>
      <c r="I29" s="110">
        <f t="shared" si="2"/>
        <v>1.8711665443873808</v>
      </c>
    </row>
    <row r="30" spans="1:10" ht="12.75" customHeight="1">
      <c r="A30" s="119" t="s">
        <v>32</v>
      </c>
      <c r="B30" s="109">
        <f t="shared" si="1"/>
        <v>11947</v>
      </c>
      <c r="C30" s="109">
        <v>5356</v>
      </c>
      <c r="D30" s="109">
        <v>3369</v>
      </c>
      <c r="E30" s="109">
        <v>1524</v>
      </c>
      <c r="F30" s="109">
        <v>1188</v>
      </c>
      <c r="G30" s="109">
        <v>510</v>
      </c>
      <c r="H30" s="109">
        <v>24110</v>
      </c>
      <c r="I30" s="110">
        <f t="shared" si="2"/>
        <v>2.018079852682682</v>
      </c>
    </row>
    <row r="31" spans="1:10" ht="12.75" customHeight="1">
      <c r="A31" s="119" t="s">
        <v>33</v>
      </c>
      <c r="B31" s="109">
        <f t="shared" si="1"/>
        <v>5721</v>
      </c>
      <c r="C31" s="109">
        <v>2332</v>
      </c>
      <c r="D31" s="109">
        <v>1634</v>
      </c>
      <c r="E31" s="109">
        <v>853</v>
      </c>
      <c r="F31" s="109">
        <v>616</v>
      </c>
      <c r="G31" s="109">
        <v>286</v>
      </c>
      <c r="H31" s="109">
        <v>12131</v>
      </c>
      <c r="I31" s="110">
        <f t="shared" si="2"/>
        <v>2.1204334906484879</v>
      </c>
    </row>
    <row r="32" spans="1:10" ht="12.75" customHeight="1">
      <c r="A32" s="119" t="s">
        <v>34</v>
      </c>
      <c r="B32" s="109">
        <f t="shared" si="1"/>
        <v>8236</v>
      </c>
      <c r="C32" s="109">
        <v>3851</v>
      </c>
      <c r="D32" s="109">
        <v>2251</v>
      </c>
      <c r="E32" s="109">
        <v>1024</v>
      </c>
      <c r="F32" s="109">
        <v>775</v>
      </c>
      <c r="G32" s="109">
        <v>335</v>
      </c>
      <c r="H32" s="109">
        <v>16311</v>
      </c>
      <c r="I32" s="110">
        <f t="shared" si="2"/>
        <v>1.9804516755706654</v>
      </c>
    </row>
    <row r="33" spans="1:9" ht="12.75" customHeight="1">
      <c r="A33" s="119" t="s">
        <v>35</v>
      </c>
      <c r="B33" s="109">
        <f t="shared" si="1"/>
        <v>23553</v>
      </c>
      <c r="C33" s="109">
        <v>11732</v>
      </c>
      <c r="D33" s="109">
        <v>6190</v>
      </c>
      <c r="E33" s="109">
        <v>2653</v>
      </c>
      <c r="F33" s="109">
        <v>2127</v>
      </c>
      <c r="G33" s="109">
        <v>851</v>
      </c>
      <c r="H33" s="109">
        <v>45075</v>
      </c>
      <c r="I33" s="110">
        <f t="shared" si="2"/>
        <v>1.9137689466310024</v>
      </c>
    </row>
    <row r="34" spans="1:9" ht="12.75" customHeight="1">
      <c r="A34" s="119" t="s">
        <v>36</v>
      </c>
      <c r="B34" s="109">
        <f t="shared" si="1"/>
        <v>4511</v>
      </c>
      <c r="C34" s="109">
        <v>2220</v>
      </c>
      <c r="D34" s="109">
        <v>1194</v>
      </c>
      <c r="E34" s="109">
        <v>554</v>
      </c>
      <c r="F34" s="109">
        <v>388</v>
      </c>
      <c r="G34" s="109">
        <v>155</v>
      </c>
      <c r="H34" s="109">
        <v>8662</v>
      </c>
      <c r="I34" s="110">
        <f t="shared" si="2"/>
        <v>1.9201950786965196</v>
      </c>
    </row>
    <row r="35" spans="1:9" ht="12.75" customHeight="1">
      <c r="A35" s="119" t="s">
        <v>37</v>
      </c>
      <c r="B35" s="109">
        <f t="shared" si="1"/>
        <v>14274</v>
      </c>
      <c r="C35" s="109">
        <v>5503</v>
      </c>
      <c r="D35" s="109">
        <v>4114</v>
      </c>
      <c r="E35" s="109">
        <v>2171</v>
      </c>
      <c r="F35" s="109">
        <v>1763</v>
      </c>
      <c r="G35" s="109">
        <v>723</v>
      </c>
      <c r="H35" s="109">
        <v>31113</v>
      </c>
      <c r="I35" s="110">
        <f t="shared" si="2"/>
        <v>2.1796973518284992</v>
      </c>
    </row>
    <row r="36" spans="1:9" ht="12.75" customHeight="1">
      <c r="A36" s="119" t="s">
        <v>38</v>
      </c>
      <c r="B36" s="109">
        <f t="shared" si="1"/>
        <v>17301</v>
      </c>
      <c r="C36" s="109">
        <v>7945</v>
      </c>
      <c r="D36" s="109">
        <v>4646</v>
      </c>
      <c r="E36" s="109">
        <v>2227</v>
      </c>
      <c r="F36" s="109">
        <v>1653</v>
      </c>
      <c r="G36" s="109">
        <v>830</v>
      </c>
      <c r="H36" s="109">
        <v>34971</v>
      </c>
      <c r="I36" s="110">
        <f t="shared" si="2"/>
        <v>2.0213282469221432</v>
      </c>
    </row>
    <row r="37" spans="1:9" ht="3" customHeight="1">
      <c r="A37" s="119"/>
      <c r="B37" s="109"/>
      <c r="C37" s="109"/>
      <c r="D37" s="109"/>
      <c r="E37" s="109"/>
      <c r="F37" s="109"/>
      <c r="G37" s="109"/>
      <c r="H37" s="109"/>
      <c r="I37" s="110"/>
    </row>
    <row r="38" spans="1:9" ht="12.75" customHeight="1">
      <c r="A38" s="120" t="s">
        <v>39</v>
      </c>
      <c r="B38" s="104">
        <f t="shared" ref="B38:H38" si="3">SUM(B19:B36)</f>
        <v>197578</v>
      </c>
      <c r="C38" s="104">
        <f t="shared" si="3"/>
        <v>90656</v>
      </c>
      <c r="D38" s="104">
        <f t="shared" si="3"/>
        <v>54269</v>
      </c>
      <c r="E38" s="104">
        <f t="shared" si="3"/>
        <v>25229</v>
      </c>
      <c r="F38" s="104">
        <f t="shared" si="3"/>
        <v>19069</v>
      </c>
      <c r="G38" s="104">
        <f t="shared" si="3"/>
        <v>8355</v>
      </c>
      <c r="H38" s="104">
        <f t="shared" si="3"/>
        <v>395508</v>
      </c>
      <c r="I38" s="110">
        <f>H38/B38</f>
        <v>2.0017815748716963</v>
      </c>
    </row>
    <row r="39" spans="1:9" ht="3" customHeight="1">
      <c r="A39" s="121"/>
      <c r="B39" s="109"/>
      <c r="C39" s="109"/>
      <c r="D39" s="109"/>
      <c r="E39" s="109"/>
      <c r="F39" s="109"/>
      <c r="G39" s="109"/>
      <c r="H39" s="109"/>
      <c r="I39" s="110"/>
    </row>
    <row r="40" spans="1:9" ht="12.75" customHeight="1">
      <c r="A40" s="120" t="s">
        <v>40</v>
      </c>
      <c r="B40" s="111">
        <f t="shared" ref="B40:H40" si="4">+B17+B38</f>
        <v>306368</v>
      </c>
      <c r="C40" s="111">
        <f t="shared" si="4"/>
        <v>154211</v>
      </c>
      <c r="D40" s="111">
        <f t="shared" si="4"/>
        <v>79369</v>
      </c>
      <c r="E40" s="111">
        <f t="shared" si="4"/>
        <v>35653</v>
      </c>
      <c r="F40" s="111">
        <f t="shared" si="4"/>
        <v>25745</v>
      </c>
      <c r="G40" s="111">
        <f t="shared" si="4"/>
        <v>11390</v>
      </c>
      <c r="H40" s="111">
        <f t="shared" si="4"/>
        <v>583447</v>
      </c>
      <c r="I40" s="112">
        <f>H40/B40</f>
        <v>1.9043992845205766</v>
      </c>
    </row>
    <row r="41" spans="1:9" ht="12.75" customHeight="1">
      <c r="A41" s="113" t="str">
        <f>REPT("    ",7)</f>
        <v xml:space="preserve">                            </v>
      </c>
      <c r="B41" s="114"/>
      <c r="C41" s="108"/>
      <c r="D41" s="108"/>
      <c r="E41" s="108"/>
      <c r="F41" s="108"/>
      <c r="G41" s="108"/>
      <c r="H41" s="114"/>
      <c r="I41" s="108"/>
    </row>
    <row r="42" spans="1:9" ht="13.5" customHeight="1">
      <c r="A42" s="115" t="s">
        <v>77</v>
      </c>
      <c r="B42" s="108"/>
      <c r="C42" s="108"/>
      <c r="D42" s="108"/>
      <c r="E42" s="108"/>
      <c r="F42" s="108"/>
      <c r="G42" s="108"/>
      <c r="H42" s="114"/>
      <c r="I42" s="114"/>
    </row>
    <row r="43" spans="1:9" ht="12.75" customHeight="1">
      <c r="A43" s="102"/>
      <c r="H43" s="101"/>
    </row>
    <row r="44" spans="1:9" ht="12.75" customHeight="1">
      <c r="H44" s="101"/>
    </row>
    <row r="45" spans="1:9" ht="12.75" customHeight="1">
      <c r="H45" s="101"/>
    </row>
    <row r="46" spans="1:9" ht="12.75" customHeight="1">
      <c r="H46" s="101"/>
    </row>
    <row r="47" spans="1:9" ht="12.75" customHeight="1">
      <c r="H47" s="101"/>
    </row>
    <row r="48" spans="1:9" ht="12.75" customHeight="1">
      <c r="H48" s="101"/>
    </row>
    <row r="49" spans="8:8" ht="12.75" customHeight="1">
      <c r="H49" s="101"/>
    </row>
    <row r="50" spans="8:8" ht="12.75" customHeight="1">
      <c r="H50" s="101"/>
    </row>
    <row r="65" spans="1:9" ht="12.75" customHeight="1">
      <c r="A65" s="103"/>
      <c r="B65" s="103"/>
      <c r="C65" s="103"/>
      <c r="D65" s="103"/>
      <c r="E65" s="103"/>
      <c r="F65" s="103"/>
      <c r="G65" s="103"/>
      <c r="H65" s="103"/>
      <c r="I65" s="103"/>
    </row>
    <row r="66" spans="1:9" ht="12.75" customHeight="1">
      <c r="A66" s="103"/>
      <c r="B66" s="103"/>
      <c r="C66" s="103"/>
      <c r="D66" s="103"/>
      <c r="E66" s="103"/>
      <c r="F66" s="103"/>
      <c r="G66" s="103"/>
      <c r="H66" s="103"/>
      <c r="I66" s="103"/>
    </row>
    <row r="67" spans="1:9" ht="12.75" customHeight="1">
      <c r="A67" s="103"/>
    </row>
    <row r="70" spans="1:9" ht="12.75" customHeight="1">
      <c r="A70" s="103"/>
    </row>
    <row r="71" spans="1:9" ht="12.75" customHeight="1">
      <c r="A71" s="103"/>
    </row>
    <row r="83" ht="11.25"/>
    <row r="84" ht="11.25"/>
    <row r="85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K85"/>
  <sheetViews>
    <sheetView workbookViewId="0">
      <selection activeCell="K24" sqref="K24"/>
    </sheetView>
  </sheetViews>
  <sheetFormatPr baseColWidth="10" defaultColWidth="9.83203125" defaultRowHeight="12.75" customHeight="1"/>
  <cols>
    <col min="1" max="1" width="21.83203125" style="69" customWidth="1"/>
    <col min="2" max="9" width="11.83203125" style="69" customWidth="1"/>
    <col min="10" max="16384" width="9.83203125" style="69"/>
  </cols>
  <sheetData>
    <row r="1" spans="1:11" ht="12.75" customHeight="1">
      <c r="A1" s="67" t="s">
        <v>75</v>
      </c>
      <c r="B1" s="68"/>
      <c r="C1" s="68"/>
      <c r="D1" s="68"/>
      <c r="E1" s="68"/>
      <c r="F1" s="68"/>
      <c r="G1" s="68"/>
      <c r="H1" s="68"/>
    </row>
    <row r="3" spans="1:11" ht="26.25" customHeight="1">
      <c r="A3" s="116" t="s">
        <v>83</v>
      </c>
      <c r="B3" s="117"/>
      <c r="C3" s="117"/>
      <c r="D3" s="117"/>
      <c r="E3" s="117"/>
      <c r="F3" s="117"/>
      <c r="G3" s="117"/>
      <c r="H3" s="117"/>
      <c r="I3" s="117"/>
    </row>
    <row r="4" spans="1:11" ht="12.75" customHeight="1">
      <c r="A4" s="108"/>
      <c r="B4" s="108"/>
      <c r="C4" s="108"/>
      <c r="D4" s="108"/>
      <c r="E4" s="108"/>
      <c r="F4" s="108"/>
      <c r="G4" s="108"/>
      <c r="H4" s="108"/>
      <c r="I4" s="108"/>
    </row>
    <row r="5" spans="1:11" ht="12.75" customHeight="1" thickBot="1">
      <c r="A5" s="162" t="s">
        <v>6</v>
      </c>
      <c r="B5" s="164" t="s">
        <v>76</v>
      </c>
      <c r="C5" s="166" t="s">
        <v>71</v>
      </c>
      <c r="D5" s="166"/>
      <c r="E5" s="166"/>
      <c r="F5" s="166"/>
      <c r="G5" s="166"/>
      <c r="H5" s="168" t="s">
        <v>72</v>
      </c>
      <c r="I5" s="170" t="s">
        <v>73</v>
      </c>
    </row>
    <row r="6" spans="1:11" ht="12.75" customHeight="1" thickBot="1">
      <c r="A6" s="163"/>
      <c r="B6" s="165"/>
      <c r="C6" s="167"/>
      <c r="D6" s="167"/>
      <c r="E6" s="167"/>
      <c r="F6" s="167"/>
      <c r="G6" s="167"/>
      <c r="H6" s="169"/>
      <c r="I6" s="171" t="s">
        <v>5</v>
      </c>
    </row>
    <row r="7" spans="1:11" ht="12.75" customHeight="1" thickBot="1">
      <c r="A7" s="163"/>
      <c r="B7" s="165"/>
      <c r="C7" s="167">
        <v>1</v>
      </c>
      <c r="D7" s="167">
        <v>2</v>
      </c>
      <c r="E7" s="167">
        <v>3</v>
      </c>
      <c r="F7" s="167">
        <v>4</v>
      </c>
      <c r="G7" s="167" t="s">
        <v>11</v>
      </c>
      <c r="H7" s="169"/>
      <c r="I7" s="171" t="s">
        <v>9</v>
      </c>
    </row>
    <row r="8" spans="1:11" ht="12.75" customHeight="1" thickBot="1">
      <c r="A8" s="163"/>
      <c r="B8" s="165"/>
      <c r="C8" s="167"/>
      <c r="D8" s="167">
        <v>2</v>
      </c>
      <c r="E8" s="167">
        <v>3</v>
      </c>
      <c r="F8" s="167">
        <v>4</v>
      </c>
      <c r="G8" s="169"/>
      <c r="H8" s="169"/>
      <c r="I8" s="171" t="s">
        <v>74</v>
      </c>
    </row>
    <row r="9" spans="1:11" ht="12.75" customHeight="1" thickBot="1">
      <c r="A9" s="163"/>
      <c r="B9" s="165"/>
      <c r="C9" s="167"/>
      <c r="D9" s="167"/>
      <c r="E9" s="167"/>
      <c r="F9" s="167"/>
      <c r="G9" s="169"/>
      <c r="H9" s="169"/>
      <c r="I9" s="171" t="s">
        <v>14</v>
      </c>
    </row>
    <row r="10" spans="1:11" ht="12.75" customHeight="1">
      <c r="A10" s="118"/>
      <c r="B10" s="108"/>
      <c r="C10" s="108"/>
      <c r="D10" s="108"/>
      <c r="E10" s="108"/>
      <c r="F10" s="108"/>
      <c r="G10" s="108"/>
      <c r="H10" s="108"/>
      <c r="I10" s="108"/>
    </row>
    <row r="11" spans="1:11" ht="12.75" customHeight="1">
      <c r="A11" s="119" t="s">
        <v>15</v>
      </c>
      <c r="B11" s="109">
        <f>SUM(C11:G11)</f>
        <v>13885</v>
      </c>
      <c r="C11" s="109">
        <v>9118</v>
      </c>
      <c r="D11" s="109">
        <v>2870</v>
      </c>
      <c r="E11" s="109">
        <v>1019</v>
      </c>
      <c r="F11" s="109">
        <v>604</v>
      </c>
      <c r="G11" s="109">
        <v>274</v>
      </c>
      <c r="H11" s="109">
        <v>21844</v>
      </c>
      <c r="I11" s="110">
        <f>H11/B11</f>
        <v>1.5732084983795462</v>
      </c>
    </row>
    <row r="12" spans="1:11" ht="12.75" customHeight="1">
      <c r="A12" s="119" t="s">
        <v>16</v>
      </c>
      <c r="B12" s="109">
        <f>SUM(C12:G12)</f>
        <v>13562</v>
      </c>
      <c r="C12" s="109">
        <v>6973</v>
      </c>
      <c r="D12" s="109">
        <v>3359</v>
      </c>
      <c r="E12" s="109">
        <v>1602</v>
      </c>
      <c r="F12" s="109">
        <v>1097</v>
      </c>
      <c r="G12" s="109">
        <v>531</v>
      </c>
      <c r="H12" s="109">
        <v>25692</v>
      </c>
      <c r="I12" s="110">
        <f>H12/B12</f>
        <v>1.8944108538563633</v>
      </c>
      <c r="J12" s="105"/>
      <c r="K12" s="107"/>
    </row>
    <row r="13" spans="1:11" ht="12.75" customHeight="1">
      <c r="A13" s="119" t="s">
        <v>17</v>
      </c>
      <c r="B13" s="109">
        <f>SUM(C13:G13)</f>
        <v>25890</v>
      </c>
      <c r="C13" s="109">
        <v>14194</v>
      </c>
      <c r="D13" s="109">
        <v>6223</v>
      </c>
      <c r="E13" s="109">
        <v>2785</v>
      </c>
      <c r="F13" s="109">
        <v>1840</v>
      </c>
      <c r="G13" s="109">
        <v>848</v>
      </c>
      <c r="H13" s="109">
        <v>46870</v>
      </c>
      <c r="I13" s="110">
        <f>H13/B13</f>
        <v>1.8103514870606412</v>
      </c>
      <c r="J13" s="105"/>
      <c r="K13" s="107"/>
    </row>
    <row r="14" spans="1:11" ht="12.75" customHeight="1">
      <c r="A14" s="119" t="s">
        <v>18</v>
      </c>
      <c r="B14" s="109">
        <f>SUM(C14:G14)</f>
        <v>24620</v>
      </c>
      <c r="C14" s="109">
        <v>14285</v>
      </c>
      <c r="D14" s="109">
        <v>5667</v>
      </c>
      <c r="E14" s="109">
        <v>2440</v>
      </c>
      <c r="F14" s="109">
        <v>1538</v>
      </c>
      <c r="G14" s="109">
        <v>690</v>
      </c>
      <c r="H14" s="109">
        <v>42781</v>
      </c>
      <c r="I14" s="110">
        <f>H14/B14</f>
        <v>1.7376523151909018</v>
      </c>
      <c r="J14" s="105"/>
      <c r="K14" s="107"/>
    </row>
    <row r="15" spans="1:11" ht="12.75" customHeight="1">
      <c r="A15" s="119" t="s">
        <v>19</v>
      </c>
      <c r="B15" s="109">
        <f>SUM(C15:G15)</f>
        <v>30101</v>
      </c>
      <c r="C15" s="109">
        <v>18201</v>
      </c>
      <c r="D15" s="109">
        <v>6792</v>
      </c>
      <c r="E15" s="109">
        <v>2725</v>
      </c>
      <c r="F15" s="109">
        <v>1674</v>
      </c>
      <c r="G15" s="109">
        <v>709</v>
      </c>
      <c r="H15" s="109">
        <v>50412</v>
      </c>
      <c r="I15" s="110">
        <f>H15/B15</f>
        <v>1.6747616358260522</v>
      </c>
      <c r="J15" s="105"/>
      <c r="K15" s="107"/>
    </row>
    <row r="16" spans="1:11" ht="3" customHeight="1">
      <c r="A16" s="119"/>
      <c r="B16" s="109"/>
      <c r="C16" s="109"/>
      <c r="D16" s="109"/>
      <c r="E16" s="109"/>
      <c r="F16" s="109"/>
      <c r="G16" s="109"/>
      <c r="H16" s="109"/>
      <c r="I16" s="110"/>
      <c r="J16" s="105"/>
      <c r="K16" s="107"/>
    </row>
    <row r="17" spans="1:11" ht="12.75" customHeight="1">
      <c r="A17" s="120" t="s">
        <v>20</v>
      </c>
      <c r="B17" s="104">
        <f t="shared" ref="B17:H17" si="0">SUM(B11:B15)</f>
        <v>108058</v>
      </c>
      <c r="C17" s="104">
        <f t="shared" si="0"/>
        <v>62771</v>
      </c>
      <c r="D17" s="104">
        <f t="shared" si="0"/>
        <v>24911</v>
      </c>
      <c r="E17" s="104">
        <f t="shared" si="0"/>
        <v>10571</v>
      </c>
      <c r="F17" s="104">
        <f t="shared" si="0"/>
        <v>6753</v>
      </c>
      <c r="G17" s="104">
        <f t="shared" si="0"/>
        <v>3052</v>
      </c>
      <c r="H17" s="104">
        <f t="shared" si="0"/>
        <v>187599</v>
      </c>
      <c r="I17" s="110">
        <f>H17/B17</f>
        <v>1.7360954302319125</v>
      </c>
      <c r="J17" s="105"/>
      <c r="K17" s="107"/>
    </row>
    <row r="18" spans="1:11" ht="3" customHeight="1">
      <c r="A18" s="121"/>
      <c r="B18" s="109"/>
      <c r="C18" s="109"/>
      <c r="D18" s="109"/>
      <c r="E18" s="109"/>
      <c r="F18" s="109"/>
      <c r="G18" s="109"/>
      <c r="H18" s="109"/>
      <c r="I18" s="109"/>
      <c r="J18" s="105"/>
      <c r="K18" s="107"/>
    </row>
    <row r="19" spans="1:11" ht="12.75" customHeight="1">
      <c r="A19" s="119" t="s">
        <v>21</v>
      </c>
      <c r="B19" s="109">
        <f t="shared" ref="B19:B36" si="1">SUM(C19:G19)</f>
        <v>33388</v>
      </c>
      <c r="C19" s="109">
        <v>15639</v>
      </c>
      <c r="D19" s="109">
        <v>8887</v>
      </c>
      <c r="E19" s="109">
        <v>4246</v>
      </c>
      <c r="F19" s="109">
        <v>3111</v>
      </c>
      <c r="G19" s="109">
        <v>1505</v>
      </c>
      <c r="H19" s="109">
        <v>66588</v>
      </c>
      <c r="I19" s="110">
        <f t="shared" ref="I19:I36" si="2">H19/B19</f>
        <v>1.9943692344554931</v>
      </c>
      <c r="K19" s="107"/>
    </row>
    <row r="20" spans="1:11" ht="12.75" customHeight="1">
      <c r="A20" s="119" t="s">
        <v>22</v>
      </c>
      <c r="B20" s="109">
        <f t="shared" si="1"/>
        <v>3214</v>
      </c>
      <c r="C20" s="109">
        <v>1490</v>
      </c>
      <c r="D20" s="109">
        <v>910</v>
      </c>
      <c r="E20" s="109">
        <v>374</v>
      </c>
      <c r="F20" s="109">
        <v>309</v>
      </c>
      <c r="G20" s="109">
        <v>131</v>
      </c>
      <c r="H20" s="109">
        <v>6363</v>
      </c>
      <c r="I20" s="110">
        <f t="shared" si="2"/>
        <v>1.9797759800871189</v>
      </c>
      <c r="J20" s="105"/>
      <c r="K20" s="107"/>
    </row>
    <row r="21" spans="1:11" ht="12.75" customHeight="1">
      <c r="A21" s="119" t="s">
        <v>23</v>
      </c>
      <c r="B21" s="109">
        <f t="shared" si="1"/>
        <v>6715</v>
      </c>
      <c r="C21" s="109">
        <v>2984</v>
      </c>
      <c r="D21" s="109">
        <v>1972</v>
      </c>
      <c r="E21" s="109">
        <v>870</v>
      </c>
      <c r="F21" s="109">
        <v>611</v>
      </c>
      <c r="G21" s="109">
        <v>278</v>
      </c>
      <c r="H21" s="109">
        <v>13456</v>
      </c>
      <c r="I21" s="110">
        <f t="shared" si="2"/>
        <v>2.0038719285182429</v>
      </c>
      <c r="J21" s="105"/>
      <c r="K21" s="107"/>
    </row>
    <row r="22" spans="1:11" ht="12.75" customHeight="1">
      <c r="A22" s="119" t="s">
        <v>24</v>
      </c>
      <c r="B22" s="109">
        <f t="shared" si="1"/>
        <v>8635</v>
      </c>
      <c r="C22" s="109">
        <v>4307</v>
      </c>
      <c r="D22" s="109">
        <v>2164</v>
      </c>
      <c r="E22" s="109">
        <v>1052</v>
      </c>
      <c r="F22" s="109">
        <v>800</v>
      </c>
      <c r="G22" s="109">
        <v>312</v>
      </c>
      <c r="H22" s="109">
        <v>16658</v>
      </c>
      <c r="I22" s="110">
        <f t="shared" si="2"/>
        <v>1.929125651418645</v>
      </c>
      <c r="J22" s="105"/>
      <c r="K22" s="107"/>
    </row>
    <row r="23" spans="1:11" ht="12.75" customHeight="1">
      <c r="A23" s="119" t="s">
        <v>25</v>
      </c>
      <c r="B23" s="109">
        <f t="shared" si="1"/>
        <v>14155</v>
      </c>
      <c r="C23" s="109">
        <v>6882</v>
      </c>
      <c r="D23" s="109">
        <v>3610</v>
      </c>
      <c r="E23" s="109">
        <v>1767</v>
      </c>
      <c r="F23" s="109">
        <v>1292</v>
      </c>
      <c r="G23" s="109">
        <v>604</v>
      </c>
      <c r="H23" s="109">
        <v>27801</v>
      </c>
      <c r="I23" s="110">
        <f t="shared" si="2"/>
        <v>1.9640409749205228</v>
      </c>
      <c r="J23" s="105"/>
      <c r="K23" s="107"/>
    </row>
    <row r="24" spans="1:11" ht="12.75" customHeight="1">
      <c r="A24" s="119" t="s">
        <v>26</v>
      </c>
      <c r="B24" s="109">
        <f t="shared" si="1"/>
        <v>4520</v>
      </c>
      <c r="C24" s="109">
        <v>1978</v>
      </c>
      <c r="D24" s="109">
        <v>1280</v>
      </c>
      <c r="E24" s="109">
        <v>638</v>
      </c>
      <c r="F24" s="109">
        <v>426</v>
      </c>
      <c r="G24" s="109">
        <v>198</v>
      </c>
      <c r="H24" s="109">
        <v>9226</v>
      </c>
      <c r="I24" s="110">
        <f t="shared" si="2"/>
        <v>2.0411504424778761</v>
      </c>
      <c r="J24" s="105"/>
      <c r="K24" s="107"/>
    </row>
    <row r="25" spans="1:11" ht="12.75" customHeight="1">
      <c r="A25" s="119" t="s">
        <v>27</v>
      </c>
      <c r="B25" s="109">
        <f t="shared" si="1"/>
        <v>15006</v>
      </c>
      <c r="C25" s="109">
        <v>6869</v>
      </c>
      <c r="D25" s="109">
        <v>4290</v>
      </c>
      <c r="E25" s="109">
        <v>1837</v>
      </c>
      <c r="F25" s="109">
        <v>1402</v>
      </c>
      <c r="G25" s="109">
        <v>608</v>
      </c>
      <c r="H25" s="109">
        <v>29781</v>
      </c>
      <c r="I25" s="110">
        <f t="shared" si="2"/>
        <v>1.9846061575369851</v>
      </c>
      <c r="J25" s="105"/>
      <c r="K25" s="107"/>
    </row>
    <row r="26" spans="1:11" ht="12.75" customHeight="1">
      <c r="A26" s="119" t="s">
        <v>28</v>
      </c>
      <c r="B26" s="109">
        <f t="shared" si="1"/>
        <v>11753</v>
      </c>
      <c r="C26" s="109">
        <v>4469</v>
      </c>
      <c r="D26" s="109">
        <v>3648</v>
      </c>
      <c r="E26" s="109">
        <v>1738</v>
      </c>
      <c r="F26" s="109">
        <v>1312</v>
      </c>
      <c r="G26" s="109">
        <v>586</v>
      </c>
      <c r="H26" s="109">
        <v>25350</v>
      </c>
      <c r="I26" s="110">
        <f t="shared" si="2"/>
        <v>2.156896111631073</v>
      </c>
      <c r="K26" s="107"/>
    </row>
    <row r="27" spans="1:11" ht="12.75" customHeight="1">
      <c r="A27" s="119" t="s">
        <v>29</v>
      </c>
      <c r="B27" s="109">
        <f t="shared" si="1"/>
        <v>3283</v>
      </c>
      <c r="C27" s="109">
        <v>1555</v>
      </c>
      <c r="D27" s="109">
        <v>929</v>
      </c>
      <c r="E27" s="109">
        <v>396</v>
      </c>
      <c r="F27" s="109">
        <v>311</v>
      </c>
      <c r="G27" s="109">
        <v>92</v>
      </c>
      <c r="H27" s="109">
        <v>6329</v>
      </c>
      <c r="I27" s="110">
        <f t="shared" si="2"/>
        <v>1.9278099299421261</v>
      </c>
      <c r="K27" s="107"/>
    </row>
    <row r="28" spans="1:11" ht="12.75" customHeight="1">
      <c r="A28" s="119" t="s">
        <v>30</v>
      </c>
      <c r="B28" s="109">
        <f t="shared" si="1"/>
        <v>3969</v>
      </c>
      <c r="C28" s="109">
        <v>1739</v>
      </c>
      <c r="D28" s="109">
        <v>1094</v>
      </c>
      <c r="E28" s="109">
        <v>555</v>
      </c>
      <c r="F28" s="109">
        <v>426</v>
      </c>
      <c r="G28" s="109">
        <v>155</v>
      </c>
      <c r="H28" s="109">
        <v>8117</v>
      </c>
      <c r="I28" s="110">
        <f t="shared" si="2"/>
        <v>2.0450995212899974</v>
      </c>
      <c r="K28" s="107"/>
    </row>
    <row r="29" spans="1:11" ht="12.75" customHeight="1">
      <c r="A29" s="119" t="s">
        <v>31</v>
      </c>
      <c r="B29" s="109">
        <f t="shared" si="1"/>
        <v>6742</v>
      </c>
      <c r="C29" s="109">
        <v>3317</v>
      </c>
      <c r="D29" s="109">
        <v>1927</v>
      </c>
      <c r="E29" s="109">
        <v>761</v>
      </c>
      <c r="F29" s="109">
        <v>516</v>
      </c>
      <c r="G29" s="109">
        <v>221</v>
      </c>
      <c r="H29" s="109">
        <v>12682</v>
      </c>
      <c r="I29" s="110">
        <f t="shared" si="2"/>
        <v>1.8810442005339663</v>
      </c>
      <c r="K29" s="107"/>
    </row>
    <row r="30" spans="1:11" ht="12.75" customHeight="1">
      <c r="A30" s="119" t="s">
        <v>32</v>
      </c>
      <c r="B30" s="109">
        <f t="shared" si="1"/>
        <v>11472</v>
      </c>
      <c r="C30" s="109">
        <v>5051</v>
      </c>
      <c r="D30" s="109">
        <v>3304</v>
      </c>
      <c r="E30" s="109">
        <v>1500</v>
      </c>
      <c r="F30" s="109">
        <v>1125</v>
      </c>
      <c r="G30" s="109">
        <v>492</v>
      </c>
      <c r="H30" s="109">
        <v>23254</v>
      </c>
      <c r="I30" s="110">
        <f t="shared" si="2"/>
        <v>2.0270223152022315</v>
      </c>
      <c r="K30" s="107"/>
    </row>
    <row r="31" spans="1:11" ht="12.75" customHeight="1">
      <c r="A31" s="119" t="s">
        <v>33</v>
      </c>
      <c r="B31" s="109">
        <f t="shared" si="1"/>
        <v>5655</v>
      </c>
      <c r="C31" s="109">
        <v>2288</v>
      </c>
      <c r="D31" s="109">
        <v>1576</v>
      </c>
      <c r="E31" s="109">
        <v>859</v>
      </c>
      <c r="F31" s="109">
        <v>644</v>
      </c>
      <c r="G31" s="109">
        <v>288</v>
      </c>
      <c r="H31" s="109">
        <v>12117</v>
      </c>
      <c r="I31" s="110">
        <f t="shared" si="2"/>
        <v>2.1427055702917772</v>
      </c>
      <c r="K31" s="107"/>
    </row>
    <row r="32" spans="1:11" ht="12.75" customHeight="1">
      <c r="A32" s="119" t="s">
        <v>34</v>
      </c>
      <c r="B32" s="109">
        <f t="shared" si="1"/>
        <v>8132</v>
      </c>
      <c r="C32" s="109">
        <v>3743</v>
      </c>
      <c r="D32" s="109">
        <v>2241</v>
      </c>
      <c r="E32" s="109">
        <v>1043</v>
      </c>
      <c r="F32" s="109">
        <v>754</v>
      </c>
      <c r="G32" s="109">
        <v>351</v>
      </c>
      <c r="H32" s="109">
        <v>16241</v>
      </c>
      <c r="I32" s="110">
        <f t="shared" si="2"/>
        <v>1.9971716674864732</v>
      </c>
      <c r="K32" s="107"/>
    </row>
    <row r="33" spans="1:11" ht="12.75" customHeight="1">
      <c r="A33" s="119" t="s">
        <v>35</v>
      </c>
      <c r="B33" s="109">
        <f t="shared" si="1"/>
        <v>23356</v>
      </c>
      <c r="C33" s="109">
        <v>11549</v>
      </c>
      <c r="D33" s="109">
        <v>6184</v>
      </c>
      <c r="E33" s="109">
        <v>2661</v>
      </c>
      <c r="F33" s="109">
        <v>2104</v>
      </c>
      <c r="G33" s="109">
        <v>858</v>
      </c>
      <c r="H33" s="109">
        <v>44858</v>
      </c>
      <c r="I33" s="110">
        <f t="shared" si="2"/>
        <v>1.9206199691728036</v>
      </c>
      <c r="K33" s="107"/>
    </row>
    <row r="34" spans="1:11" ht="12.75" customHeight="1">
      <c r="A34" s="119" t="s">
        <v>36</v>
      </c>
      <c r="B34" s="109">
        <f t="shared" si="1"/>
        <v>4541</v>
      </c>
      <c r="C34" s="109">
        <v>2260</v>
      </c>
      <c r="D34" s="109">
        <v>1182</v>
      </c>
      <c r="E34" s="109">
        <v>552</v>
      </c>
      <c r="F34" s="109">
        <v>396</v>
      </c>
      <c r="G34" s="109">
        <v>151</v>
      </c>
      <c r="H34" s="109">
        <v>8670</v>
      </c>
      <c r="I34" s="110">
        <f t="shared" si="2"/>
        <v>1.9092710856639508</v>
      </c>
      <c r="K34" s="107"/>
    </row>
    <row r="35" spans="1:11" ht="12.75" customHeight="1">
      <c r="A35" s="119" t="s">
        <v>37</v>
      </c>
      <c r="B35" s="109">
        <f t="shared" si="1"/>
        <v>14252</v>
      </c>
      <c r="C35" s="109">
        <v>5567</v>
      </c>
      <c r="D35" s="109">
        <v>4096</v>
      </c>
      <c r="E35" s="109">
        <v>2102</v>
      </c>
      <c r="F35" s="109">
        <v>1747</v>
      </c>
      <c r="G35" s="109">
        <v>740</v>
      </c>
      <c r="H35" s="109">
        <v>30964</v>
      </c>
      <c r="I35" s="110">
        <f t="shared" si="2"/>
        <v>2.1726073533539152</v>
      </c>
      <c r="K35" s="107"/>
    </row>
    <row r="36" spans="1:11" ht="12.75" customHeight="1">
      <c r="A36" s="119" t="s">
        <v>38</v>
      </c>
      <c r="B36" s="109">
        <f t="shared" si="1"/>
        <v>17413</v>
      </c>
      <c r="C36" s="109">
        <v>8039</v>
      </c>
      <c r="D36" s="109">
        <v>4645</v>
      </c>
      <c r="E36" s="109">
        <v>2247</v>
      </c>
      <c r="F36" s="109">
        <v>1668</v>
      </c>
      <c r="G36" s="109">
        <v>814</v>
      </c>
      <c r="H36" s="109">
        <v>35086</v>
      </c>
      <c r="I36" s="110">
        <f t="shared" si="2"/>
        <v>2.0149313731120428</v>
      </c>
      <c r="K36" s="107"/>
    </row>
    <row r="37" spans="1:11" ht="3" customHeight="1">
      <c r="A37" s="119"/>
      <c r="B37" s="109"/>
      <c r="C37" s="109"/>
      <c r="D37" s="109"/>
      <c r="E37" s="109"/>
      <c r="F37" s="109"/>
      <c r="G37" s="109"/>
      <c r="H37" s="109"/>
      <c r="I37" s="110"/>
      <c r="K37" s="107"/>
    </row>
    <row r="38" spans="1:11" ht="12.75" customHeight="1">
      <c r="A38" s="120" t="s">
        <v>39</v>
      </c>
      <c r="B38" s="104">
        <f t="shared" ref="B38:H38" si="3">SUM(B19:B36)</f>
        <v>196201</v>
      </c>
      <c r="C38" s="104">
        <f t="shared" si="3"/>
        <v>89726</v>
      </c>
      <c r="D38" s="104">
        <f t="shared" si="3"/>
        <v>53939</v>
      </c>
      <c r="E38" s="104">
        <f t="shared" si="3"/>
        <v>25198</v>
      </c>
      <c r="F38" s="104">
        <f t="shared" si="3"/>
        <v>18954</v>
      </c>
      <c r="G38" s="104">
        <f t="shared" si="3"/>
        <v>8384</v>
      </c>
      <c r="H38" s="104">
        <f t="shared" si="3"/>
        <v>393541</v>
      </c>
      <c r="I38" s="110">
        <f>H38/B38</f>
        <v>2.0058052711250198</v>
      </c>
      <c r="K38" s="107"/>
    </row>
    <row r="39" spans="1:11" ht="3" customHeight="1">
      <c r="A39" s="121"/>
      <c r="B39" s="109"/>
      <c r="C39" s="109"/>
      <c r="D39" s="109"/>
      <c r="E39" s="109"/>
      <c r="F39" s="109"/>
      <c r="G39" s="109"/>
      <c r="H39" s="109"/>
      <c r="I39" s="110"/>
      <c r="K39" s="107"/>
    </row>
    <row r="40" spans="1:11" ht="12.75" customHeight="1">
      <c r="A40" s="120" t="s">
        <v>40</v>
      </c>
      <c r="B40" s="111">
        <f t="shared" ref="B40:H40" si="4">+B17+B38</f>
        <v>304259</v>
      </c>
      <c r="C40" s="111">
        <f t="shared" si="4"/>
        <v>152497</v>
      </c>
      <c r="D40" s="111">
        <f t="shared" si="4"/>
        <v>78850</v>
      </c>
      <c r="E40" s="111">
        <f t="shared" si="4"/>
        <v>35769</v>
      </c>
      <c r="F40" s="111">
        <f t="shared" si="4"/>
        <v>25707</v>
      </c>
      <c r="G40" s="111">
        <f t="shared" si="4"/>
        <v>11436</v>
      </c>
      <c r="H40" s="111">
        <f t="shared" si="4"/>
        <v>581140</v>
      </c>
      <c r="I40" s="112">
        <f>H40/B40</f>
        <v>1.9100174522364171</v>
      </c>
      <c r="K40" s="107"/>
    </row>
    <row r="41" spans="1:11" ht="12.75" customHeight="1">
      <c r="A41" s="113" t="str">
        <f>REPT("    ",7)</f>
        <v xml:space="preserve">                            </v>
      </c>
      <c r="B41" s="114"/>
      <c r="C41" s="108"/>
      <c r="D41" s="108"/>
      <c r="E41" s="108"/>
      <c r="F41" s="108"/>
      <c r="G41" s="108"/>
      <c r="H41" s="114"/>
      <c r="I41" s="108"/>
      <c r="K41" s="107"/>
    </row>
    <row r="42" spans="1:11" ht="13.5" customHeight="1">
      <c r="A42" s="115" t="s">
        <v>77</v>
      </c>
      <c r="B42" s="108"/>
      <c r="C42" s="108"/>
      <c r="D42" s="108"/>
      <c r="E42" s="108"/>
      <c r="F42" s="108"/>
      <c r="G42" s="108"/>
      <c r="H42" s="114"/>
      <c r="I42" s="114"/>
    </row>
    <row r="43" spans="1:11" ht="12.75" customHeight="1">
      <c r="A43" s="102"/>
      <c r="H43" s="101"/>
    </row>
    <row r="44" spans="1:11" ht="12.75" customHeight="1">
      <c r="H44" s="101"/>
    </row>
    <row r="45" spans="1:11" ht="12.75" customHeight="1">
      <c r="H45" s="101"/>
    </row>
    <row r="46" spans="1:11" ht="12.75" customHeight="1">
      <c r="H46" s="101"/>
    </row>
    <row r="47" spans="1:11" ht="12.75" customHeight="1">
      <c r="H47" s="101"/>
    </row>
    <row r="48" spans="1:11" ht="12.75" customHeight="1">
      <c r="H48" s="101"/>
    </row>
    <row r="49" spans="8:8" ht="12.75" customHeight="1">
      <c r="H49" s="101"/>
    </row>
    <row r="50" spans="8:8" ht="12.75" customHeight="1">
      <c r="H50" s="101"/>
    </row>
    <row r="65" spans="1:9" ht="12.75" customHeight="1">
      <c r="A65" s="103"/>
      <c r="B65" s="103"/>
      <c r="C65" s="103"/>
      <c r="D65" s="103"/>
      <c r="E65" s="103"/>
      <c r="F65" s="103"/>
      <c r="G65" s="103"/>
      <c r="H65" s="103"/>
      <c r="I65" s="103"/>
    </row>
    <row r="66" spans="1:9" ht="12.75" customHeight="1">
      <c r="A66" s="103"/>
      <c r="B66" s="103"/>
      <c r="C66" s="103"/>
      <c r="D66" s="103"/>
      <c r="E66" s="103"/>
      <c r="F66" s="103"/>
      <c r="G66" s="103"/>
      <c r="H66" s="103"/>
      <c r="I66" s="103"/>
    </row>
    <row r="67" spans="1:9" ht="12.75" customHeight="1">
      <c r="A67" s="103"/>
    </row>
    <row r="70" spans="1:9" ht="12.75" customHeight="1">
      <c r="A70" s="103"/>
    </row>
    <row r="71" spans="1:9" ht="12.75" customHeight="1">
      <c r="A71" s="103"/>
    </row>
    <row r="83" ht="11.25"/>
    <row r="84" ht="11.25"/>
    <row r="85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85"/>
  <sheetViews>
    <sheetView workbookViewId="0">
      <selection activeCell="C36" sqref="C36:H36"/>
    </sheetView>
  </sheetViews>
  <sheetFormatPr baseColWidth="10" defaultColWidth="9.83203125" defaultRowHeight="12.75" customHeight="1"/>
  <cols>
    <col min="1" max="1" width="21.83203125" style="69" customWidth="1"/>
    <col min="2" max="9" width="11.83203125" style="69" customWidth="1"/>
    <col min="10" max="16384" width="9.83203125" style="69"/>
  </cols>
  <sheetData>
    <row r="1" spans="1:11" ht="12.75" customHeight="1">
      <c r="A1" s="67" t="s">
        <v>75</v>
      </c>
      <c r="B1" s="68"/>
      <c r="C1" s="68"/>
      <c r="D1" s="68"/>
      <c r="E1" s="68"/>
      <c r="F1" s="68"/>
      <c r="G1" s="68"/>
      <c r="H1" s="68"/>
    </row>
    <row r="3" spans="1:11" ht="26.25" customHeight="1">
      <c r="A3" s="116" t="s">
        <v>82</v>
      </c>
      <c r="B3" s="117"/>
      <c r="C3" s="117"/>
      <c r="D3" s="117"/>
      <c r="E3" s="117"/>
      <c r="F3" s="117"/>
      <c r="G3" s="117"/>
      <c r="H3" s="117"/>
      <c r="I3" s="117"/>
    </row>
    <row r="4" spans="1:11" ht="12.75" customHeight="1">
      <c r="A4" s="108"/>
      <c r="B4" s="108"/>
      <c r="C4" s="108"/>
      <c r="D4" s="108"/>
      <c r="E4" s="108"/>
      <c r="F4" s="108"/>
      <c r="G4" s="108"/>
      <c r="H4" s="108"/>
      <c r="I4" s="108"/>
    </row>
    <row r="5" spans="1:11" ht="12.75" customHeight="1" thickBot="1">
      <c r="A5" s="162" t="s">
        <v>6</v>
      </c>
      <c r="B5" s="164" t="s">
        <v>76</v>
      </c>
      <c r="C5" s="166" t="s">
        <v>71</v>
      </c>
      <c r="D5" s="166"/>
      <c r="E5" s="166"/>
      <c r="F5" s="166"/>
      <c r="G5" s="166"/>
      <c r="H5" s="168" t="s">
        <v>72</v>
      </c>
      <c r="I5" s="170" t="s">
        <v>73</v>
      </c>
    </row>
    <row r="6" spans="1:11" ht="12.75" customHeight="1" thickBot="1">
      <c r="A6" s="163"/>
      <c r="B6" s="165"/>
      <c r="C6" s="167"/>
      <c r="D6" s="167"/>
      <c r="E6" s="167"/>
      <c r="F6" s="167"/>
      <c r="G6" s="167"/>
      <c r="H6" s="169"/>
      <c r="I6" s="171" t="s">
        <v>5</v>
      </c>
    </row>
    <row r="7" spans="1:11" ht="12.75" customHeight="1" thickBot="1">
      <c r="A7" s="163"/>
      <c r="B7" s="165"/>
      <c r="C7" s="167">
        <v>1</v>
      </c>
      <c r="D7" s="167">
        <v>2</v>
      </c>
      <c r="E7" s="167">
        <v>3</v>
      </c>
      <c r="F7" s="167">
        <v>4</v>
      </c>
      <c r="G7" s="167" t="s">
        <v>11</v>
      </c>
      <c r="H7" s="169"/>
      <c r="I7" s="171" t="s">
        <v>9</v>
      </c>
    </row>
    <row r="8" spans="1:11" ht="12.75" customHeight="1" thickBot="1">
      <c r="A8" s="163"/>
      <c r="B8" s="165"/>
      <c r="C8" s="167"/>
      <c r="D8" s="167">
        <v>2</v>
      </c>
      <c r="E8" s="167">
        <v>3</v>
      </c>
      <c r="F8" s="167">
        <v>4</v>
      </c>
      <c r="G8" s="169"/>
      <c r="H8" s="169"/>
      <c r="I8" s="171" t="s">
        <v>74</v>
      </c>
    </row>
    <row r="9" spans="1:11" ht="12.75" customHeight="1" thickBot="1">
      <c r="A9" s="163"/>
      <c r="B9" s="165"/>
      <c r="C9" s="167"/>
      <c r="D9" s="167"/>
      <c r="E9" s="167"/>
      <c r="F9" s="167"/>
      <c r="G9" s="169"/>
      <c r="H9" s="169"/>
      <c r="I9" s="171" t="s">
        <v>14</v>
      </c>
    </row>
    <row r="10" spans="1:11" ht="12.75" customHeight="1">
      <c r="A10" s="118"/>
      <c r="B10" s="108"/>
      <c r="C10" s="108"/>
      <c r="D10" s="108"/>
      <c r="E10" s="108"/>
      <c r="F10" s="108"/>
      <c r="G10" s="108"/>
      <c r="H10" s="108"/>
      <c r="I10" s="108"/>
    </row>
    <row r="11" spans="1:11" ht="12.75" customHeight="1">
      <c r="A11" s="119" t="s">
        <v>15</v>
      </c>
      <c r="B11" s="109">
        <f>SUM(C11:G11)</f>
        <v>14005</v>
      </c>
      <c r="C11" s="25">
        <v>9201</v>
      </c>
      <c r="D11" s="25">
        <v>2851</v>
      </c>
      <c r="E11" s="25">
        <v>1044</v>
      </c>
      <c r="F11" s="25">
        <v>620</v>
      </c>
      <c r="G11" s="25">
        <v>289</v>
      </c>
      <c r="H11" s="25">
        <v>22118</v>
      </c>
      <c r="I11" s="110">
        <f t="shared" ref="I11:I17" si="0">H11/B11</f>
        <v>1.5792931096037131</v>
      </c>
    </row>
    <row r="12" spans="1:11" ht="12.75" customHeight="1">
      <c r="A12" s="119" t="s">
        <v>16</v>
      </c>
      <c r="B12" s="109">
        <f>SUM(C12:G12)</f>
        <v>13553</v>
      </c>
      <c r="C12" s="25">
        <v>6923</v>
      </c>
      <c r="D12" s="25">
        <v>3453</v>
      </c>
      <c r="E12" s="25">
        <v>1566</v>
      </c>
      <c r="F12" s="25">
        <v>1072</v>
      </c>
      <c r="G12" s="25">
        <v>539</v>
      </c>
      <c r="H12" s="25">
        <v>25670</v>
      </c>
      <c r="I12" s="110">
        <f t="shared" si="0"/>
        <v>1.8940455987604221</v>
      </c>
      <c r="J12" s="105"/>
      <c r="K12" s="107"/>
    </row>
    <row r="13" spans="1:11" ht="12.75" customHeight="1">
      <c r="A13" s="119" t="s">
        <v>17</v>
      </c>
      <c r="B13" s="109">
        <f>SUM(C13:G13)</f>
        <v>25806</v>
      </c>
      <c r="C13" s="25">
        <v>14133</v>
      </c>
      <c r="D13" s="25">
        <v>6254</v>
      </c>
      <c r="E13" s="25">
        <v>2731</v>
      </c>
      <c r="F13" s="25">
        <v>1820</v>
      </c>
      <c r="G13" s="25">
        <v>868</v>
      </c>
      <c r="H13" s="25">
        <v>46744</v>
      </c>
      <c r="I13" s="110">
        <f t="shared" si="0"/>
        <v>1.8113616988297294</v>
      </c>
      <c r="J13" s="105"/>
      <c r="K13" s="107"/>
    </row>
    <row r="14" spans="1:11" ht="12.75" customHeight="1">
      <c r="A14" s="119" t="s">
        <v>18</v>
      </c>
      <c r="B14" s="109">
        <f>SUM(C14:G14)</f>
        <v>24679</v>
      </c>
      <c r="C14" s="25">
        <v>14264</v>
      </c>
      <c r="D14" s="25">
        <v>5720</v>
      </c>
      <c r="E14" s="25">
        <v>2448</v>
      </c>
      <c r="F14" s="25">
        <v>1537</v>
      </c>
      <c r="G14" s="25">
        <v>710</v>
      </c>
      <c r="H14" s="25">
        <v>42993</v>
      </c>
      <c r="I14" s="110">
        <f t="shared" si="0"/>
        <v>1.7420884152518334</v>
      </c>
      <c r="J14" s="105"/>
      <c r="K14" s="107"/>
    </row>
    <row r="15" spans="1:11" ht="12.75" customHeight="1">
      <c r="A15" s="119" t="s">
        <v>19</v>
      </c>
      <c r="B15" s="109">
        <f>SUM(C15:G15)</f>
        <v>29990</v>
      </c>
      <c r="C15" s="25">
        <v>18159</v>
      </c>
      <c r="D15" s="25">
        <v>6801</v>
      </c>
      <c r="E15" s="25">
        <v>2680</v>
      </c>
      <c r="F15" s="25">
        <v>1665</v>
      </c>
      <c r="G15" s="25">
        <v>685</v>
      </c>
      <c r="H15" s="25">
        <v>50096</v>
      </c>
      <c r="I15" s="110">
        <f t="shared" si="0"/>
        <v>1.6704234744914972</v>
      </c>
      <c r="J15" s="105"/>
      <c r="K15" s="107"/>
    </row>
    <row r="16" spans="1:11" ht="3" customHeight="1">
      <c r="A16" s="119"/>
      <c r="B16" s="109"/>
      <c r="C16" s="109"/>
      <c r="D16" s="109"/>
      <c r="E16" s="109"/>
      <c r="F16" s="109"/>
      <c r="G16" s="109"/>
      <c r="H16" s="109"/>
      <c r="I16" s="110"/>
      <c r="J16" s="105"/>
      <c r="K16" s="107"/>
    </row>
    <row r="17" spans="1:11" ht="12.75" customHeight="1">
      <c r="A17" s="120" t="s">
        <v>20</v>
      </c>
      <c r="B17" s="104">
        <f t="shared" ref="B17:H17" si="1">SUM(B11:B15)</f>
        <v>108033</v>
      </c>
      <c r="C17" s="104">
        <f t="shared" si="1"/>
        <v>62680</v>
      </c>
      <c r="D17" s="104">
        <f t="shared" si="1"/>
        <v>25079</v>
      </c>
      <c r="E17" s="104">
        <f t="shared" si="1"/>
        <v>10469</v>
      </c>
      <c r="F17" s="104">
        <f t="shared" si="1"/>
        <v>6714</v>
      </c>
      <c r="G17" s="104">
        <f t="shared" si="1"/>
        <v>3091</v>
      </c>
      <c r="H17" s="104">
        <f t="shared" si="1"/>
        <v>187621</v>
      </c>
      <c r="I17" s="110">
        <f t="shared" si="0"/>
        <v>1.7367008228967076</v>
      </c>
      <c r="J17" s="105"/>
      <c r="K17" s="107"/>
    </row>
    <row r="18" spans="1:11" ht="3" customHeight="1">
      <c r="A18" s="121"/>
      <c r="B18" s="109"/>
      <c r="C18" s="109"/>
      <c r="D18" s="109"/>
      <c r="E18" s="109"/>
      <c r="F18" s="109"/>
      <c r="G18" s="109"/>
      <c r="H18" s="109"/>
      <c r="I18" s="109"/>
      <c r="J18" s="105"/>
      <c r="K18" s="107"/>
    </row>
    <row r="19" spans="1:11" ht="12.75" customHeight="1">
      <c r="A19" s="119" t="s">
        <v>21</v>
      </c>
      <c r="B19" s="109">
        <f t="shared" ref="B19:B36" si="2">SUM(C19:G19)</f>
        <v>33384</v>
      </c>
      <c r="C19" s="25">
        <v>15567</v>
      </c>
      <c r="D19" s="25">
        <v>8867</v>
      </c>
      <c r="E19" s="25">
        <v>4285</v>
      </c>
      <c r="F19" s="25">
        <v>3134</v>
      </c>
      <c r="G19" s="25">
        <v>1531</v>
      </c>
      <c r="H19" s="25">
        <v>66806</v>
      </c>
      <c r="I19" s="110">
        <f t="shared" ref="I19:I38" si="3">H19/B19</f>
        <v>2.0011382698298585</v>
      </c>
      <c r="K19" s="107"/>
    </row>
    <row r="20" spans="1:11" ht="12.75" customHeight="1">
      <c r="A20" s="119" t="s">
        <v>22</v>
      </c>
      <c r="B20" s="109">
        <f t="shared" si="2"/>
        <v>3197</v>
      </c>
      <c r="C20" s="25">
        <v>1471</v>
      </c>
      <c r="D20" s="25">
        <v>902</v>
      </c>
      <c r="E20" s="25">
        <v>374</v>
      </c>
      <c r="F20" s="25">
        <v>315</v>
      </c>
      <c r="G20" s="25">
        <v>135</v>
      </c>
      <c r="H20" s="25">
        <v>6377</v>
      </c>
      <c r="I20" s="110">
        <f t="shared" si="3"/>
        <v>1.994682514857679</v>
      </c>
      <c r="J20" s="105"/>
      <c r="K20" s="107"/>
    </row>
    <row r="21" spans="1:11" ht="12.75" customHeight="1">
      <c r="A21" s="119" t="s">
        <v>23</v>
      </c>
      <c r="B21" s="109">
        <f t="shared" si="2"/>
        <v>6759</v>
      </c>
      <c r="C21" s="25">
        <v>3015</v>
      </c>
      <c r="D21" s="25">
        <v>1981</v>
      </c>
      <c r="E21" s="25">
        <v>854</v>
      </c>
      <c r="F21" s="25">
        <v>632</v>
      </c>
      <c r="G21" s="25">
        <v>277</v>
      </c>
      <c r="H21" s="25">
        <v>13532</v>
      </c>
      <c r="I21" s="110">
        <f t="shared" si="3"/>
        <v>2.0020713123243081</v>
      </c>
      <c r="J21" s="105"/>
      <c r="K21" s="107"/>
    </row>
    <row r="22" spans="1:11" ht="12.75" customHeight="1">
      <c r="A22" s="119" t="s">
        <v>24</v>
      </c>
      <c r="B22" s="109">
        <f t="shared" si="2"/>
        <v>8713</v>
      </c>
      <c r="C22" s="25">
        <v>4339</v>
      </c>
      <c r="D22" s="25">
        <v>2184</v>
      </c>
      <c r="E22" s="25">
        <v>1083</v>
      </c>
      <c r="F22" s="25">
        <v>802</v>
      </c>
      <c r="G22" s="25">
        <v>305</v>
      </c>
      <c r="H22" s="25">
        <v>16791</v>
      </c>
      <c r="I22" s="110">
        <f t="shared" si="3"/>
        <v>1.9271203948123494</v>
      </c>
      <c r="J22" s="105"/>
      <c r="K22" s="107"/>
    </row>
    <row r="23" spans="1:11" ht="12.75" customHeight="1">
      <c r="A23" s="119" t="s">
        <v>25</v>
      </c>
      <c r="B23" s="109">
        <f t="shared" si="2"/>
        <v>14160</v>
      </c>
      <c r="C23" s="25">
        <v>6863</v>
      </c>
      <c r="D23" s="25">
        <v>3636</v>
      </c>
      <c r="E23" s="25">
        <v>1754</v>
      </c>
      <c r="F23" s="25">
        <v>1318</v>
      </c>
      <c r="G23" s="25">
        <v>589</v>
      </c>
      <c r="H23" s="25">
        <v>27818</v>
      </c>
      <c r="I23" s="110">
        <f t="shared" si="3"/>
        <v>1.9645480225988701</v>
      </c>
      <c r="J23" s="105"/>
      <c r="K23" s="107"/>
    </row>
    <row r="24" spans="1:11" ht="12.75" customHeight="1">
      <c r="A24" s="119" t="s">
        <v>26</v>
      </c>
      <c r="B24" s="109">
        <f t="shared" si="2"/>
        <v>4527</v>
      </c>
      <c r="C24" s="25">
        <v>1989</v>
      </c>
      <c r="D24" s="25">
        <v>1281</v>
      </c>
      <c r="E24" s="25">
        <v>633</v>
      </c>
      <c r="F24" s="25">
        <v>420</v>
      </c>
      <c r="G24" s="25">
        <v>204</v>
      </c>
      <c r="H24" s="25">
        <v>9221</v>
      </c>
      <c r="I24" s="110">
        <f t="shared" si="3"/>
        <v>2.0368897724762536</v>
      </c>
      <c r="J24" s="105"/>
      <c r="K24" s="107"/>
    </row>
    <row r="25" spans="1:11" ht="12.75" customHeight="1">
      <c r="A25" s="119" t="s">
        <v>27</v>
      </c>
      <c r="B25" s="109">
        <f t="shared" si="2"/>
        <v>14737</v>
      </c>
      <c r="C25" s="25">
        <v>6698</v>
      </c>
      <c r="D25" s="25">
        <v>4189</v>
      </c>
      <c r="E25" s="25">
        <v>1848</v>
      </c>
      <c r="F25" s="25">
        <v>1388</v>
      </c>
      <c r="G25" s="25">
        <v>614</v>
      </c>
      <c r="H25" s="25">
        <v>29405</v>
      </c>
      <c r="I25" s="110">
        <f t="shared" si="3"/>
        <v>1.995317907308136</v>
      </c>
      <c r="J25" s="105"/>
      <c r="K25" s="107"/>
    </row>
    <row r="26" spans="1:11" ht="12.75" customHeight="1">
      <c r="A26" s="119" t="s">
        <v>28</v>
      </c>
      <c r="B26" s="109">
        <f t="shared" si="2"/>
        <v>11861</v>
      </c>
      <c r="C26" s="25">
        <v>4496</v>
      </c>
      <c r="D26" s="25">
        <v>3691</v>
      </c>
      <c r="E26" s="25">
        <v>1760</v>
      </c>
      <c r="F26" s="25">
        <v>1312</v>
      </c>
      <c r="G26" s="25">
        <v>602</v>
      </c>
      <c r="H26" s="25">
        <v>25617</v>
      </c>
      <c r="I26" s="110">
        <f t="shared" si="3"/>
        <v>2.1597673046117527</v>
      </c>
      <c r="K26" s="107"/>
    </row>
    <row r="27" spans="1:11" ht="12.75" customHeight="1">
      <c r="A27" s="119" t="s">
        <v>29</v>
      </c>
      <c r="B27" s="109">
        <f t="shared" si="2"/>
        <v>3277</v>
      </c>
      <c r="C27" s="25">
        <v>1562</v>
      </c>
      <c r="D27" s="25">
        <v>933</v>
      </c>
      <c r="E27" s="25">
        <v>379</v>
      </c>
      <c r="F27" s="25">
        <v>304</v>
      </c>
      <c r="G27" s="25">
        <v>99</v>
      </c>
      <c r="H27" s="25">
        <v>6299</v>
      </c>
      <c r="I27" s="110">
        <f t="shared" si="3"/>
        <v>1.9221849252364969</v>
      </c>
      <c r="K27" s="107"/>
    </row>
    <row r="28" spans="1:11" ht="12.75" customHeight="1">
      <c r="A28" s="119" t="s">
        <v>30</v>
      </c>
      <c r="B28" s="109">
        <f t="shared" si="2"/>
        <v>4012</v>
      </c>
      <c r="C28" s="25">
        <v>1757</v>
      </c>
      <c r="D28" s="25">
        <v>1112</v>
      </c>
      <c r="E28" s="25">
        <v>566</v>
      </c>
      <c r="F28" s="25">
        <v>424</v>
      </c>
      <c r="G28" s="25">
        <v>153</v>
      </c>
      <c r="H28" s="25">
        <v>8177</v>
      </c>
      <c r="I28" s="110">
        <f t="shared" si="3"/>
        <v>2.0381355932203391</v>
      </c>
      <c r="K28" s="107"/>
    </row>
    <row r="29" spans="1:11" ht="12.75" customHeight="1">
      <c r="A29" s="119" t="s">
        <v>31</v>
      </c>
      <c r="B29" s="109">
        <f t="shared" si="2"/>
        <v>6744</v>
      </c>
      <c r="C29" s="25">
        <v>3306</v>
      </c>
      <c r="D29" s="25">
        <v>1930</v>
      </c>
      <c r="E29" s="25">
        <v>729</v>
      </c>
      <c r="F29" s="25">
        <v>554</v>
      </c>
      <c r="G29" s="25">
        <v>225</v>
      </c>
      <c r="H29" s="25">
        <v>12748</v>
      </c>
      <c r="I29" s="110">
        <f t="shared" si="3"/>
        <v>1.8902728351126927</v>
      </c>
      <c r="K29" s="107"/>
    </row>
    <row r="30" spans="1:11" ht="12.75" customHeight="1">
      <c r="A30" s="119" t="s">
        <v>32</v>
      </c>
      <c r="B30" s="109">
        <f t="shared" si="2"/>
        <v>11476</v>
      </c>
      <c r="C30" s="25">
        <v>5036</v>
      </c>
      <c r="D30" s="25">
        <v>3317</v>
      </c>
      <c r="E30" s="25">
        <v>1465</v>
      </c>
      <c r="F30" s="25">
        <v>1155</v>
      </c>
      <c r="G30" s="25">
        <v>503</v>
      </c>
      <c r="H30" s="25">
        <v>23346</v>
      </c>
      <c r="I30" s="110">
        <f t="shared" si="3"/>
        <v>2.0343325200418265</v>
      </c>
      <c r="K30" s="107"/>
    </row>
    <row r="31" spans="1:11" ht="12.75" customHeight="1">
      <c r="A31" s="119" t="s">
        <v>33</v>
      </c>
      <c r="B31" s="109">
        <f t="shared" si="2"/>
        <v>5693</v>
      </c>
      <c r="C31" s="25">
        <v>2300</v>
      </c>
      <c r="D31" s="25">
        <v>1564</v>
      </c>
      <c r="E31" s="25">
        <v>864</v>
      </c>
      <c r="F31" s="25">
        <v>657</v>
      </c>
      <c r="G31" s="25">
        <v>308</v>
      </c>
      <c r="H31" s="25">
        <v>12296</v>
      </c>
      <c r="I31" s="110">
        <f t="shared" si="3"/>
        <v>2.1598454242051641</v>
      </c>
      <c r="K31" s="107"/>
    </row>
    <row r="32" spans="1:11" ht="12.75" customHeight="1">
      <c r="A32" s="119" t="s">
        <v>34</v>
      </c>
      <c r="B32" s="109">
        <f t="shared" si="2"/>
        <v>8150</v>
      </c>
      <c r="C32" s="25">
        <v>3753</v>
      </c>
      <c r="D32" s="25">
        <v>2227</v>
      </c>
      <c r="E32" s="25">
        <v>1022</v>
      </c>
      <c r="F32" s="25">
        <v>795</v>
      </c>
      <c r="G32" s="25">
        <v>353</v>
      </c>
      <c r="H32" s="25">
        <v>16323</v>
      </c>
      <c r="I32" s="110">
        <f t="shared" si="3"/>
        <v>2.0028220858895707</v>
      </c>
      <c r="K32" s="107"/>
    </row>
    <row r="33" spans="1:11" ht="12.75" customHeight="1">
      <c r="A33" s="119" t="s">
        <v>35</v>
      </c>
      <c r="B33" s="109">
        <f t="shared" si="2"/>
        <v>23135</v>
      </c>
      <c r="C33" s="25">
        <v>11437</v>
      </c>
      <c r="D33" s="25">
        <v>6133</v>
      </c>
      <c r="E33" s="25">
        <v>2605</v>
      </c>
      <c r="F33" s="25">
        <v>2112</v>
      </c>
      <c r="G33" s="25">
        <v>848</v>
      </c>
      <c r="H33" s="25">
        <v>44463</v>
      </c>
      <c r="I33" s="110">
        <f t="shared" si="3"/>
        <v>1.9218932353576832</v>
      </c>
      <c r="K33" s="107"/>
    </row>
    <row r="34" spans="1:11" ht="12.75" customHeight="1">
      <c r="A34" s="119" t="s">
        <v>36</v>
      </c>
      <c r="B34" s="109">
        <f t="shared" si="2"/>
        <v>4532</v>
      </c>
      <c r="C34" s="25">
        <v>2207</v>
      </c>
      <c r="D34" s="25">
        <v>1227</v>
      </c>
      <c r="E34" s="25">
        <v>555</v>
      </c>
      <c r="F34" s="25">
        <v>405</v>
      </c>
      <c r="G34" s="25">
        <v>138</v>
      </c>
      <c r="H34" s="25">
        <v>8686</v>
      </c>
      <c r="I34" s="110">
        <f t="shared" si="3"/>
        <v>1.9165931156222418</v>
      </c>
      <c r="K34" s="107"/>
    </row>
    <row r="35" spans="1:11" ht="12.75" customHeight="1">
      <c r="A35" s="119" t="s">
        <v>37</v>
      </c>
      <c r="B35" s="109">
        <f t="shared" si="2"/>
        <v>14072</v>
      </c>
      <c r="C35" s="25">
        <v>5478</v>
      </c>
      <c r="D35" s="25">
        <v>4052</v>
      </c>
      <c r="E35" s="25">
        <v>2101</v>
      </c>
      <c r="F35" s="25">
        <v>1704</v>
      </c>
      <c r="G35" s="25">
        <v>737</v>
      </c>
      <c r="H35" s="25">
        <v>30594</v>
      </c>
      <c r="I35" s="110">
        <f t="shared" si="3"/>
        <v>2.1741046048891417</v>
      </c>
      <c r="K35" s="107"/>
    </row>
    <row r="36" spans="1:11" ht="12.75" customHeight="1">
      <c r="A36" s="119" t="s">
        <v>38</v>
      </c>
      <c r="B36" s="109">
        <f t="shared" si="2"/>
        <v>17425</v>
      </c>
      <c r="C36" s="25">
        <v>7991</v>
      </c>
      <c r="D36" s="25">
        <v>4696</v>
      </c>
      <c r="E36" s="25">
        <v>2249</v>
      </c>
      <c r="F36" s="25">
        <v>1681</v>
      </c>
      <c r="G36" s="25">
        <v>808</v>
      </c>
      <c r="H36" s="25">
        <v>35171</v>
      </c>
      <c r="I36" s="110">
        <f t="shared" si="3"/>
        <v>2.0184218077474894</v>
      </c>
      <c r="K36" s="107"/>
    </row>
    <row r="37" spans="1:11" ht="3" customHeight="1">
      <c r="A37" s="119"/>
      <c r="B37" s="109"/>
      <c r="C37" s="109"/>
      <c r="D37" s="109"/>
      <c r="E37" s="109"/>
      <c r="F37" s="109"/>
      <c r="G37" s="109"/>
      <c r="H37" s="109"/>
      <c r="I37" s="110"/>
      <c r="K37" s="107"/>
    </row>
    <row r="38" spans="1:11" ht="12.75" customHeight="1">
      <c r="A38" s="120" t="s">
        <v>39</v>
      </c>
      <c r="B38" s="104">
        <f t="shared" ref="B38:H38" si="4">SUM(B19:B36)</f>
        <v>195854</v>
      </c>
      <c r="C38" s="104">
        <f t="shared" si="4"/>
        <v>89265</v>
      </c>
      <c r="D38" s="104">
        <f t="shared" si="4"/>
        <v>53922</v>
      </c>
      <c r="E38" s="104">
        <f t="shared" si="4"/>
        <v>25126</v>
      </c>
      <c r="F38" s="104">
        <f t="shared" si="4"/>
        <v>19112</v>
      </c>
      <c r="G38" s="104">
        <f t="shared" si="4"/>
        <v>8429</v>
      </c>
      <c r="H38" s="104">
        <f t="shared" si="4"/>
        <v>393670</v>
      </c>
      <c r="I38" s="110">
        <f t="shared" si="3"/>
        <v>2.0100176662207563</v>
      </c>
      <c r="K38" s="107"/>
    </row>
    <row r="39" spans="1:11" ht="3" customHeight="1">
      <c r="A39" s="121"/>
      <c r="B39" s="109"/>
      <c r="C39" s="109"/>
      <c r="D39" s="109"/>
      <c r="E39" s="109"/>
      <c r="F39" s="109"/>
      <c r="G39" s="109"/>
      <c r="H39" s="109"/>
      <c r="I39" s="110"/>
      <c r="K39" s="107"/>
    </row>
    <row r="40" spans="1:11" ht="12.75" customHeight="1">
      <c r="A40" s="120" t="s">
        <v>40</v>
      </c>
      <c r="B40" s="111">
        <f>+B17+B38</f>
        <v>303887</v>
      </c>
      <c r="C40" s="111">
        <f t="shared" ref="C40:H40" si="5">+C17+C38</f>
        <v>151945</v>
      </c>
      <c r="D40" s="111">
        <f t="shared" si="5"/>
        <v>79001</v>
      </c>
      <c r="E40" s="111">
        <f t="shared" si="5"/>
        <v>35595</v>
      </c>
      <c r="F40" s="111">
        <f t="shared" si="5"/>
        <v>25826</v>
      </c>
      <c r="G40" s="111">
        <f t="shared" si="5"/>
        <v>11520</v>
      </c>
      <c r="H40" s="111">
        <f t="shared" si="5"/>
        <v>581291</v>
      </c>
      <c r="I40" s="112">
        <f>H40/B40</f>
        <v>1.9128524747685818</v>
      </c>
      <c r="K40" s="107"/>
    </row>
    <row r="41" spans="1:11" ht="12.75" customHeight="1">
      <c r="A41" s="113" t="str">
        <f>REPT("    ",7)</f>
        <v xml:space="preserve">                            </v>
      </c>
      <c r="B41" s="114"/>
      <c r="C41" s="108"/>
      <c r="D41" s="108"/>
      <c r="E41" s="108"/>
      <c r="F41" s="108"/>
      <c r="G41" s="108"/>
      <c r="H41" s="114"/>
      <c r="I41" s="108"/>
      <c r="K41" s="107"/>
    </row>
    <row r="42" spans="1:11" ht="13.5" customHeight="1">
      <c r="A42" s="115" t="s">
        <v>77</v>
      </c>
      <c r="B42" s="108"/>
      <c r="C42" s="108"/>
      <c r="D42" s="108"/>
      <c r="E42" s="108"/>
      <c r="F42" s="108"/>
      <c r="G42" s="108"/>
      <c r="H42" s="114"/>
      <c r="I42" s="114"/>
    </row>
    <row r="43" spans="1:11" ht="12.75" customHeight="1">
      <c r="A43" s="102"/>
      <c r="H43" s="101"/>
    </row>
    <row r="44" spans="1:11" ht="12.75" customHeight="1">
      <c r="H44" s="101"/>
    </row>
    <row r="45" spans="1:11" ht="12.75" customHeight="1">
      <c r="H45" s="101"/>
    </row>
    <row r="46" spans="1:11" ht="12.75" customHeight="1">
      <c r="H46" s="101"/>
    </row>
    <row r="47" spans="1:11" ht="12.75" customHeight="1">
      <c r="H47" s="101"/>
    </row>
    <row r="48" spans="1:11" ht="12.75" customHeight="1">
      <c r="H48" s="101"/>
    </row>
    <row r="49" spans="8:8" ht="12.75" customHeight="1">
      <c r="H49" s="101"/>
    </row>
    <row r="50" spans="8:8" ht="12.75" customHeight="1">
      <c r="H50" s="101"/>
    </row>
    <row r="65" spans="1:9" ht="12.75" customHeight="1">
      <c r="A65" s="103"/>
      <c r="B65" s="103"/>
      <c r="C65" s="103"/>
      <c r="D65" s="103"/>
      <c r="E65" s="103"/>
      <c r="F65" s="103"/>
      <c r="G65" s="103"/>
      <c r="H65" s="103"/>
      <c r="I65" s="103"/>
    </row>
    <row r="66" spans="1:9" ht="12.75" customHeight="1">
      <c r="A66" s="103"/>
      <c r="B66" s="103"/>
      <c r="C66" s="103"/>
      <c r="D66" s="103"/>
      <c r="E66" s="103"/>
      <c r="F66" s="103"/>
      <c r="G66" s="103"/>
      <c r="H66" s="103"/>
      <c r="I66" s="103"/>
    </row>
    <row r="67" spans="1:9" ht="12.75" customHeight="1">
      <c r="A67" s="103"/>
    </row>
    <row r="70" spans="1:9" ht="12.75" customHeight="1">
      <c r="A70" s="103"/>
    </row>
    <row r="71" spans="1:9" ht="12.75" customHeight="1">
      <c r="A71" s="103"/>
    </row>
    <row r="83" ht="11.25"/>
    <row r="84" ht="11.25"/>
    <row r="85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J24" sqref="J24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44" t="s">
        <v>106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99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v>14641</v>
      </c>
      <c r="C11" s="130">
        <v>9699</v>
      </c>
      <c r="D11" s="130">
        <v>3042</v>
      </c>
      <c r="E11" s="130">
        <v>997</v>
      </c>
      <c r="F11" s="130">
        <v>627</v>
      </c>
      <c r="G11" s="130">
        <v>276</v>
      </c>
      <c r="H11" s="130">
        <v>22774</v>
      </c>
      <c r="I11" s="131">
        <v>1.56</v>
      </c>
    </row>
    <row r="12" spans="1:10" ht="12.75" customHeight="1">
      <c r="A12" s="129" t="s">
        <v>16</v>
      </c>
      <c r="B12" s="130">
        <v>14948</v>
      </c>
      <c r="C12" s="130">
        <v>7844</v>
      </c>
      <c r="D12" s="130">
        <v>3842</v>
      </c>
      <c r="E12" s="130">
        <v>1593</v>
      </c>
      <c r="F12" s="130">
        <v>1139</v>
      </c>
      <c r="G12" s="130">
        <v>530</v>
      </c>
      <c r="H12" s="130">
        <v>27732</v>
      </c>
      <c r="I12" s="131">
        <v>1.86</v>
      </c>
      <c r="J12" s="132"/>
    </row>
    <row r="13" spans="1:10" ht="12.75" customHeight="1">
      <c r="A13" s="129" t="s">
        <v>17</v>
      </c>
      <c r="B13" s="130">
        <v>27258</v>
      </c>
      <c r="C13" s="130">
        <v>15483</v>
      </c>
      <c r="D13" s="130">
        <v>6521</v>
      </c>
      <c r="E13" s="130">
        <v>2649</v>
      </c>
      <c r="F13" s="130">
        <v>1781</v>
      </c>
      <c r="G13" s="130">
        <v>824</v>
      </c>
      <c r="H13" s="130">
        <v>47975</v>
      </c>
      <c r="I13" s="131">
        <v>1.76</v>
      </c>
      <c r="J13" s="132"/>
    </row>
    <row r="14" spans="1:10" ht="12.75" customHeight="1">
      <c r="A14" s="129" t="s">
        <v>18</v>
      </c>
      <c r="B14" s="130">
        <v>25299</v>
      </c>
      <c r="C14" s="130">
        <v>15075</v>
      </c>
      <c r="D14" s="130">
        <v>5781</v>
      </c>
      <c r="E14" s="130">
        <v>2218</v>
      </c>
      <c r="F14" s="130">
        <v>1639</v>
      </c>
      <c r="G14" s="130">
        <v>586</v>
      </c>
      <c r="H14" s="130">
        <v>42929</v>
      </c>
      <c r="I14" s="131">
        <v>1.7</v>
      </c>
      <c r="J14" s="132"/>
    </row>
    <row r="15" spans="1:10" ht="12.75" customHeight="1">
      <c r="A15" s="129" t="s">
        <v>19</v>
      </c>
      <c r="B15" s="130">
        <v>30544</v>
      </c>
      <c r="C15" s="130">
        <v>18399</v>
      </c>
      <c r="D15" s="130">
        <v>7037</v>
      </c>
      <c r="E15" s="130">
        <v>2592</v>
      </c>
      <c r="F15" s="130">
        <v>1846</v>
      </c>
      <c r="G15" s="130">
        <v>670</v>
      </c>
      <c r="H15" s="130">
        <v>51129</v>
      </c>
      <c r="I15" s="131">
        <v>1.67</v>
      </c>
      <c r="J15" s="132"/>
    </row>
    <row r="16" spans="1:10" s="150" customFormat="1" ht="17.100000000000001" customHeight="1">
      <c r="A16" s="147" t="s">
        <v>20</v>
      </c>
      <c r="B16" s="148">
        <v>112690</v>
      </c>
      <c r="C16" s="148">
        <v>66500</v>
      </c>
      <c r="D16" s="148">
        <v>26223</v>
      </c>
      <c r="E16" s="148">
        <v>10049</v>
      </c>
      <c r="F16" s="148">
        <v>7032</v>
      </c>
      <c r="G16" s="148">
        <v>2886</v>
      </c>
      <c r="H16" s="148">
        <v>192539</v>
      </c>
      <c r="I16" s="149">
        <v>1.71</v>
      </c>
      <c r="J16" s="151"/>
    </row>
    <row r="17" spans="1:10" ht="12.75" customHeight="1">
      <c r="A17" s="129" t="s">
        <v>21</v>
      </c>
      <c r="B17" s="130">
        <v>36397</v>
      </c>
      <c r="C17" s="130">
        <v>18656</v>
      </c>
      <c r="D17" s="130">
        <v>9268</v>
      </c>
      <c r="E17" s="130">
        <v>4007</v>
      </c>
      <c r="F17" s="130">
        <v>2900</v>
      </c>
      <c r="G17" s="130">
        <v>1566</v>
      </c>
      <c r="H17" s="130">
        <v>69212</v>
      </c>
      <c r="I17" s="131">
        <v>1.9</v>
      </c>
    </row>
    <row r="18" spans="1:10" ht="12.75" customHeight="1">
      <c r="A18" s="129" t="s">
        <v>22</v>
      </c>
      <c r="B18" s="130">
        <v>3528</v>
      </c>
      <c r="C18" s="130">
        <v>1698</v>
      </c>
      <c r="D18" s="130">
        <v>1045</v>
      </c>
      <c r="E18" s="130">
        <v>347</v>
      </c>
      <c r="F18" s="130">
        <v>306</v>
      </c>
      <c r="G18" s="130">
        <v>132</v>
      </c>
      <c r="H18" s="130">
        <v>6748</v>
      </c>
      <c r="I18" s="131">
        <v>1.91</v>
      </c>
      <c r="J18" s="132"/>
    </row>
    <row r="19" spans="1:10" ht="12.75" customHeight="1">
      <c r="A19" s="129" t="s">
        <v>23</v>
      </c>
      <c r="B19" s="130">
        <v>6593</v>
      </c>
      <c r="C19" s="130">
        <v>3077</v>
      </c>
      <c r="D19" s="130">
        <v>1955</v>
      </c>
      <c r="E19" s="130">
        <v>725</v>
      </c>
      <c r="F19" s="130">
        <v>598</v>
      </c>
      <c r="G19" s="130">
        <v>238</v>
      </c>
      <c r="H19" s="130">
        <v>12823</v>
      </c>
      <c r="I19" s="131">
        <v>1.94</v>
      </c>
      <c r="J19" s="132"/>
    </row>
    <row r="20" spans="1:10" ht="12.75" customHeight="1">
      <c r="A20" s="129" t="s">
        <v>24</v>
      </c>
      <c r="B20" s="130">
        <v>8631</v>
      </c>
      <c r="C20" s="130">
        <v>4449</v>
      </c>
      <c r="D20" s="130">
        <v>2247</v>
      </c>
      <c r="E20" s="130">
        <v>879</v>
      </c>
      <c r="F20" s="130">
        <v>786</v>
      </c>
      <c r="G20" s="130">
        <v>270</v>
      </c>
      <c r="H20" s="130">
        <v>16160</v>
      </c>
      <c r="I20" s="131">
        <v>1.87</v>
      </c>
      <c r="J20" s="132"/>
    </row>
    <row r="21" spans="1:10" ht="12.75" customHeight="1">
      <c r="A21" s="129" t="s">
        <v>25</v>
      </c>
      <c r="B21" s="130">
        <v>15870</v>
      </c>
      <c r="C21" s="130">
        <v>7773</v>
      </c>
      <c r="D21" s="130">
        <v>4228</v>
      </c>
      <c r="E21" s="130">
        <v>1847</v>
      </c>
      <c r="F21" s="130">
        <v>1389</v>
      </c>
      <c r="G21" s="130">
        <v>633</v>
      </c>
      <c r="H21" s="130">
        <v>30719</v>
      </c>
      <c r="I21" s="131">
        <v>1.94</v>
      </c>
      <c r="J21" s="132"/>
    </row>
    <row r="22" spans="1:10" ht="12.75" customHeight="1">
      <c r="A22" s="129" t="s">
        <v>26</v>
      </c>
      <c r="B22" s="130">
        <v>4860</v>
      </c>
      <c r="C22" s="130">
        <v>2267</v>
      </c>
      <c r="D22" s="130">
        <v>1352</v>
      </c>
      <c r="E22" s="130">
        <v>535</v>
      </c>
      <c r="F22" s="130">
        <v>485</v>
      </c>
      <c r="G22" s="130">
        <v>221</v>
      </c>
      <c r="H22" s="130">
        <v>9703</v>
      </c>
      <c r="I22" s="131">
        <v>2</v>
      </c>
      <c r="J22" s="132"/>
    </row>
    <row r="23" spans="1:10" ht="12.75" customHeight="1">
      <c r="A23" s="129" t="s">
        <v>27</v>
      </c>
      <c r="B23" s="130">
        <v>17304</v>
      </c>
      <c r="C23" s="130">
        <v>8022</v>
      </c>
      <c r="D23" s="130">
        <v>4907</v>
      </c>
      <c r="E23" s="130">
        <v>2074</v>
      </c>
      <c r="F23" s="130">
        <v>1556</v>
      </c>
      <c r="G23" s="130">
        <v>745</v>
      </c>
      <c r="H23" s="130">
        <v>34243</v>
      </c>
      <c r="I23" s="131">
        <v>1.98</v>
      </c>
      <c r="J23" s="132"/>
    </row>
    <row r="24" spans="1:10" ht="12.75" customHeight="1">
      <c r="A24" s="129" t="s">
        <v>28</v>
      </c>
      <c r="B24" s="130">
        <v>12325</v>
      </c>
      <c r="C24" s="130">
        <v>5160</v>
      </c>
      <c r="D24" s="130">
        <v>3736</v>
      </c>
      <c r="E24" s="130">
        <v>1581</v>
      </c>
      <c r="F24" s="130">
        <v>1195</v>
      </c>
      <c r="G24" s="130">
        <v>653</v>
      </c>
      <c r="H24" s="130">
        <v>25643</v>
      </c>
      <c r="I24" s="131">
        <v>2.08</v>
      </c>
    </row>
    <row r="25" spans="1:10" ht="12.75" customHeight="1">
      <c r="A25" s="129" t="s">
        <v>29</v>
      </c>
      <c r="B25" s="130">
        <v>3359</v>
      </c>
      <c r="C25" s="130">
        <v>1716</v>
      </c>
      <c r="D25" s="130">
        <v>854</v>
      </c>
      <c r="E25" s="130">
        <v>397</v>
      </c>
      <c r="F25" s="130">
        <v>279</v>
      </c>
      <c r="G25" s="130">
        <v>113</v>
      </c>
      <c r="H25" s="130">
        <v>6332</v>
      </c>
      <c r="I25" s="131">
        <v>1.89</v>
      </c>
    </row>
    <row r="26" spans="1:10" ht="12.75" customHeight="1">
      <c r="A26" s="129" t="s">
        <v>30</v>
      </c>
      <c r="B26" s="130">
        <v>4191</v>
      </c>
      <c r="C26" s="130">
        <v>1991</v>
      </c>
      <c r="D26" s="130">
        <v>1141</v>
      </c>
      <c r="E26" s="130">
        <v>474</v>
      </c>
      <c r="F26" s="130">
        <v>404</v>
      </c>
      <c r="G26" s="130">
        <v>181</v>
      </c>
      <c r="H26" s="130">
        <v>8277</v>
      </c>
      <c r="I26" s="131">
        <v>1.97</v>
      </c>
    </row>
    <row r="27" spans="1:10" ht="12.75" customHeight="1">
      <c r="A27" s="129" t="s">
        <v>31</v>
      </c>
      <c r="B27" s="130">
        <v>7356</v>
      </c>
      <c r="C27" s="130">
        <v>3806</v>
      </c>
      <c r="D27" s="130">
        <v>2008</v>
      </c>
      <c r="E27" s="130">
        <v>697</v>
      </c>
      <c r="F27" s="130">
        <v>583</v>
      </c>
      <c r="G27" s="130">
        <v>262</v>
      </c>
      <c r="H27" s="130">
        <v>13645</v>
      </c>
      <c r="I27" s="131">
        <v>1.85</v>
      </c>
    </row>
    <row r="28" spans="1:10" ht="12.75" customHeight="1">
      <c r="A28" s="129" t="s">
        <v>32</v>
      </c>
      <c r="B28" s="130">
        <v>12229</v>
      </c>
      <c r="C28" s="130">
        <v>5749</v>
      </c>
      <c r="D28" s="130">
        <v>3524</v>
      </c>
      <c r="E28" s="130">
        <v>1367</v>
      </c>
      <c r="F28" s="130">
        <v>1144</v>
      </c>
      <c r="G28" s="130">
        <v>445</v>
      </c>
      <c r="H28" s="130">
        <v>23808</v>
      </c>
      <c r="I28" s="131">
        <v>1.95</v>
      </c>
    </row>
    <row r="29" spans="1:10" ht="12.75" customHeight="1">
      <c r="A29" s="129" t="s">
        <v>33</v>
      </c>
      <c r="B29" s="130">
        <v>6255</v>
      </c>
      <c r="C29" s="130">
        <v>2760</v>
      </c>
      <c r="D29" s="130">
        <v>1850</v>
      </c>
      <c r="E29" s="130">
        <v>763</v>
      </c>
      <c r="F29" s="130">
        <v>622</v>
      </c>
      <c r="G29" s="130">
        <v>260</v>
      </c>
      <c r="H29" s="130">
        <v>12610</v>
      </c>
      <c r="I29" s="131">
        <v>2.02</v>
      </c>
    </row>
    <row r="30" spans="1:10" ht="12.75" customHeight="1">
      <c r="A30" s="129" t="s">
        <v>34</v>
      </c>
      <c r="B30" s="130">
        <v>8709</v>
      </c>
      <c r="C30" s="130">
        <v>4445</v>
      </c>
      <c r="D30" s="130">
        <v>2255</v>
      </c>
      <c r="E30" s="130">
        <v>960</v>
      </c>
      <c r="F30" s="130">
        <v>698</v>
      </c>
      <c r="G30" s="130">
        <v>351</v>
      </c>
      <c r="H30" s="130">
        <v>16499</v>
      </c>
      <c r="I30" s="131">
        <v>1.89</v>
      </c>
    </row>
    <row r="31" spans="1:10" ht="12.75" customHeight="1">
      <c r="A31" s="129" t="s">
        <v>35</v>
      </c>
      <c r="B31" s="130">
        <v>24642</v>
      </c>
      <c r="C31" s="130">
        <v>12786</v>
      </c>
      <c r="D31" s="130">
        <v>6507</v>
      </c>
      <c r="E31" s="130">
        <v>2474</v>
      </c>
      <c r="F31" s="130">
        <v>2064</v>
      </c>
      <c r="G31" s="130">
        <v>811</v>
      </c>
      <c r="H31" s="130">
        <v>45749</v>
      </c>
      <c r="I31" s="131">
        <v>1.86</v>
      </c>
    </row>
    <row r="32" spans="1:10" ht="12.75" customHeight="1">
      <c r="A32" s="129" t="s">
        <v>36</v>
      </c>
      <c r="B32" s="130">
        <v>4792</v>
      </c>
      <c r="C32" s="130">
        <v>2447</v>
      </c>
      <c r="D32" s="130">
        <v>1202</v>
      </c>
      <c r="E32" s="130">
        <v>517</v>
      </c>
      <c r="F32" s="130">
        <v>393</v>
      </c>
      <c r="G32" s="130">
        <v>233</v>
      </c>
      <c r="H32" s="130">
        <v>9237</v>
      </c>
      <c r="I32" s="131">
        <v>1.93</v>
      </c>
    </row>
    <row r="33" spans="1:9" ht="12.75" customHeight="1">
      <c r="A33" s="129" t="s">
        <v>37</v>
      </c>
      <c r="B33" s="130">
        <v>15114</v>
      </c>
      <c r="C33" s="130">
        <v>6044</v>
      </c>
      <c r="D33" s="130">
        <v>4615</v>
      </c>
      <c r="E33" s="130">
        <v>2018</v>
      </c>
      <c r="F33" s="130">
        <v>1685</v>
      </c>
      <c r="G33" s="130">
        <v>752</v>
      </c>
      <c r="H33" s="130">
        <v>32059</v>
      </c>
      <c r="I33" s="131">
        <v>2.12</v>
      </c>
    </row>
    <row r="34" spans="1:9" ht="12.75" customHeight="1">
      <c r="A34" s="129" t="s">
        <v>38</v>
      </c>
      <c r="B34" s="130">
        <v>18981</v>
      </c>
      <c r="C34" s="130">
        <v>8885</v>
      </c>
      <c r="D34" s="130">
        <v>4954</v>
      </c>
      <c r="E34" s="130">
        <v>2266</v>
      </c>
      <c r="F34" s="130">
        <v>1881</v>
      </c>
      <c r="G34" s="130">
        <v>995</v>
      </c>
      <c r="H34" s="130">
        <v>38459</v>
      </c>
      <c r="I34" s="131">
        <v>2.0299999999999998</v>
      </c>
    </row>
    <row r="35" spans="1:9" s="150" customFormat="1" ht="17.100000000000001" customHeight="1">
      <c r="A35" s="147" t="s">
        <v>39</v>
      </c>
      <c r="B35" s="148">
        <v>211136</v>
      </c>
      <c r="C35" s="148">
        <v>101731</v>
      </c>
      <c r="D35" s="148">
        <v>57648</v>
      </c>
      <c r="E35" s="148">
        <v>23928</v>
      </c>
      <c r="F35" s="148">
        <v>18968</v>
      </c>
      <c r="G35" s="148">
        <v>8861</v>
      </c>
      <c r="H35" s="148">
        <v>411926</v>
      </c>
      <c r="I35" s="149">
        <v>1.95</v>
      </c>
    </row>
    <row r="36" spans="1:9" ht="17.100000000000001" customHeight="1">
      <c r="A36" s="133" t="s">
        <v>40</v>
      </c>
      <c r="B36" s="136">
        <v>323826</v>
      </c>
      <c r="C36" s="136">
        <v>168231</v>
      </c>
      <c r="D36" s="136">
        <v>83871</v>
      </c>
      <c r="E36" s="136">
        <v>33977</v>
      </c>
      <c r="F36" s="136">
        <v>26000</v>
      </c>
      <c r="G36" s="136">
        <v>11747</v>
      </c>
      <c r="H36" s="136">
        <v>604465</v>
      </c>
      <c r="I36" s="137">
        <v>1.87</v>
      </c>
    </row>
    <row r="37" spans="1:9" ht="12" customHeight="1">
      <c r="A37" s="143" t="str">
        <f>REPT("    ",7)</f>
        <v xml:space="preserve">                            </v>
      </c>
      <c r="B37" s="139"/>
      <c r="C37" s="127"/>
      <c r="D37" s="127"/>
      <c r="E37" s="127"/>
      <c r="F37" s="127"/>
      <c r="G37" s="127"/>
      <c r="H37" s="139"/>
      <c r="I37" s="127"/>
    </row>
    <row r="38" spans="1:9" ht="12.75" hidden="1" customHeight="1">
      <c r="A38" s="142" t="s">
        <v>92</v>
      </c>
      <c r="H38" s="141"/>
    </row>
    <row r="39" spans="1:9" ht="12.75" customHeight="1">
      <c r="H39" s="141"/>
    </row>
    <row r="41" spans="1:9" ht="11.25"/>
    <row r="42" spans="1:9" ht="11.25"/>
    <row r="43" spans="1:9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I64"/>
  <sheetViews>
    <sheetView workbookViewId="0">
      <selection activeCell="K35" sqref="K35"/>
    </sheetView>
  </sheetViews>
  <sheetFormatPr baseColWidth="10" defaultColWidth="11.5" defaultRowHeight="11.25"/>
  <cols>
    <col min="1" max="1" width="21.83203125" style="108" customWidth="1"/>
    <col min="2" max="2" width="11.83203125" style="108" customWidth="1"/>
    <col min="3" max="6" width="11.6640625" style="108" customWidth="1"/>
    <col min="7" max="9" width="11.83203125" style="108" customWidth="1"/>
    <col min="10" max="16384" width="11.5" style="108"/>
  </cols>
  <sheetData>
    <row r="1" spans="1:9" ht="12.75">
      <c r="A1" s="67" t="s">
        <v>80</v>
      </c>
      <c r="B1" s="68"/>
      <c r="C1" s="68"/>
      <c r="D1" s="68"/>
      <c r="E1" s="68"/>
      <c r="F1" s="68"/>
      <c r="G1" s="68"/>
      <c r="H1" s="68"/>
      <c r="I1" s="69"/>
    </row>
    <row r="2" spans="1:9" ht="12.75" customHeight="1"/>
    <row r="3" spans="1:9" ht="26.45" customHeight="1">
      <c r="A3" s="116" t="s">
        <v>81</v>
      </c>
      <c r="B3" s="117"/>
      <c r="C3" s="117"/>
      <c r="D3" s="117"/>
      <c r="E3" s="117"/>
      <c r="F3" s="117"/>
      <c r="G3" s="117"/>
      <c r="H3" s="117"/>
      <c r="I3" s="117"/>
    </row>
    <row r="4" spans="1:9" ht="12.75" customHeight="1"/>
    <row r="5" spans="1:9" ht="12.75" customHeight="1" thickBot="1">
      <c r="A5" s="162" t="s">
        <v>6</v>
      </c>
      <c r="B5" s="164" t="s">
        <v>78</v>
      </c>
      <c r="C5" s="166" t="s">
        <v>71</v>
      </c>
      <c r="D5" s="166"/>
      <c r="E5" s="166"/>
      <c r="F5" s="166"/>
      <c r="G5" s="166"/>
      <c r="H5" s="168" t="s">
        <v>72</v>
      </c>
      <c r="I5" s="170" t="s">
        <v>73</v>
      </c>
    </row>
    <row r="6" spans="1:9" ht="12.75" customHeight="1" thickBot="1">
      <c r="A6" s="163"/>
      <c r="B6" s="165"/>
      <c r="C6" s="167"/>
      <c r="D6" s="167"/>
      <c r="E6" s="167"/>
      <c r="F6" s="167"/>
      <c r="G6" s="167"/>
      <c r="H6" s="169"/>
      <c r="I6" s="171" t="s">
        <v>5</v>
      </c>
    </row>
    <row r="7" spans="1:9" ht="12.75" customHeight="1" thickBot="1">
      <c r="A7" s="163"/>
      <c r="B7" s="165"/>
      <c r="C7" s="167">
        <v>1</v>
      </c>
      <c r="D7" s="167">
        <v>2</v>
      </c>
      <c r="E7" s="167">
        <v>3</v>
      </c>
      <c r="F7" s="167">
        <v>4</v>
      </c>
      <c r="G7" s="167" t="s">
        <v>11</v>
      </c>
      <c r="H7" s="169"/>
      <c r="I7" s="171" t="s">
        <v>9</v>
      </c>
    </row>
    <row r="8" spans="1:9" ht="12.75" customHeight="1" thickBot="1">
      <c r="A8" s="163"/>
      <c r="B8" s="165"/>
      <c r="C8" s="167"/>
      <c r="D8" s="167">
        <v>2</v>
      </c>
      <c r="E8" s="167">
        <v>3</v>
      </c>
      <c r="F8" s="167">
        <v>4</v>
      </c>
      <c r="G8" s="169"/>
      <c r="H8" s="169"/>
      <c r="I8" s="171" t="s">
        <v>74</v>
      </c>
    </row>
    <row r="9" spans="1:9" ht="12.75" customHeight="1" thickBot="1">
      <c r="A9" s="163"/>
      <c r="B9" s="165"/>
      <c r="C9" s="167"/>
      <c r="D9" s="167"/>
      <c r="E9" s="167"/>
      <c r="F9" s="167"/>
      <c r="G9" s="169"/>
      <c r="H9" s="169"/>
      <c r="I9" s="171" t="s">
        <v>14</v>
      </c>
    </row>
    <row r="10" spans="1:9" ht="12.75" customHeight="1">
      <c r="A10" s="118"/>
    </row>
    <row r="11" spans="1:9" ht="12.75" customHeight="1">
      <c r="A11" s="119" t="s">
        <v>15</v>
      </c>
      <c r="B11" s="109">
        <f>SUM(C11:G11)</f>
        <v>13801</v>
      </c>
      <c r="C11" s="122">
        <v>9011</v>
      </c>
      <c r="D11" s="122">
        <v>2795</v>
      </c>
      <c r="E11" s="122">
        <v>1078</v>
      </c>
      <c r="F11" s="122">
        <v>616</v>
      </c>
      <c r="G11" s="122">
        <v>301</v>
      </c>
      <c r="H11" s="122">
        <v>21962</v>
      </c>
      <c r="I11" s="110">
        <f t="shared" ref="I11:I16" si="0">H11/B11</f>
        <v>1.5913339613071515</v>
      </c>
    </row>
    <row r="12" spans="1:9" ht="12.75" customHeight="1">
      <c r="A12" s="119" t="s">
        <v>16</v>
      </c>
      <c r="B12" s="109">
        <f>SUM(C12:G12)</f>
        <v>13328</v>
      </c>
      <c r="C12" s="122">
        <v>6805</v>
      </c>
      <c r="D12" s="122">
        <v>3350</v>
      </c>
      <c r="E12" s="122">
        <v>1513</v>
      </c>
      <c r="F12" s="122">
        <v>1105</v>
      </c>
      <c r="G12" s="122">
        <v>555</v>
      </c>
      <c r="H12" s="122">
        <v>25415</v>
      </c>
      <c r="I12" s="110">
        <f t="shared" si="0"/>
        <v>1.9068877551020409</v>
      </c>
    </row>
    <row r="13" spans="1:9" ht="12.75" customHeight="1">
      <c r="A13" s="119" t="s">
        <v>17</v>
      </c>
      <c r="B13" s="109">
        <f>SUM(C13:G13)</f>
        <v>25666</v>
      </c>
      <c r="C13" s="122">
        <v>13913</v>
      </c>
      <c r="D13" s="122">
        <v>6231</v>
      </c>
      <c r="E13" s="122">
        <v>2753</v>
      </c>
      <c r="F13" s="122">
        <v>1881</v>
      </c>
      <c r="G13" s="122">
        <v>888</v>
      </c>
      <c r="H13" s="122">
        <v>46903</v>
      </c>
      <c r="I13" s="110">
        <f t="shared" si="0"/>
        <v>1.8274370762876957</v>
      </c>
    </row>
    <row r="14" spans="1:9" ht="12.75" customHeight="1">
      <c r="A14" s="119" t="s">
        <v>18</v>
      </c>
      <c r="B14" s="109">
        <f>SUM(C14:G14)</f>
        <v>24512</v>
      </c>
      <c r="C14" s="122">
        <v>14108</v>
      </c>
      <c r="D14" s="122">
        <v>5642</v>
      </c>
      <c r="E14" s="122">
        <v>2424</v>
      </c>
      <c r="F14" s="122">
        <v>1608</v>
      </c>
      <c r="G14" s="122">
        <v>730</v>
      </c>
      <c r="H14" s="122">
        <v>43011</v>
      </c>
      <c r="I14" s="110">
        <f t="shared" si="0"/>
        <v>1.7546915796344646</v>
      </c>
    </row>
    <row r="15" spans="1:9" ht="12.75" customHeight="1">
      <c r="A15" s="119" t="s">
        <v>19</v>
      </c>
      <c r="B15" s="109">
        <f>SUM(C15:G15)</f>
        <v>29839</v>
      </c>
      <c r="C15" s="122">
        <v>17989</v>
      </c>
      <c r="D15" s="122">
        <v>6786</v>
      </c>
      <c r="E15" s="122">
        <v>2629</v>
      </c>
      <c r="F15" s="122">
        <v>1737</v>
      </c>
      <c r="G15" s="122">
        <v>698</v>
      </c>
      <c r="H15" s="122">
        <v>50123</v>
      </c>
      <c r="I15" s="110">
        <f t="shared" si="0"/>
        <v>1.6797814940178961</v>
      </c>
    </row>
    <row r="16" spans="1:9" ht="12.75" customHeight="1">
      <c r="A16" s="120" t="s">
        <v>20</v>
      </c>
      <c r="B16" s="104">
        <f t="shared" ref="B16:H16" si="1">SUM(B11:B15)</f>
        <v>107146</v>
      </c>
      <c r="C16" s="104">
        <f t="shared" si="1"/>
        <v>61826</v>
      </c>
      <c r="D16" s="104">
        <f t="shared" si="1"/>
        <v>24804</v>
      </c>
      <c r="E16" s="104">
        <f t="shared" si="1"/>
        <v>10397</v>
      </c>
      <c r="F16" s="104">
        <f t="shared" si="1"/>
        <v>6947</v>
      </c>
      <c r="G16" s="104">
        <f t="shared" si="1"/>
        <v>3172</v>
      </c>
      <c r="H16" s="104">
        <f t="shared" si="1"/>
        <v>187414</v>
      </c>
      <c r="I16" s="110">
        <f t="shared" si="0"/>
        <v>1.7491460250499318</v>
      </c>
    </row>
    <row r="17" spans="1:9" ht="6" customHeight="1">
      <c r="A17" s="121"/>
      <c r="B17" s="109"/>
      <c r="C17" s="109"/>
      <c r="D17" s="109"/>
      <c r="E17" s="109"/>
      <c r="F17" s="109"/>
      <c r="G17" s="109"/>
      <c r="H17" s="109"/>
      <c r="I17" s="109"/>
    </row>
    <row r="18" spans="1:9" ht="12.75" customHeight="1">
      <c r="A18" s="119" t="s">
        <v>21</v>
      </c>
      <c r="B18" s="109">
        <f t="shared" ref="B18:B35" si="2">SUM(C18:G18)</f>
        <v>33051</v>
      </c>
      <c r="C18" s="122">
        <v>15190</v>
      </c>
      <c r="D18" s="122">
        <v>8713</v>
      </c>
      <c r="E18" s="122">
        <v>4333</v>
      </c>
      <c r="F18" s="122">
        <v>3266</v>
      </c>
      <c r="G18" s="122">
        <v>1549</v>
      </c>
      <c r="H18" s="122">
        <v>66925</v>
      </c>
      <c r="I18" s="110">
        <f t="shared" ref="I18:I36" si="3">H18/B18</f>
        <v>2.0249009107137454</v>
      </c>
    </row>
    <row r="19" spans="1:9" ht="12.75" customHeight="1">
      <c r="A19" s="119" t="s">
        <v>22</v>
      </c>
      <c r="B19" s="109">
        <f t="shared" si="2"/>
        <v>3217</v>
      </c>
      <c r="C19" s="122">
        <v>1489</v>
      </c>
      <c r="D19" s="122">
        <v>891</v>
      </c>
      <c r="E19" s="122">
        <v>378</v>
      </c>
      <c r="F19" s="122">
        <v>326</v>
      </c>
      <c r="G19" s="122">
        <v>133</v>
      </c>
      <c r="H19" s="122">
        <v>6412</v>
      </c>
      <c r="I19" s="110">
        <f t="shared" si="3"/>
        <v>1.9931613304320797</v>
      </c>
    </row>
    <row r="20" spans="1:9" ht="12.75" customHeight="1">
      <c r="A20" s="119" t="s">
        <v>23</v>
      </c>
      <c r="B20" s="109">
        <f t="shared" si="2"/>
        <v>6688</v>
      </c>
      <c r="C20" s="122">
        <v>2931</v>
      </c>
      <c r="D20" s="122">
        <v>1983</v>
      </c>
      <c r="E20" s="122">
        <v>873</v>
      </c>
      <c r="F20" s="122">
        <v>635</v>
      </c>
      <c r="G20" s="122">
        <v>266</v>
      </c>
      <c r="H20" s="122">
        <v>13469</v>
      </c>
      <c r="I20" s="110">
        <f t="shared" si="3"/>
        <v>2.0139055023923444</v>
      </c>
    </row>
    <row r="21" spans="1:9" ht="12.75" customHeight="1">
      <c r="A21" s="119" t="s">
        <v>24</v>
      </c>
      <c r="B21" s="109">
        <f t="shared" si="2"/>
        <v>8721</v>
      </c>
      <c r="C21" s="122">
        <v>4279</v>
      </c>
      <c r="D21" s="122">
        <v>2240</v>
      </c>
      <c r="E21" s="122">
        <v>1056</v>
      </c>
      <c r="F21" s="122">
        <v>821</v>
      </c>
      <c r="G21" s="122">
        <v>325</v>
      </c>
      <c r="H21" s="122">
        <v>16936</v>
      </c>
      <c r="I21" s="110">
        <f t="shared" si="3"/>
        <v>1.9419791308336201</v>
      </c>
    </row>
    <row r="22" spans="1:9" ht="12.75" customHeight="1">
      <c r="A22" s="119" t="s">
        <v>25</v>
      </c>
      <c r="B22" s="109">
        <f t="shared" si="2"/>
        <v>14088</v>
      </c>
      <c r="C22" s="122">
        <v>6787</v>
      </c>
      <c r="D22" s="122">
        <v>3617</v>
      </c>
      <c r="E22" s="122">
        <v>1781</v>
      </c>
      <c r="F22" s="122">
        <v>1311</v>
      </c>
      <c r="G22" s="122">
        <v>592</v>
      </c>
      <c r="H22" s="122">
        <v>27775</v>
      </c>
      <c r="I22" s="110">
        <f t="shared" si="3"/>
        <v>1.9715360590573539</v>
      </c>
    </row>
    <row r="23" spans="1:9" ht="12.75" customHeight="1">
      <c r="A23" s="119" t="s">
        <v>26</v>
      </c>
      <c r="B23" s="109">
        <f t="shared" si="2"/>
        <v>4560</v>
      </c>
      <c r="C23" s="122">
        <v>1989</v>
      </c>
      <c r="D23" s="122">
        <v>1287</v>
      </c>
      <c r="E23" s="122">
        <v>653</v>
      </c>
      <c r="F23" s="122">
        <v>425</v>
      </c>
      <c r="G23" s="122">
        <v>206</v>
      </c>
      <c r="H23" s="122">
        <v>9329</v>
      </c>
      <c r="I23" s="110">
        <f t="shared" si="3"/>
        <v>2.0458333333333334</v>
      </c>
    </row>
    <row r="24" spans="1:9" ht="12.75" customHeight="1">
      <c r="A24" s="119" t="s">
        <v>27</v>
      </c>
      <c r="B24" s="109">
        <f t="shared" si="2"/>
        <v>14782</v>
      </c>
      <c r="C24" s="122">
        <v>6744</v>
      </c>
      <c r="D24" s="122">
        <v>4133</v>
      </c>
      <c r="E24" s="122">
        <v>1859</v>
      </c>
      <c r="F24" s="122">
        <v>1403</v>
      </c>
      <c r="G24" s="122">
        <v>643</v>
      </c>
      <c r="H24" s="122">
        <v>29610</v>
      </c>
      <c r="I24" s="110">
        <f t="shared" si="3"/>
        <v>2.0031118928426466</v>
      </c>
    </row>
    <row r="25" spans="1:9" ht="12.75" customHeight="1">
      <c r="A25" s="119" t="s">
        <v>28</v>
      </c>
      <c r="B25" s="109">
        <f t="shared" si="2"/>
        <v>11712</v>
      </c>
      <c r="C25" s="122">
        <v>4383</v>
      </c>
      <c r="D25" s="122">
        <v>3619</v>
      </c>
      <c r="E25" s="122">
        <v>1754</v>
      </c>
      <c r="F25" s="122">
        <v>1330</v>
      </c>
      <c r="G25" s="122">
        <v>626</v>
      </c>
      <c r="H25" s="122">
        <v>25544</v>
      </c>
      <c r="I25" s="110">
        <f t="shared" si="3"/>
        <v>2.1810109289617485</v>
      </c>
    </row>
    <row r="26" spans="1:9" ht="12.75" customHeight="1">
      <c r="A26" s="119" t="s">
        <v>29</v>
      </c>
      <c r="B26" s="109">
        <f t="shared" si="2"/>
        <v>3244</v>
      </c>
      <c r="C26" s="122">
        <v>1530</v>
      </c>
      <c r="D26" s="122">
        <v>931</v>
      </c>
      <c r="E26" s="122">
        <v>410</v>
      </c>
      <c r="F26" s="122">
        <v>277</v>
      </c>
      <c r="G26" s="122">
        <v>96</v>
      </c>
      <c r="H26" s="122">
        <v>6235</v>
      </c>
      <c r="I26" s="110">
        <f t="shared" si="3"/>
        <v>1.9220098643649814</v>
      </c>
    </row>
    <row r="27" spans="1:9" ht="12.75" customHeight="1">
      <c r="A27" s="119" t="s">
        <v>30</v>
      </c>
      <c r="B27" s="109">
        <f t="shared" si="2"/>
        <v>3967</v>
      </c>
      <c r="C27" s="122">
        <v>1720</v>
      </c>
      <c r="D27" s="122">
        <v>1116</v>
      </c>
      <c r="E27" s="122">
        <v>538</v>
      </c>
      <c r="F27" s="122">
        <v>434</v>
      </c>
      <c r="G27" s="122">
        <v>159</v>
      </c>
      <c r="H27" s="122">
        <v>8147</v>
      </c>
      <c r="I27" s="110">
        <f t="shared" si="3"/>
        <v>2.053692966977565</v>
      </c>
    </row>
    <row r="28" spans="1:9" ht="12.75" customHeight="1">
      <c r="A28" s="119" t="s">
        <v>31</v>
      </c>
      <c r="B28" s="109">
        <f t="shared" si="2"/>
        <v>6701</v>
      </c>
      <c r="C28" s="122">
        <v>3236</v>
      </c>
      <c r="D28" s="122">
        <v>1898</v>
      </c>
      <c r="E28" s="122">
        <v>784</v>
      </c>
      <c r="F28" s="122">
        <v>552</v>
      </c>
      <c r="G28" s="122">
        <v>231</v>
      </c>
      <c r="H28" s="122">
        <v>12803</v>
      </c>
      <c r="I28" s="110">
        <f t="shared" si="3"/>
        <v>1.9106103566631847</v>
      </c>
    </row>
    <row r="29" spans="1:9" ht="12.75" customHeight="1">
      <c r="A29" s="119" t="s">
        <v>32</v>
      </c>
      <c r="B29" s="109">
        <f t="shared" si="2"/>
        <v>11503</v>
      </c>
      <c r="C29" s="122">
        <v>5058</v>
      </c>
      <c r="D29" s="122">
        <v>3256</v>
      </c>
      <c r="E29" s="122">
        <v>1476</v>
      </c>
      <c r="F29" s="122">
        <v>1193</v>
      </c>
      <c r="G29" s="122">
        <v>520</v>
      </c>
      <c r="H29" s="122">
        <v>23527</v>
      </c>
      <c r="I29" s="110">
        <f t="shared" si="3"/>
        <v>2.0452925323828568</v>
      </c>
    </row>
    <row r="30" spans="1:9" ht="12.75" customHeight="1">
      <c r="A30" s="119" t="s">
        <v>33</v>
      </c>
      <c r="B30" s="109">
        <f t="shared" si="2"/>
        <v>5619</v>
      </c>
      <c r="C30" s="122">
        <v>2240</v>
      </c>
      <c r="D30" s="122">
        <v>1567</v>
      </c>
      <c r="E30" s="122">
        <v>835</v>
      </c>
      <c r="F30" s="122">
        <v>664</v>
      </c>
      <c r="G30" s="122">
        <v>313</v>
      </c>
      <c r="H30" s="122">
        <v>12200</v>
      </c>
      <c r="I30" s="110">
        <f t="shared" si="3"/>
        <v>2.171204840718989</v>
      </c>
    </row>
    <row r="31" spans="1:9" ht="12.75" customHeight="1">
      <c r="A31" s="119" t="s">
        <v>34</v>
      </c>
      <c r="B31" s="109">
        <f t="shared" si="2"/>
        <v>8104</v>
      </c>
      <c r="C31" s="122">
        <v>3708</v>
      </c>
      <c r="D31" s="122">
        <v>2189</v>
      </c>
      <c r="E31" s="122">
        <v>1043</v>
      </c>
      <c r="F31" s="122">
        <v>816</v>
      </c>
      <c r="G31" s="122">
        <v>348</v>
      </c>
      <c r="H31" s="122">
        <v>16322</v>
      </c>
      <c r="I31" s="110">
        <f t="shared" si="3"/>
        <v>2.0140671273445214</v>
      </c>
    </row>
    <row r="32" spans="1:9" ht="12.75" customHeight="1">
      <c r="A32" s="119" t="s">
        <v>35</v>
      </c>
      <c r="B32" s="109">
        <f t="shared" si="2"/>
        <v>22893</v>
      </c>
      <c r="C32" s="122">
        <v>11279</v>
      </c>
      <c r="D32" s="122">
        <v>6036</v>
      </c>
      <c r="E32" s="122">
        <v>2649</v>
      </c>
      <c r="F32" s="122">
        <v>2095</v>
      </c>
      <c r="G32" s="122">
        <v>834</v>
      </c>
      <c r="H32" s="122">
        <v>44124</v>
      </c>
      <c r="I32" s="110">
        <f t="shared" si="3"/>
        <v>1.927401389070895</v>
      </c>
    </row>
    <row r="33" spans="1:9" ht="12.75" customHeight="1">
      <c r="A33" s="119" t="s">
        <v>36</v>
      </c>
      <c r="B33" s="109">
        <f t="shared" si="2"/>
        <v>4561</v>
      </c>
      <c r="C33" s="122">
        <v>2208</v>
      </c>
      <c r="D33" s="122">
        <v>1210</v>
      </c>
      <c r="E33" s="122">
        <v>568</v>
      </c>
      <c r="F33" s="122">
        <v>424</v>
      </c>
      <c r="G33" s="122">
        <v>151</v>
      </c>
      <c r="H33" s="122">
        <v>8846</v>
      </c>
      <c r="I33" s="110">
        <f t="shared" si="3"/>
        <v>1.939486954615216</v>
      </c>
    </row>
    <row r="34" spans="1:9" ht="12.75" customHeight="1">
      <c r="A34" s="119" t="s">
        <v>37</v>
      </c>
      <c r="B34" s="109">
        <f t="shared" si="2"/>
        <v>14011</v>
      </c>
      <c r="C34" s="122">
        <v>5472</v>
      </c>
      <c r="D34" s="122">
        <v>3954</v>
      </c>
      <c r="E34" s="122">
        <v>2109</v>
      </c>
      <c r="F34" s="122">
        <v>1740</v>
      </c>
      <c r="G34" s="122">
        <v>736</v>
      </c>
      <c r="H34" s="122">
        <v>30569</v>
      </c>
      <c r="I34" s="110">
        <f t="shared" si="3"/>
        <v>2.1817857397758904</v>
      </c>
    </row>
    <row r="35" spans="1:9" ht="12.75" customHeight="1">
      <c r="A35" s="119" t="s">
        <v>38</v>
      </c>
      <c r="B35" s="109">
        <f t="shared" si="2"/>
        <v>17382</v>
      </c>
      <c r="C35" s="122">
        <v>7910</v>
      </c>
      <c r="D35" s="122">
        <v>4660</v>
      </c>
      <c r="E35" s="122">
        <v>2240</v>
      </c>
      <c r="F35" s="122">
        <v>1726</v>
      </c>
      <c r="G35" s="122">
        <v>846</v>
      </c>
      <c r="H35" s="122">
        <v>35374</v>
      </c>
      <c r="I35" s="110">
        <f t="shared" si="3"/>
        <v>2.0350937751697158</v>
      </c>
    </row>
    <row r="36" spans="1:9" ht="12.75" customHeight="1">
      <c r="A36" s="120" t="s">
        <v>39</v>
      </c>
      <c r="B36" s="104">
        <f t="shared" ref="B36:H36" si="4">SUM(B18:B35)</f>
        <v>194804</v>
      </c>
      <c r="C36" s="104">
        <f t="shared" si="4"/>
        <v>88153</v>
      </c>
      <c r="D36" s="104">
        <f t="shared" si="4"/>
        <v>53300</v>
      </c>
      <c r="E36" s="104">
        <f t="shared" si="4"/>
        <v>25339</v>
      </c>
      <c r="F36" s="104">
        <f t="shared" si="4"/>
        <v>19438</v>
      </c>
      <c r="G36" s="104">
        <f t="shared" si="4"/>
        <v>8574</v>
      </c>
      <c r="H36" s="104">
        <f t="shared" si="4"/>
        <v>394147</v>
      </c>
      <c r="I36" s="110">
        <f t="shared" si="3"/>
        <v>2.0233003429087697</v>
      </c>
    </row>
    <row r="37" spans="1:9" ht="6" customHeight="1">
      <c r="A37" s="121"/>
      <c r="B37" s="109"/>
      <c r="C37" s="109"/>
      <c r="D37" s="109"/>
      <c r="E37" s="109"/>
      <c r="F37" s="109"/>
      <c r="G37" s="109"/>
      <c r="H37" s="109"/>
      <c r="I37" s="110"/>
    </row>
    <row r="38" spans="1:9" ht="12.75" customHeight="1">
      <c r="A38" s="120" t="s">
        <v>40</v>
      </c>
      <c r="B38" s="111">
        <f t="shared" ref="B38:H38" si="5">+B16+B36</f>
        <v>301950</v>
      </c>
      <c r="C38" s="111">
        <f t="shared" si="5"/>
        <v>149979</v>
      </c>
      <c r="D38" s="111">
        <f t="shared" si="5"/>
        <v>78104</v>
      </c>
      <c r="E38" s="111">
        <f t="shared" si="5"/>
        <v>35736</v>
      </c>
      <c r="F38" s="111">
        <f t="shared" si="5"/>
        <v>26385</v>
      </c>
      <c r="G38" s="111">
        <f t="shared" si="5"/>
        <v>11746</v>
      </c>
      <c r="H38" s="111">
        <f t="shared" si="5"/>
        <v>581561</v>
      </c>
      <c r="I38" s="112">
        <f>H38/B38</f>
        <v>1.9260175525749297</v>
      </c>
    </row>
    <row r="39" spans="1:9" ht="12.75" customHeight="1">
      <c r="A39" s="113" t="str">
        <f>REPT("    ",7)</f>
        <v xml:space="preserve">                            </v>
      </c>
      <c r="B39" s="114"/>
      <c r="H39" s="114"/>
    </row>
    <row r="40" spans="1:9" ht="12.75" customHeight="1">
      <c r="A40" s="115" t="s">
        <v>79</v>
      </c>
      <c r="H40" s="114"/>
      <c r="I40" s="114"/>
    </row>
    <row r="41" spans="1:9" ht="12.75" customHeight="1"/>
    <row r="42" spans="1:9" ht="12.75" customHeight="1"/>
    <row r="43" spans="1:9" ht="12.75" customHeight="1"/>
    <row r="44" spans="1:9" ht="12.75" customHeight="1"/>
    <row r="45" spans="1:9" ht="12.75" customHeight="1"/>
    <row r="46" spans="1:9" ht="12.75" customHeight="1"/>
    <row r="47" spans="1:9" ht="12.75" customHeight="1"/>
    <row r="48" spans="1: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</sheetData>
  <mergeCells count="10">
    <mergeCell ref="I5:I9"/>
    <mergeCell ref="C5:G6"/>
    <mergeCell ref="E7:E9"/>
    <mergeCell ref="F7:F9"/>
    <mergeCell ref="A5:A9"/>
    <mergeCell ref="B5:B9"/>
    <mergeCell ref="C7:C9"/>
    <mergeCell ref="D7:D9"/>
    <mergeCell ref="G7:G9"/>
    <mergeCell ref="H5:H9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83"/>
  <sheetViews>
    <sheetView workbookViewId="0">
      <selection activeCell="C36" sqref="C36:H36"/>
    </sheetView>
  </sheetViews>
  <sheetFormatPr baseColWidth="10" defaultColWidth="9.83203125" defaultRowHeight="12.75" customHeight="1"/>
  <cols>
    <col min="1" max="1" width="19.83203125" style="69" customWidth="1"/>
    <col min="2" max="9" width="11.83203125" style="69" customWidth="1"/>
    <col min="10" max="16384" width="9.83203125" style="69"/>
  </cols>
  <sheetData>
    <row r="1" spans="1:11" ht="12.75" customHeight="1">
      <c r="A1" s="67" t="s">
        <v>52</v>
      </c>
      <c r="B1" s="68"/>
      <c r="C1" s="68"/>
      <c r="D1" s="68"/>
      <c r="E1" s="68"/>
      <c r="F1" s="68"/>
      <c r="G1" s="68"/>
      <c r="H1" s="68"/>
    </row>
    <row r="3" spans="1:11" ht="12.75" customHeight="1">
      <c r="A3" s="70" t="s">
        <v>53</v>
      </c>
      <c r="B3" s="68"/>
      <c r="C3" s="68"/>
      <c r="D3" s="68"/>
      <c r="E3" s="68"/>
      <c r="F3" s="68"/>
      <c r="G3" s="68"/>
      <c r="H3" s="68"/>
      <c r="I3" s="68"/>
    </row>
    <row r="4" spans="1:11" ht="12.75" customHeight="1">
      <c r="A4" s="70" t="s">
        <v>1</v>
      </c>
      <c r="B4" s="68"/>
      <c r="C4" s="68"/>
      <c r="D4" s="68"/>
      <c r="E4" s="68"/>
      <c r="F4" s="68"/>
      <c r="G4" s="68"/>
      <c r="H4" s="68"/>
      <c r="I4" s="68"/>
    </row>
    <row r="5" spans="1:11" ht="12.75" customHeight="1">
      <c r="A5" s="71"/>
      <c r="B5" s="72"/>
      <c r="C5" s="72"/>
      <c r="D5" s="72"/>
      <c r="E5" s="72"/>
      <c r="F5" s="72"/>
      <c r="G5" s="72"/>
      <c r="H5" s="72"/>
      <c r="I5" s="73"/>
    </row>
    <row r="6" spans="1:11" ht="12.75" customHeight="1">
      <c r="A6" s="74"/>
      <c r="B6" s="74"/>
      <c r="C6" s="75"/>
      <c r="D6" s="75"/>
      <c r="E6" s="75"/>
      <c r="F6" s="75"/>
      <c r="G6" s="74"/>
      <c r="H6" s="74"/>
      <c r="I6" s="76" t="s">
        <v>2</v>
      </c>
    </row>
    <row r="7" spans="1:11" ht="12.75" customHeight="1">
      <c r="A7" s="77"/>
      <c r="C7" s="78" t="s">
        <v>3</v>
      </c>
      <c r="D7" s="79"/>
      <c r="E7" s="79"/>
      <c r="F7" s="79"/>
      <c r="G7" s="80"/>
      <c r="H7" s="81" t="s">
        <v>4</v>
      </c>
      <c r="I7" s="82" t="s">
        <v>5</v>
      </c>
    </row>
    <row r="8" spans="1:11" ht="12.75" customHeight="1">
      <c r="A8" s="77" t="s">
        <v>6</v>
      </c>
      <c r="B8" s="76" t="s">
        <v>7</v>
      </c>
      <c r="C8" s="83"/>
      <c r="D8" s="84"/>
      <c r="F8" s="84"/>
      <c r="G8" s="85"/>
      <c r="H8" s="81" t="s">
        <v>8</v>
      </c>
      <c r="I8" s="86" t="s">
        <v>9</v>
      </c>
    </row>
    <row r="9" spans="1:11" ht="12.75" customHeight="1">
      <c r="A9" s="87"/>
      <c r="B9" s="88" t="s">
        <v>10</v>
      </c>
      <c r="C9" s="82">
        <v>1</v>
      </c>
      <c r="D9" s="89">
        <v>2</v>
      </c>
      <c r="E9" s="68">
        <v>3</v>
      </c>
      <c r="F9" s="89">
        <v>4</v>
      </c>
      <c r="G9" s="88" t="s">
        <v>11</v>
      </c>
      <c r="H9" s="82" t="s">
        <v>12</v>
      </c>
      <c r="I9" s="82" t="s">
        <v>13</v>
      </c>
    </row>
    <row r="10" spans="1:11" ht="12.75" customHeight="1">
      <c r="A10" s="90"/>
      <c r="B10" s="90"/>
      <c r="C10" s="91"/>
      <c r="D10" s="92"/>
      <c r="E10" s="91"/>
      <c r="F10" s="92"/>
      <c r="G10" s="93"/>
      <c r="H10" s="94"/>
      <c r="I10" s="94" t="s">
        <v>14</v>
      </c>
    </row>
    <row r="11" spans="1:11" ht="12.75" customHeight="1">
      <c r="A11" s="74"/>
    </row>
    <row r="12" spans="1:11" ht="12.75" customHeight="1">
      <c r="A12" s="95" t="s">
        <v>15</v>
      </c>
      <c r="B12" s="96">
        <f t="shared" ref="B12:B17" si="0">SUM(C12:G12)</f>
        <v>13495</v>
      </c>
      <c r="C12" s="25">
        <v>8651</v>
      </c>
      <c r="D12" s="25">
        <v>2807</v>
      </c>
      <c r="E12" s="25">
        <v>1074</v>
      </c>
      <c r="F12" s="25">
        <v>644</v>
      </c>
      <c r="G12" s="25">
        <v>319</v>
      </c>
      <c r="H12" s="25">
        <v>21834</v>
      </c>
      <c r="I12" s="97">
        <f t="shared" ref="I12:I17" si="1">+H12/B12</f>
        <v>1.6179325676176362</v>
      </c>
      <c r="J12" s="105"/>
      <c r="K12" s="107"/>
    </row>
    <row r="13" spans="1:11" ht="12.75" customHeight="1">
      <c r="A13" s="95" t="s">
        <v>16</v>
      </c>
      <c r="B13" s="96">
        <f t="shared" si="0"/>
        <v>13154</v>
      </c>
      <c r="C13" s="25">
        <v>6661</v>
      </c>
      <c r="D13" s="25">
        <v>3280</v>
      </c>
      <c r="E13" s="25">
        <v>1542</v>
      </c>
      <c r="F13" s="25">
        <v>1105</v>
      </c>
      <c r="G13" s="25">
        <v>566</v>
      </c>
      <c r="H13" s="25">
        <v>25275</v>
      </c>
      <c r="I13" s="97">
        <f t="shared" si="1"/>
        <v>1.9214687547514064</v>
      </c>
      <c r="J13" s="105"/>
      <c r="K13" s="107"/>
    </row>
    <row r="14" spans="1:11" ht="12.75" customHeight="1">
      <c r="A14" s="95" t="s">
        <v>17</v>
      </c>
      <c r="B14" s="96">
        <f t="shared" si="0"/>
        <v>25584</v>
      </c>
      <c r="C14" s="25">
        <v>13757</v>
      </c>
      <c r="D14" s="25">
        <v>6257</v>
      </c>
      <c r="E14" s="25">
        <v>2822</v>
      </c>
      <c r="F14" s="25">
        <v>1868</v>
      </c>
      <c r="G14" s="25">
        <v>880</v>
      </c>
      <c r="H14" s="25">
        <v>46907</v>
      </c>
      <c r="I14" s="97">
        <f t="shared" si="1"/>
        <v>1.8334505941213259</v>
      </c>
      <c r="J14" s="105"/>
      <c r="K14" s="107"/>
    </row>
    <row r="15" spans="1:11" ht="12.75" customHeight="1">
      <c r="A15" s="95" t="s">
        <v>18</v>
      </c>
      <c r="B15" s="96">
        <f t="shared" si="0"/>
        <v>24262</v>
      </c>
      <c r="C15" s="25">
        <v>13772</v>
      </c>
      <c r="D15" s="25">
        <v>5680</v>
      </c>
      <c r="E15" s="25">
        <v>2432</v>
      </c>
      <c r="F15" s="25">
        <v>1643</v>
      </c>
      <c r="G15" s="25">
        <v>735</v>
      </c>
      <c r="H15" s="25">
        <v>42945</v>
      </c>
      <c r="I15" s="97">
        <f t="shared" si="1"/>
        <v>1.7700519330640507</v>
      </c>
      <c r="J15" s="105"/>
      <c r="K15" s="107"/>
    </row>
    <row r="16" spans="1:11" ht="12.75" customHeight="1">
      <c r="A16" s="95" t="s">
        <v>19</v>
      </c>
      <c r="B16" s="96">
        <f t="shared" si="0"/>
        <v>29551</v>
      </c>
      <c r="C16" s="25">
        <v>17675</v>
      </c>
      <c r="D16" s="25">
        <v>6764</v>
      </c>
      <c r="E16" s="25">
        <v>2635</v>
      </c>
      <c r="F16" s="25">
        <v>1747</v>
      </c>
      <c r="G16" s="25">
        <v>730</v>
      </c>
      <c r="H16" s="25">
        <v>49983</v>
      </c>
      <c r="I16" s="97">
        <f t="shared" si="1"/>
        <v>1.6914148421373219</v>
      </c>
      <c r="J16" s="105"/>
      <c r="K16" s="107"/>
    </row>
    <row r="17" spans="1:11" ht="12.75" customHeight="1">
      <c r="A17" s="98" t="s">
        <v>20</v>
      </c>
      <c r="B17" s="99">
        <f t="shared" si="0"/>
        <v>106046</v>
      </c>
      <c r="C17" s="96">
        <f t="shared" ref="C17:H17" si="2">SUM(C12:C16)</f>
        <v>60516</v>
      </c>
      <c r="D17" s="96">
        <f t="shared" si="2"/>
        <v>24788</v>
      </c>
      <c r="E17" s="96">
        <f t="shared" si="2"/>
        <v>10505</v>
      </c>
      <c r="F17" s="96">
        <f t="shared" si="2"/>
        <v>7007</v>
      </c>
      <c r="G17" s="96">
        <f t="shared" si="2"/>
        <v>3230</v>
      </c>
      <c r="H17" s="96">
        <f t="shared" si="2"/>
        <v>186944</v>
      </c>
      <c r="I17" s="97">
        <f t="shared" si="1"/>
        <v>1.7628576278218886</v>
      </c>
      <c r="J17" s="105"/>
      <c r="K17" s="107"/>
    </row>
    <row r="18" spans="1:11" ht="12.75" customHeight="1">
      <c r="A18" s="74"/>
      <c r="B18" s="96"/>
      <c r="C18" s="96"/>
      <c r="D18" s="96"/>
      <c r="E18" s="96"/>
      <c r="F18" s="96"/>
      <c r="G18" s="96"/>
      <c r="H18" s="96"/>
      <c r="I18" s="96"/>
      <c r="K18" s="107"/>
    </row>
    <row r="19" spans="1:11" ht="12.75" customHeight="1">
      <c r="A19" s="95" t="s">
        <v>21</v>
      </c>
      <c r="B19" s="96">
        <f t="shared" ref="B19:B37" si="3">SUM(C19:G19)</f>
        <v>32879</v>
      </c>
      <c r="C19" s="25">
        <v>15068</v>
      </c>
      <c r="D19" s="25">
        <v>8722</v>
      </c>
      <c r="E19" s="25">
        <v>4289</v>
      </c>
      <c r="F19" s="25">
        <v>3261</v>
      </c>
      <c r="G19" s="25">
        <v>1539</v>
      </c>
      <c r="H19" s="25">
        <v>66615</v>
      </c>
      <c r="I19" s="97">
        <f t="shared" ref="I19:I37" si="4">+H19/B19</f>
        <v>2.0260652696249886</v>
      </c>
      <c r="J19" s="105"/>
      <c r="K19" s="107"/>
    </row>
    <row r="20" spans="1:11" ht="12.75" customHeight="1">
      <c r="A20" s="95" t="s">
        <v>22</v>
      </c>
      <c r="B20" s="96">
        <f t="shared" si="3"/>
        <v>3118</v>
      </c>
      <c r="C20" s="25">
        <v>1434</v>
      </c>
      <c r="D20" s="25">
        <v>869</v>
      </c>
      <c r="E20" s="25">
        <v>386</v>
      </c>
      <c r="F20" s="25">
        <v>296</v>
      </c>
      <c r="G20" s="25">
        <v>133</v>
      </c>
      <c r="H20" s="25">
        <v>6215</v>
      </c>
      <c r="I20" s="97">
        <f t="shared" si="4"/>
        <v>1.9932649134060294</v>
      </c>
      <c r="J20" s="105"/>
      <c r="K20" s="107"/>
    </row>
    <row r="21" spans="1:11" ht="12.75" customHeight="1">
      <c r="A21" s="95" t="s">
        <v>23</v>
      </c>
      <c r="B21" s="96">
        <f t="shared" si="3"/>
        <v>6644</v>
      </c>
      <c r="C21" s="25">
        <v>2910</v>
      </c>
      <c r="D21" s="25">
        <v>1963</v>
      </c>
      <c r="E21" s="25">
        <v>864</v>
      </c>
      <c r="F21" s="25">
        <v>638</v>
      </c>
      <c r="G21" s="25">
        <v>269</v>
      </c>
      <c r="H21" s="25">
        <v>13399</v>
      </c>
      <c r="I21" s="97">
        <f t="shared" si="4"/>
        <v>2.0167068031306443</v>
      </c>
      <c r="J21" s="105"/>
      <c r="K21" s="107"/>
    </row>
    <row r="22" spans="1:11" ht="12.75" customHeight="1">
      <c r="A22" s="95" t="s">
        <v>24</v>
      </c>
      <c r="B22" s="96">
        <f t="shared" si="3"/>
        <v>8702</v>
      </c>
      <c r="C22" s="25">
        <v>4264</v>
      </c>
      <c r="D22" s="25">
        <v>2249</v>
      </c>
      <c r="E22" s="25">
        <v>1029</v>
      </c>
      <c r="F22" s="25">
        <v>842</v>
      </c>
      <c r="G22" s="25">
        <v>318</v>
      </c>
      <c r="H22" s="25">
        <v>16903</v>
      </c>
      <c r="I22" s="97">
        <f t="shared" si="4"/>
        <v>1.9424270282693634</v>
      </c>
      <c r="J22" s="105"/>
      <c r="K22" s="107"/>
    </row>
    <row r="23" spans="1:11" ht="12.75" customHeight="1">
      <c r="A23" s="95" t="s">
        <v>25</v>
      </c>
      <c r="B23" s="96">
        <f t="shared" si="3"/>
        <v>14005</v>
      </c>
      <c r="C23" s="25">
        <v>6669</v>
      </c>
      <c r="D23" s="25">
        <v>3648</v>
      </c>
      <c r="E23" s="25">
        <v>1794</v>
      </c>
      <c r="F23" s="25">
        <v>1291</v>
      </c>
      <c r="G23" s="25">
        <v>603</v>
      </c>
      <c r="H23" s="25">
        <v>27742</v>
      </c>
      <c r="I23" s="97">
        <f t="shared" si="4"/>
        <v>1.9808639771510175</v>
      </c>
      <c r="J23" s="105"/>
      <c r="K23" s="107"/>
    </row>
    <row r="24" spans="1:11" ht="12.75" customHeight="1">
      <c r="A24" s="95" t="s">
        <v>26</v>
      </c>
      <c r="B24" s="96">
        <f t="shared" si="3"/>
        <v>4548</v>
      </c>
      <c r="C24" s="25">
        <v>1991</v>
      </c>
      <c r="D24" s="25">
        <v>1271</v>
      </c>
      <c r="E24" s="25">
        <v>648</v>
      </c>
      <c r="F24" s="25">
        <v>422</v>
      </c>
      <c r="G24" s="25">
        <v>216</v>
      </c>
      <c r="H24" s="25">
        <v>9320</v>
      </c>
      <c r="I24" s="97">
        <f t="shared" si="4"/>
        <v>2.0492524186455583</v>
      </c>
      <c r="J24" s="105"/>
      <c r="K24" s="107"/>
    </row>
    <row r="25" spans="1:11" ht="12.75" customHeight="1">
      <c r="A25" s="95" t="s">
        <v>27</v>
      </c>
      <c r="B25" s="96">
        <f t="shared" si="3"/>
        <v>14692</v>
      </c>
      <c r="C25" s="25">
        <v>6672</v>
      </c>
      <c r="D25" s="25">
        <v>4103</v>
      </c>
      <c r="E25" s="25">
        <v>1898</v>
      </c>
      <c r="F25" s="25">
        <v>1392</v>
      </c>
      <c r="G25" s="25">
        <v>627</v>
      </c>
      <c r="H25" s="25">
        <v>29460</v>
      </c>
      <c r="I25" s="97">
        <f t="shared" si="4"/>
        <v>2.0051728832017424</v>
      </c>
      <c r="K25" s="107"/>
    </row>
    <row r="26" spans="1:11" ht="12.75" customHeight="1">
      <c r="A26" s="95" t="s">
        <v>28</v>
      </c>
      <c r="B26" s="96">
        <f t="shared" si="3"/>
        <v>11722</v>
      </c>
      <c r="C26" s="25">
        <v>4354</v>
      </c>
      <c r="D26" s="25">
        <v>3624</v>
      </c>
      <c r="E26" s="25">
        <v>1765</v>
      </c>
      <c r="F26" s="25">
        <v>1348</v>
      </c>
      <c r="G26" s="25">
        <v>631</v>
      </c>
      <c r="H26" s="25">
        <v>25680</v>
      </c>
      <c r="I26" s="97">
        <f t="shared" si="4"/>
        <v>2.1907524313257123</v>
      </c>
      <c r="K26" s="107"/>
    </row>
    <row r="27" spans="1:11" ht="12.75" customHeight="1">
      <c r="A27" s="95" t="s">
        <v>29</v>
      </c>
      <c r="B27" s="96">
        <f t="shared" si="3"/>
        <v>3278</v>
      </c>
      <c r="C27" s="25">
        <v>1530</v>
      </c>
      <c r="D27" s="25">
        <v>956</v>
      </c>
      <c r="E27" s="25">
        <v>406</v>
      </c>
      <c r="F27" s="25">
        <v>290</v>
      </c>
      <c r="G27" s="25">
        <v>96</v>
      </c>
      <c r="H27" s="25">
        <v>6326</v>
      </c>
      <c r="I27" s="97">
        <f t="shared" si="4"/>
        <v>1.9298352654057351</v>
      </c>
      <c r="K27" s="107"/>
    </row>
    <row r="28" spans="1:11" ht="12.75" customHeight="1">
      <c r="A28" s="95" t="s">
        <v>30</v>
      </c>
      <c r="B28" s="96">
        <f t="shared" si="3"/>
        <v>3943</v>
      </c>
      <c r="C28" s="25">
        <v>1686</v>
      </c>
      <c r="D28" s="25">
        <v>1133</v>
      </c>
      <c r="E28" s="25">
        <v>532</v>
      </c>
      <c r="F28" s="25">
        <v>423</v>
      </c>
      <c r="G28" s="25">
        <v>169</v>
      </c>
      <c r="H28" s="25">
        <v>8136</v>
      </c>
      <c r="I28" s="97">
        <f t="shared" si="4"/>
        <v>2.0634034998731932</v>
      </c>
      <c r="K28" s="107"/>
    </row>
    <row r="29" spans="1:11" ht="12.75" customHeight="1">
      <c r="A29" s="95" t="s">
        <v>31</v>
      </c>
      <c r="B29" s="96">
        <f t="shared" si="3"/>
        <v>6688</v>
      </c>
      <c r="C29" s="25">
        <v>3240</v>
      </c>
      <c r="D29" s="25">
        <v>1851</v>
      </c>
      <c r="E29" s="25">
        <v>784</v>
      </c>
      <c r="F29" s="25">
        <v>579</v>
      </c>
      <c r="G29" s="25">
        <v>234</v>
      </c>
      <c r="H29" s="25">
        <v>12849</v>
      </c>
      <c r="I29" s="97">
        <f t="shared" si="4"/>
        <v>1.9212021531100478</v>
      </c>
      <c r="K29" s="107"/>
    </row>
    <row r="30" spans="1:11" ht="12.75" customHeight="1">
      <c r="A30" s="95" t="s">
        <v>32</v>
      </c>
      <c r="B30" s="96">
        <f t="shared" si="3"/>
        <v>11522</v>
      </c>
      <c r="C30" s="25">
        <v>5087</v>
      </c>
      <c r="D30" s="25">
        <v>3267</v>
      </c>
      <c r="E30" s="25">
        <v>1446</v>
      </c>
      <c r="F30" s="25">
        <v>1189</v>
      </c>
      <c r="G30" s="25">
        <v>533</v>
      </c>
      <c r="H30" s="25">
        <v>23536</v>
      </c>
      <c r="I30" s="97">
        <f t="shared" si="4"/>
        <v>2.0427009199791701</v>
      </c>
      <c r="K30" s="107"/>
    </row>
    <row r="31" spans="1:11" ht="12.75" customHeight="1">
      <c r="A31" s="95" t="s">
        <v>33</v>
      </c>
      <c r="B31" s="96">
        <f t="shared" si="3"/>
        <v>5579</v>
      </c>
      <c r="C31" s="25">
        <v>2199</v>
      </c>
      <c r="D31" s="25">
        <v>1557</v>
      </c>
      <c r="E31" s="25">
        <v>856</v>
      </c>
      <c r="F31" s="25">
        <v>657</v>
      </c>
      <c r="G31" s="25">
        <v>310</v>
      </c>
      <c r="H31" s="25">
        <v>12153</v>
      </c>
      <c r="I31" s="97">
        <f t="shared" si="4"/>
        <v>2.1783473740813766</v>
      </c>
      <c r="K31" s="107"/>
    </row>
    <row r="32" spans="1:11" ht="12.75" customHeight="1">
      <c r="A32" s="95" t="s">
        <v>34</v>
      </c>
      <c r="B32" s="96">
        <f t="shared" si="3"/>
        <v>7928</v>
      </c>
      <c r="C32" s="25">
        <v>3562</v>
      </c>
      <c r="D32" s="25">
        <v>2151</v>
      </c>
      <c r="E32" s="25">
        <v>1073</v>
      </c>
      <c r="F32" s="25">
        <v>797</v>
      </c>
      <c r="G32" s="25">
        <v>345</v>
      </c>
      <c r="H32" s="25">
        <v>16095</v>
      </c>
      <c r="I32" s="97">
        <f t="shared" si="4"/>
        <v>2.0301463168516651</v>
      </c>
      <c r="K32" s="107"/>
    </row>
    <row r="33" spans="1:11" ht="12.75" customHeight="1">
      <c r="A33" s="95" t="s">
        <v>35</v>
      </c>
      <c r="B33" s="96">
        <f t="shared" si="3"/>
        <v>22548</v>
      </c>
      <c r="C33" s="25">
        <v>10971</v>
      </c>
      <c r="D33" s="25">
        <v>5988</v>
      </c>
      <c r="E33" s="25">
        <v>2717</v>
      </c>
      <c r="F33" s="25">
        <v>2045</v>
      </c>
      <c r="G33" s="25">
        <v>827</v>
      </c>
      <c r="H33" s="25">
        <v>43692</v>
      </c>
      <c r="I33" s="97">
        <f t="shared" si="4"/>
        <v>1.9377328366152209</v>
      </c>
      <c r="K33" s="107"/>
    </row>
    <row r="34" spans="1:11" ht="12.75" customHeight="1">
      <c r="A34" s="95" t="s">
        <v>36</v>
      </c>
      <c r="B34" s="96">
        <f t="shared" si="3"/>
        <v>4594</v>
      </c>
      <c r="C34" s="25">
        <v>2224</v>
      </c>
      <c r="D34" s="25">
        <v>1232</v>
      </c>
      <c r="E34" s="25">
        <v>543</v>
      </c>
      <c r="F34" s="25">
        <v>432</v>
      </c>
      <c r="G34" s="25">
        <v>163</v>
      </c>
      <c r="H34" s="25">
        <v>8927</v>
      </c>
      <c r="I34" s="97">
        <f t="shared" si="4"/>
        <v>1.9431867653461037</v>
      </c>
      <c r="K34" s="107"/>
    </row>
    <row r="35" spans="1:11" ht="12.75" customHeight="1">
      <c r="A35" s="95" t="s">
        <v>37</v>
      </c>
      <c r="B35" s="96">
        <f t="shared" si="3"/>
        <v>13971</v>
      </c>
      <c r="C35" s="25">
        <v>5369</v>
      </c>
      <c r="D35" s="25">
        <v>3935</v>
      </c>
      <c r="E35" s="25">
        <v>2136</v>
      </c>
      <c r="F35" s="25">
        <v>1759</v>
      </c>
      <c r="G35" s="25">
        <v>772</v>
      </c>
      <c r="H35" s="25">
        <v>30769</v>
      </c>
      <c r="I35" s="97">
        <f t="shared" si="4"/>
        <v>2.202347720277718</v>
      </c>
      <c r="K35" s="107"/>
    </row>
    <row r="36" spans="1:11" ht="12.75" customHeight="1">
      <c r="A36" s="95" t="s">
        <v>38</v>
      </c>
      <c r="B36" s="96">
        <f t="shared" si="3"/>
        <v>17254</v>
      </c>
      <c r="C36" s="25">
        <v>7708</v>
      </c>
      <c r="D36" s="25">
        <v>4746</v>
      </c>
      <c r="E36" s="25">
        <v>2260</v>
      </c>
      <c r="F36" s="25">
        <v>1715</v>
      </c>
      <c r="G36" s="25">
        <v>825</v>
      </c>
      <c r="H36" s="25">
        <v>35241</v>
      </c>
      <c r="I36" s="97">
        <f t="shared" si="4"/>
        <v>2.0424829025153586</v>
      </c>
      <c r="K36" s="107"/>
    </row>
    <row r="37" spans="1:11" ht="12.75" customHeight="1">
      <c r="A37" s="98" t="s">
        <v>39</v>
      </c>
      <c r="B37" s="99">
        <f t="shared" si="3"/>
        <v>193615</v>
      </c>
      <c r="C37" s="96">
        <f t="shared" ref="C37:H37" si="5">SUM(C19:C36)</f>
        <v>86938</v>
      </c>
      <c r="D37" s="96">
        <f t="shared" si="5"/>
        <v>53265</v>
      </c>
      <c r="E37" s="96">
        <f t="shared" si="5"/>
        <v>25426</v>
      </c>
      <c r="F37" s="96">
        <f t="shared" si="5"/>
        <v>19376</v>
      </c>
      <c r="G37" s="96">
        <f t="shared" si="5"/>
        <v>8610</v>
      </c>
      <c r="H37" s="96">
        <f t="shared" si="5"/>
        <v>393058</v>
      </c>
      <c r="I37" s="97">
        <f t="shared" si="4"/>
        <v>2.0301009735815922</v>
      </c>
      <c r="K37" s="107"/>
    </row>
    <row r="38" spans="1:11" ht="12.75" customHeight="1">
      <c r="A38" s="74"/>
      <c r="B38" s="96"/>
      <c r="C38" s="96"/>
      <c r="D38" s="96"/>
      <c r="E38" s="96"/>
      <c r="F38" s="96"/>
      <c r="G38" s="96"/>
      <c r="H38" s="96"/>
      <c r="I38" s="97"/>
      <c r="K38" s="107"/>
    </row>
    <row r="39" spans="1:11" ht="12.75" customHeight="1">
      <c r="A39" s="98" t="s">
        <v>40</v>
      </c>
      <c r="B39" s="99">
        <f>SUM(C39:G39)</f>
        <v>299661</v>
      </c>
      <c r="C39" s="96">
        <f t="shared" ref="C39:H39" si="6">C17+C37</f>
        <v>147454</v>
      </c>
      <c r="D39" s="96">
        <f t="shared" si="6"/>
        <v>78053</v>
      </c>
      <c r="E39" s="96">
        <f t="shared" si="6"/>
        <v>35931</v>
      </c>
      <c r="F39" s="96">
        <f t="shared" si="6"/>
        <v>26383</v>
      </c>
      <c r="G39" s="96">
        <f t="shared" si="6"/>
        <v>11840</v>
      </c>
      <c r="H39" s="96">
        <f t="shared" si="6"/>
        <v>580002</v>
      </c>
      <c r="I39" s="97">
        <f>+H39/B39</f>
        <v>1.9355271456746124</v>
      </c>
      <c r="K39" s="107"/>
    </row>
    <row r="40" spans="1:11" ht="12.75" customHeight="1">
      <c r="A40" s="100"/>
      <c r="B40" s="101"/>
      <c r="H40" s="101"/>
    </row>
    <row r="41" spans="1:11" ht="12.75" customHeight="1">
      <c r="A41" s="102"/>
      <c r="H41" s="101"/>
    </row>
    <row r="42" spans="1:11" ht="12.75" customHeight="1">
      <c r="H42" s="101"/>
    </row>
    <row r="43" spans="1:11" ht="12.75" customHeight="1">
      <c r="H43" s="101"/>
    </row>
    <row r="44" spans="1:11" ht="12.75" customHeight="1">
      <c r="H44" s="101"/>
    </row>
    <row r="45" spans="1:11" ht="12.75" customHeight="1">
      <c r="H45" s="101"/>
    </row>
    <row r="46" spans="1:11" ht="12.75" customHeight="1">
      <c r="H46" s="101"/>
    </row>
    <row r="47" spans="1:11" ht="12.75" customHeight="1">
      <c r="H47" s="101"/>
    </row>
    <row r="48" spans="1:11" ht="12.75" customHeight="1">
      <c r="H48" s="101"/>
    </row>
    <row r="63" spans="1:9" ht="12.75" customHeight="1">
      <c r="A63" s="103"/>
      <c r="B63" s="103"/>
      <c r="C63" s="103"/>
      <c r="D63" s="103"/>
      <c r="E63" s="103"/>
      <c r="F63" s="103"/>
      <c r="G63" s="103"/>
      <c r="H63" s="103"/>
      <c r="I63" s="103"/>
    </row>
    <row r="64" spans="1:9" ht="12.75" customHeight="1">
      <c r="A64" s="103"/>
      <c r="B64" s="103"/>
      <c r="C64" s="103"/>
      <c r="D64" s="103"/>
      <c r="E64" s="103"/>
      <c r="F64" s="103"/>
      <c r="G64" s="103"/>
      <c r="H64" s="103"/>
      <c r="I64" s="103"/>
    </row>
    <row r="65" spans="1:1" ht="12.75" customHeight="1">
      <c r="A65" s="103"/>
    </row>
    <row r="68" spans="1:1" ht="12.75" customHeight="1">
      <c r="A68" s="103"/>
    </row>
    <row r="69" spans="1:1" ht="12.75" customHeight="1">
      <c r="A69" s="103"/>
    </row>
    <row r="81" ht="11.25"/>
    <row r="82" ht="11.25"/>
    <row r="83" ht="11.25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83"/>
  <sheetViews>
    <sheetView workbookViewId="0">
      <selection activeCell="C36" sqref="C36:H36"/>
    </sheetView>
  </sheetViews>
  <sheetFormatPr baseColWidth="10" defaultColWidth="9.83203125" defaultRowHeight="12.75" customHeight="1"/>
  <cols>
    <col min="1" max="1" width="19.83203125" style="69" customWidth="1"/>
    <col min="2" max="9" width="11.83203125" style="69" customWidth="1"/>
    <col min="10" max="16384" width="9.83203125" style="69"/>
  </cols>
  <sheetData>
    <row r="1" spans="1:11" ht="12.75" customHeight="1">
      <c r="A1" s="67" t="s">
        <v>52</v>
      </c>
      <c r="B1" s="68"/>
      <c r="C1" s="68"/>
      <c r="D1" s="68"/>
      <c r="E1" s="68"/>
      <c r="F1" s="68"/>
      <c r="G1" s="68"/>
      <c r="H1" s="68"/>
    </row>
    <row r="3" spans="1:11" ht="12.75" customHeight="1">
      <c r="A3" s="70" t="s">
        <v>54</v>
      </c>
      <c r="B3" s="68"/>
      <c r="C3" s="68"/>
      <c r="D3" s="68"/>
      <c r="E3" s="68"/>
      <c r="F3" s="68"/>
      <c r="G3" s="68"/>
      <c r="H3" s="68"/>
      <c r="I3" s="68"/>
    </row>
    <row r="4" spans="1:11" ht="12.75" customHeight="1">
      <c r="A4" s="70" t="s">
        <v>1</v>
      </c>
      <c r="B4" s="68"/>
      <c r="C4" s="68"/>
      <c r="D4" s="68"/>
      <c r="E4" s="68"/>
      <c r="F4" s="68"/>
      <c r="G4" s="68"/>
      <c r="H4" s="68"/>
      <c r="I4" s="68"/>
    </row>
    <row r="5" spans="1:11" ht="12.75" customHeight="1">
      <c r="A5" s="71"/>
      <c r="B5" s="72"/>
      <c r="C5" s="72"/>
      <c r="D5" s="72"/>
      <c r="E5" s="72"/>
      <c r="F5" s="72"/>
      <c r="G5" s="72"/>
      <c r="H5" s="72"/>
      <c r="I5" s="73"/>
    </row>
    <row r="6" spans="1:11" ht="12.75" customHeight="1">
      <c r="A6" s="74"/>
      <c r="B6" s="74"/>
      <c r="C6" s="75"/>
      <c r="D6" s="75"/>
      <c r="E6" s="75"/>
      <c r="F6" s="75"/>
      <c r="G6" s="74"/>
      <c r="H6" s="74"/>
      <c r="I6" s="76" t="s">
        <v>2</v>
      </c>
    </row>
    <row r="7" spans="1:11" ht="12.75" customHeight="1">
      <c r="A7" s="77"/>
      <c r="C7" s="78" t="s">
        <v>3</v>
      </c>
      <c r="D7" s="79"/>
      <c r="E7" s="79"/>
      <c r="F7" s="79"/>
      <c r="G7" s="80"/>
      <c r="H7" s="81" t="s">
        <v>4</v>
      </c>
      <c r="I7" s="82" t="s">
        <v>5</v>
      </c>
    </row>
    <row r="8" spans="1:11" ht="12.75" customHeight="1">
      <c r="A8" s="77" t="s">
        <v>6</v>
      </c>
      <c r="B8" s="76" t="s">
        <v>7</v>
      </c>
      <c r="C8" s="83"/>
      <c r="D8" s="84"/>
      <c r="F8" s="84"/>
      <c r="G8" s="85"/>
      <c r="H8" s="81" t="s">
        <v>8</v>
      </c>
      <c r="I8" s="86" t="s">
        <v>9</v>
      </c>
    </row>
    <row r="9" spans="1:11" ht="12.75" customHeight="1">
      <c r="A9" s="87"/>
      <c r="B9" s="88" t="s">
        <v>10</v>
      </c>
      <c r="C9" s="82">
        <v>1</v>
      </c>
      <c r="D9" s="89">
        <v>2</v>
      </c>
      <c r="E9" s="68">
        <v>3</v>
      </c>
      <c r="F9" s="89">
        <v>4</v>
      </c>
      <c r="G9" s="88" t="s">
        <v>11</v>
      </c>
      <c r="H9" s="82" t="s">
        <v>12</v>
      </c>
      <c r="I9" s="82" t="s">
        <v>13</v>
      </c>
    </row>
    <row r="10" spans="1:11" ht="12.75" customHeight="1">
      <c r="A10" s="90"/>
      <c r="B10" s="90"/>
      <c r="C10" s="91"/>
      <c r="D10" s="92"/>
      <c r="E10" s="91"/>
      <c r="F10" s="92"/>
      <c r="G10" s="93"/>
      <c r="H10" s="94"/>
      <c r="I10" s="94" t="s">
        <v>14</v>
      </c>
    </row>
    <row r="11" spans="1:11" ht="12.75" customHeight="1">
      <c r="A11" s="74"/>
    </row>
    <row r="12" spans="1:11" ht="12.75" customHeight="1">
      <c r="A12" s="95" t="s">
        <v>15</v>
      </c>
      <c r="B12" s="96">
        <f t="shared" ref="B12:B17" si="0">SUM(C12:G12)</f>
        <v>13541</v>
      </c>
      <c r="C12" s="25">
        <v>8673</v>
      </c>
      <c r="D12" s="25">
        <v>2833</v>
      </c>
      <c r="E12" s="25">
        <v>1057</v>
      </c>
      <c r="F12" s="25">
        <v>666</v>
      </c>
      <c r="G12" s="25">
        <v>312</v>
      </c>
      <c r="H12" s="25">
        <v>21906</v>
      </c>
      <c r="I12" s="97">
        <f t="shared" ref="I12:I17" si="1">+H12/B12</f>
        <v>1.6177534894025551</v>
      </c>
      <c r="J12" s="105"/>
      <c r="K12" s="107"/>
    </row>
    <row r="13" spans="1:11" ht="12.75" customHeight="1">
      <c r="A13" s="95" t="s">
        <v>16</v>
      </c>
      <c r="B13" s="96">
        <f t="shared" si="0"/>
        <v>13107</v>
      </c>
      <c r="C13" s="25">
        <v>6550</v>
      </c>
      <c r="D13" s="25">
        <v>3338</v>
      </c>
      <c r="E13" s="25">
        <v>1555</v>
      </c>
      <c r="F13" s="25">
        <v>1085</v>
      </c>
      <c r="G13" s="25">
        <v>579</v>
      </c>
      <c r="H13" s="25">
        <v>25319</v>
      </c>
      <c r="I13" s="97">
        <f t="shared" si="1"/>
        <v>1.9317158770122835</v>
      </c>
      <c r="J13" s="105"/>
      <c r="K13" s="107"/>
    </row>
    <row r="14" spans="1:11" ht="12.75" customHeight="1">
      <c r="A14" s="95" t="s">
        <v>17</v>
      </c>
      <c r="B14" s="96">
        <f t="shared" si="0"/>
        <v>25555</v>
      </c>
      <c r="C14" s="25">
        <v>13749</v>
      </c>
      <c r="D14" s="25">
        <v>6197</v>
      </c>
      <c r="E14" s="25">
        <v>2836</v>
      </c>
      <c r="F14" s="25">
        <v>1887</v>
      </c>
      <c r="G14" s="25">
        <v>886</v>
      </c>
      <c r="H14" s="25">
        <v>46911</v>
      </c>
      <c r="I14" s="97">
        <f t="shared" si="1"/>
        <v>1.8356877323420073</v>
      </c>
      <c r="J14" s="105"/>
      <c r="K14" s="107"/>
    </row>
    <row r="15" spans="1:11" ht="12.75" customHeight="1">
      <c r="A15" s="95" t="s">
        <v>18</v>
      </c>
      <c r="B15" s="96">
        <f t="shared" si="0"/>
        <v>24289</v>
      </c>
      <c r="C15" s="25">
        <v>13772</v>
      </c>
      <c r="D15" s="25">
        <v>5674</v>
      </c>
      <c r="E15" s="25">
        <v>2494</v>
      </c>
      <c r="F15" s="25">
        <v>1606</v>
      </c>
      <c r="G15" s="25">
        <v>743</v>
      </c>
      <c r="H15" s="25">
        <v>43026</v>
      </c>
      <c r="I15" s="97">
        <f t="shared" si="1"/>
        <v>1.7714191609370498</v>
      </c>
      <c r="J15" s="105"/>
      <c r="K15" s="107"/>
    </row>
    <row r="16" spans="1:11" ht="12.75" customHeight="1">
      <c r="A16" s="95" t="s">
        <v>19</v>
      </c>
      <c r="B16" s="96">
        <f t="shared" si="0"/>
        <v>29392</v>
      </c>
      <c r="C16" s="25">
        <v>17473</v>
      </c>
      <c r="D16" s="25">
        <v>6810</v>
      </c>
      <c r="E16" s="25">
        <v>2647</v>
      </c>
      <c r="F16" s="25">
        <v>1734</v>
      </c>
      <c r="G16" s="25">
        <v>728</v>
      </c>
      <c r="H16" s="25">
        <v>49833</v>
      </c>
      <c r="I16" s="97">
        <f t="shared" si="1"/>
        <v>1.6954613500272182</v>
      </c>
      <c r="J16" s="105"/>
      <c r="K16" s="107"/>
    </row>
    <row r="17" spans="1:11" ht="12.75" customHeight="1">
      <c r="A17" s="98" t="s">
        <v>20</v>
      </c>
      <c r="B17" s="99">
        <f t="shared" si="0"/>
        <v>105884</v>
      </c>
      <c r="C17" s="96">
        <f t="shared" ref="C17:H17" si="2">SUM(C12:C16)</f>
        <v>60217</v>
      </c>
      <c r="D17" s="96">
        <f t="shared" si="2"/>
        <v>24852</v>
      </c>
      <c r="E17" s="96">
        <f t="shared" si="2"/>
        <v>10589</v>
      </c>
      <c r="F17" s="96">
        <f t="shared" si="2"/>
        <v>6978</v>
      </c>
      <c r="G17" s="96">
        <f t="shared" si="2"/>
        <v>3248</v>
      </c>
      <c r="H17" s="96">
        <f t="shared" si="2"/>
        <v>186995</v>
      </c>
      <c r="I17" s="97">
        <f t="shared" si="1"/>
        <v>1.7660364172112879</v>
      </c>
      <c r="J17" s="105"/>
      <c r="K17" s="107"/>
    </row>
    <row r="18" spans="1:11" ht="12.75" customHeight="1">
      <c r="A18" s="74"/>
      <c r="B18" s="96"/>
      <c r="C18" s="96"/>
      <c r="D18" s="96"/>
      <c r="E18" s="96"/>
      <c r="F18" s="96"/>
      <c r="G18" s="96"/>
      <c r="H18" s="96"/>
      <c r="I18" s="96"/>
      <c r="K18" s="107"/>
    </row>
    <row r="19" spans="1:11" ht="12.75" customHeight="1">
      <c r="A19" s="95" t="s">
        <v>21</v>
      </c>
      <c r="B19" s="96">
        <f t="shared" ref="B19:B37" si="3">SUM(C19:G19)</f>
        <v>32772</v>
      </c>
      <c r="C19" s="25">
        <v>14956</v>
      </c>
      <c r="D19" s="25">
        <v>8619</v>
      </c>
      <c r="E19" s="25">
        <v>4354</v>
      </c>
      <c r="F19" s="25">
        <v>3247</v>
      </c>
      <c r="G19" s="25">
        <v>1596</v>
      </c>
      <c r="H19" s="25">
        <v>66745</v>
      </c>
      <c r="I19" s="97">
        <f t="shared" ref="I19:I37" si="4">+H19/B19</f>
        <v>2.0366471378005615</v>
      </c>
      <c r="K19" s="107"/>
    </row>
    <row r="20" spans="1:11" ht="12.75" customHeight="1">
      <c r="A20" s="95" t="s">
        <v>22</v>
      </c>
      <c r="B20" s="96">
        <f t="shared" si="3"/>
        <v>3127</v>
      </c>
      <c r="C20" s="25">
        <v>1442</v>
      </c>
      <c r="D20" s="25">
        <v>884</v>
      </c>
      <c r="E20" s="25">
        <v>373</v>
      </c>
      <c r="F20" s="25">
        <v>295</v>
      </c>
      <c r="G20" s="25">
        <v>133</v>
      </c>
      <c r="H20" s="25">
        <v>6209</v>
      </c>
      <c r="I20" s="97">
        <f t="shared" si="4"/>
        <v>1.9856092101055325</v>
      </c>
      <c r="K20" s="107"/>
    </row>
    <row r="21" spans="1:11" ht="12.75" customHeight="1">
      <c r="A21" s="95" t="s">
        <v>23</v>
      </c>
      <c r="B21" s="96">
        <f t="shared" si="3"/>
        <v>6635</v>
      </c>
      <c r="C21" s="25">
        <v>2911</v>
      </c>
      <c r="D21" s="25">
        <v>1989</v>
      </c>
      <c r="E21" s="25">
        <v>817</v>
      </c>
      <c r="F21" s="25">
        <v>652</v>
      </c>
      <c r="G21" s="25">
        <v>266</v>
      </c>
      <c r="H21" s="25">
        <v>13356</v>
      </c>
      <c r="I21" s="97">
        <f t="shared" si="4"/>
        <v>2.0129615674453656</v>
      </c>
      <c r="K21" s="107"/>
    </row>
    <row r="22" spans="1:11" ht="12.75" customHeight="1">
      <c r="A22" s="95" t="s">
        <v>24</v>
      </c>
      <c r="B22" s="96">
        <f t="shared" si="3"/>
        <v>8708</v>
      </c>
      <c r="C22" s="25">
        <v>4239</v>
      </c>
      <c r="D22" s="25">
        <v>2253</v>
      </c>
      <c r="E22" s="25">
        <v>1068</v>
      </c>
      <c r="F22" s="25">
        <v>835</v>
      </c>
      <c r="G22" s="25">
        <v>313</v>
      </c>
      <c r="H22" s="25">
        <v>16940</v>
      </c>
      <c r="I22" s="97">
        <f t="shared" si="4"/>
        <v>1.9453376205787782</v>
      </c>
      <c r="K22" s="107"/>
    </row>
    <row r="23" spans="1:11" ht="12.75" customHeight="1">
      <c r="A23" s="95" t="s">
        <v>25</v>
      </c>
      <c r="B23" s="96">
        <f t="shared" si="3"/>
        <v>14007</v>
      </c>
      <c r="C23" s="25">
        <v>6691</v>
      </c>
      <c r="D23" s="25">
        <v>3632</v>
      </c>
      <c r="E23" s="25">
        <v>1826</v>
      </c>
      <c r="F23" s="25">
        <v>1265</v>
      </c>
      <c r="G23" s="25">
        <v>593</v>
      </c>
      <c r="H23" s="25">
        <v>27668</v>
      </c>
      <c r="I23" s="97">
        <f t="shared" si="4"/>
        <v>1.9752980652530878</v>
      </c>
      <c r="K23" s="107"/>
    </row>
    <row r="24" spans="1:11" ht="12.75" customHeight="1">
      <c r="A24" s="95" t="s">
        <v>26</v>
      </c>
      <c r="B24" s="96">
        <f t="shared" si="3"/>
        <v>4564</v>
      </c>
      <c r="C24" s="25">
        <v>1959</v>
      </c>
      <c r="D24" s="25">
        <v>1298</v>
      </c>
      <c r="E24" s="25">
        <v>650</v>
      </c>
      <c r="F24" s="25">
        <v>447</v>
      </c>
      <c r="G24" s="25">
        <v>210</v>
      </c>
      <c r="H24" s="25">
        <v>9404</v>
      </c>
      <c r="I24" s="97">
        <f t="shared" si="4"/>
        <v>2.0604732690622263</v>
      </c>
      <c r="K24" s="107"/>
    </row>
    <row r="25" spans="1:11" ht="12.75" customHeight="1">
      <c r="A25" s="95" t="s">
        <v>27</v>
      </c>
      <c r="B25" s="96">
        <f t="shared" si="3"/>
        <v>14650</v>
      </c>
      <c r="C25" s="25">
        <v>6602</v>
      </c>
      <c r="D25" s="25">
        <v>4116</v>
      </c>
      <c r="E25" s="25">
        <v>1907</v>
      </c>
      <c r="F25" s="25">
        <v>1384</v>
      </c>
      <c r="G25" s="25">
        <v>641</v>
      </c>
      <c r="H25" s="25">
        <v>29486</v>
      </c>
      <c r="I25" s="97">
        <f t="shared" si="4"/>
        <v>2.0126962457337885</v>
      </c>
      <c r="K25" s="107"/>
    </row>
    <row r="26" spans="1:11" ht="12.75" customHeight="1">
      <c r="A26" s="95" t="s">
        <v>28</v>
      </c>
      <c r="B26" s="96">
        <f t="shared" si="3"/>
        <v>11758</v>
      </c>
      <c r="C26" s="25">
        <v>4413</v>
      </c>
      <c r="D26" s="25">
        <v>3549</v>
      </c>
      <c r="E26" s="25">
        <v>1788</v>
      </c>
      <c r="F26" s="25">
        <v>1361</v>
      </c>
      <c r="G26" s="25">
        <v>647</v>
      </c>
      <c r="H26" s="25">
        <v>25785</v>
      </c>
      <c r="I26" s="97">
        <f t="shared" si="4"/>
        <v>2.1929749957475759</v>
      </c>
      <c r="K26" s="107"/>
    </row>
    <row r="27" spans="1:11" ht="12.75" customHeight="1">
      <c r="A27" s="95" t="s">
        <v>29</v>
      </c>
      <c r="B27" s="96">
        <f t="shared" si="3"/>
        <v>3254</v>
      </c>
      <c r="C27" s="25">
        <v>1527</v>
      </c>
      <c r="D27" s="25">
        <v>922</v>
      </c>
      <c r="E27" s="25">
        <v>413</v>
      </c>
      <c r="F27" s="25">
        <v>290</v>
      </c>
      <c r="G27" s="25">
        <v>102</v>
      </c>
      <c r="H27" s="25">
        <v>6304</v>
      </c>
      <c r="I27" s="97">
        <f t="shared" si="4"/>
        <v>1.9373079287031345</v>
      </c>
      <c r="K27" s="107"/>
    </row>
    <row r="28" spans="1:11" ht="12.75" customHeight="1">
      <c r="A28" s="95" t="s">
        <v>30</v>
      </c>
      <c r="B28" s="96">
        <f t="shared" si="3"/>
        <v>3885</v>
      </c>
      <c r="C28" s="25">
        <v>1696</v>
      </c>
      <c r="D28" s="25">
        <v>1069</v>
      </c>
      <c r="E28" s="25">
        <v>524</v>
      </c>
      <c r="F28" s="25">
        <v>429</v>
      </c>
      <c r="G28" s="25">
        <v>167</v>
      </c>
      <c r="H28" s="25">
        <v>8002</v>
      </c>
      <c r="I28" s="97">
        <f t="shared" si="4"/>
        <v>2.0597168597168598</v>
      </c>
      <c r="K28" s="107"/>
    </row>
    <row r="29" spans="1:11" ht="12.75" customHeight="1">
      <c r="A29" s="95" t="s">
        <v>31</v>
      </c>
      <c r="B29" s="96">
        <f t="shared" si="3"/>
        <v>6631</v>
      </c>
      <c r="C29" s="25">
        <v>3189</v>
      </c>
      <c r="D29" s="25">
        <v>1863</v>
      </c>
      <c r="E29" s="25">
        <v>768</v>
      </c>
      <c r="F29" s="25">
        <v>587</v>
      </c>
      <c r="G29" s="25">
        <v>224</v>
      </c>
      <c r="H29" s="25">
        <v>12754</v>
      </c>
      <c r="I29" s="97">
        <f t="shared" si="4"/>
        <v>1.923390137234203</v>
      </c>
      <c r="K29" s="107"/>
    </row>
    <row r="30" spans="1:11" ht="12.75" customHeight="1">
      <c r="A30" s="95" t="s">
        <v>32</v>
      </c>
      <c r="B30" s="96">
        <f t="shared" si="3"/>
        <v>11514</v>
      </c>
      <c r="C30" s="25">
        <v>5063</v>
      </c>
      <c r="D30" s="25">
        <v>3252</v>
      </c>
      <c r="E30" s="25">
        <v>1458</v>
      </c>
      <c r="F30" s="25">
        <v>1179</v>
      </c>
      <c r="G30" s="25">
        <v>562</v>
      </c>
      <c r="H30" s="25">
        <v>23628</v>
      </c>
      <c r="I30" s="97">
        <f t="shared" si="4"/>
        <v>2.0521104742053153</v>
      </c>
      <c r="K30" s="107"/>
    </row>
    <row r="31" spans="1:11" ht="12.75" customHeight="1">
      <c r="A31" s="95" t="s">
        <v>33</v>
      </c>
      <c r="B31" s="96">
        <f t="shared" si="3"/>
        <v>5542</v>
      </c>
      <c r="C31" s="25">
        <v>2200</v>
      </c>
      <c r="D31" s="25">
        <v>1532</v>
      </c>
      <c r="E31" s="25">
        <v>822</v>
      </c>
      <c r="F31" s="25">
        <v>679</v>
      </c>
      <c r="G31" s="25">
        <v>309</v>
      </c>
      <c r="H31" s="25">
        <v>12084</v>
      </c>
      <c r="I31" s="97">
        <f t="shared" si="4"/>
        <v>2.180440274269217</v>
      </c>
      <c r="K31" s="107"/>
    </row>
    <row r="32" spans="1:11" ht="12.75" customHeight="1">
      <c r="A32" s="95" t="s">
        <v>34</v>
      </c>
      <c r="B32" s="96">
        <f t="shared" si="3"/>
        <v>7920</v>
      </c>
      <c r="C32" s="25">
        <v>3559</v>
      </c>
      <c r="D32" s="25">
        <v>2137</v>
      </c>
      <c r="E32" s="25">
        <v>1075</v>
      </c>
      <c r="F32" s="25">
        <v>813</v>
      </c>
      <c r="G32" s="25">
        <v>336</v>
      </c>
      <c r="H32" s="25">
        <v>16094</v>
      </c>
      <c r="I32" s="97">
        <f t="shared" si="4"/>
        <v>2.0320707070707069</v>
      </c>
      <c r="K32" s="107"/>
    </row>
    <row r="33" spans="1:11" ht="12.75" customHeight="1">
      <c r="A33" s="95" t="s">
        <v>35</v>
      </c>
      <c r="B33" s="96">
        <f t="shared" si="3"/>
        <v>22380</v>
      </c>
      <c r="C33" s="25">
        <v>10971</v>
      </c>
      <c r="D33" s="25">
        <v>5885</v>
      </c>
      <c r="E33" s="25">
        <v>2652</v>
      </c>
      <c r="F33" s="25">
        <v>2051</v>
      </c>
      <c r="G33" s="25">
        <v>821</v>
      </c>
      <c r="H33" s="25">
        <v>43289</v>
      </c>
      <c r="I33" s="97">
        <f t="shared" si="4"/>
        <v>1.9342716711349419</v>
      </c>
      <c r="K33" s="107"/>
    </row>
    <row r="34" spans="1:11" ht="12.75" customHeight="1">
      <c r="A34" s="95" t="s">
        <v>36</v>
      </c>
      <c r="B34" s="96">
        <f t="shared" si="3"/>
        <v>4514</v>
      </c>
      <c r="C34" s="25">
        <v>2134</v>
      </c>
      <c r="D34" s="25">
        <v>1213</v>
      </c>
      <c r="E34" s="25">
        <v>559</v>
      </c>
      <c r="F34" s="25">
        <v>435</v>
      </c>
      <c r="G34" s="25">
        <v>173</v>
      </c>
      <c r="H34" s="25">
        <v>8919</v>
      </c>
      <c r="I34" s="97">
        <f t="shared" si="4"/>
        <v>1.9758529020824103</v>
      </c>
      <c r="K34" s="107"/>
    </row>
    <row r="35" spans="1:11" ht="12.75" customHeight="1">
      <c r="A35" s="95" t="s">
        <v>37</v>
      </c>
      <c r="B35" s="96">
        <f t="shared" si="3"/>
        <v>14060</v>
      </c>
      <c r="C35" s="25">
        <v>5447</v>
      </c>
      <c r="D35" s="25">
        <v>3971</v>
      </c>
      <c r="E35" s="25">
        <v>2098</v>
      </c>
      <c r="F35" s="25">
        <v>1777</v>
      </c>
      <c r="G35" s="25">
        <v>767</v>
      </c>
      <c r="H35" s="25">
        <v>30859</v>
      </c>
      <c r="I35" s="97">
        <f t="shared" si="4"/>
        <v>2.1948079658605972</v>
      </c>
      <c r="K35" s="107"/>
    </row>
    <row r="36" spans="1:11" ht="12.75" customHeight="1">
      <c r="A36" s="95" t="s">
        <v>38</v>
      </c>
      <c r="B36" s="96">
        <f t="shared" si="3"/>
        <v>17144</v>
      </c>
      <c r="C36" s="25">
        <v>7696</v>
      </c>
      <c r="D36" s="25">
        <v>4672</v>
      </c>
      <c r="E36" s="25">
        <v>2322</v>
      </c>
      <c r="F36" s="25">
        <v>1652</v>
      </c>
      <c r="G36" s="25">
        <v>802</v>
      </c>
      <c r="H36" s="25">
        <v>34883</v>
      </c>
      <c r="I36" s="97">
        <f t="shared" si="4"/>
        <v>2.0347060195986932</v>
      </c>
      <c r="K36" s="107"/>
    </row>
    <row r="37" spans="1:11" ht="12.75" customHeight="1">
      <c r="A37" s="98" t="s">
        <v>39</v>
      </c>
      <c r="B37" s="99">
        <f t="shared" si="3"/>
        <v>193065</v>
      </c>
      <c r="C37" s="99">
        <f t="shared" ref="C37:H37" si="5">SUM(C19:C36)</f>
        <v>86695</v>
      </c>
      <c r="D37" s="99">
        <f t="shared" si="5"/>
        <v>52856</v>
      </c>
      <c r="E37" s="99">
        <f t="shared" si="5"/>
        <v>25474</v>
      </c>
      <c r="F37" s="99">
        <f t="shared" si="5"/>
        <v>19378</v>
      </c>
      <c r="G37" s="99">
        <f t="shared" si="5"/>
        <v>8662</v>
      </c>
      <c r="H37" s="99">
        <f t="shared" si="5"/>
        <v>392409</v>
      </c>
      <c r="I37" s="97">
        <f t="shared" si="4"/>
        <v>2.0325227255069538</v>
      </c>
      <c r="K37" s="107"/>
    </row>
    <row r="38" spans="1:11" ht="12.75" customHeight="1">
      <c r="A38" s="74"/>
      <c r="B38" s="96"/>
      <c r="C38" s="96"/>
      <c r="D38" s="96"/>
      <c r="E38" s="96"/>
      <c r="F38" s="96"/>
      <c r="G38" s="96"/>
      <c r="H38" s="96"/>
      <c r="I38" s="97"/>
      <c r="K38" s="107"/>
    </row>
    <row r="39" spans="1:11" ht="12.75" customHeight="1">
      <c r="A39" s="98" t="s">
        <v>40</v>
      </c>
      <c r="B39" s="99">
        <f>SUM(C39:G39)</f>
        <v>298949</v>
      </c>
      <c r="C39" s="99">
        <f t="shared" ref="C39:H39" si="6">C17+C37</f>
        <v>146912</v>
      </c>
      <c r="D39" s="99">
        <f t="shared" si="6"/>
        <v>77708</v>
      </c>
      <c r="E39" s="99">
        <f t="shared" si="6"/>
        <v>36063</v>
      </c>
      <c r="F39" s="99">
        <f t="shared" si="6"/>
        <v>26356</v>
      </c>
      <c r="G39" s="99">
        <f t="shared" si="6"/>
        <v>11910</v>
      </c>
      <c r="H39" s="99">
        <f t="shared" si="6"/>
        <v>579404</v>
      </c>
      <c r="I39" s="97">
        <f>+H39/B39</f>
        <v>1.9381366052403588</v>
      </c>
      <c r="J39" s="105"/>
      <c r="K39" s="107"/>
    </row>
    <row r="40" spans="1:11" ht="12.75" customHeight="1">
      <c r="A40" s="100"/>
      <c r="B40" s="101"/>
      <c r="H40" s="101"/>
    </row>
    <row r="41" spans="1:11" ht="12.75" customHeight="1">
      <c r="A41" s="102"/>
      <c r="F41" s="97"/>
      <c r="H41" s="101"/>
    </row>
    <row r="42" spans="1:11" ht="12.75" customHeight="1">
      <c r="H42" s="101"/>
    </row>
    <row r="43" spans="1:11" ht="12.75" customHeight="1">
      <c r="H43" s="101"/>
    </row>
    <row r="44" spans="1:11" ht="12.75" customHeight="1">
      <c r="H44" s="101"/>
    </row>
    <row r="45" spans="1:11" ht="12.75" customHeight="1">
      <c r="H45" s="101"/>
    </row>
    <row r="46" spans="1:11" ht="12.75" customHeight="1">
      <c r="H46" s="101"/>
    </row>
    <row r="47" spans="1:11" ht="12.75" customHeight="1">
      <c r="H47" s="101"/>
    </row>
    <row r="48" spans="1:11" ht="12.75" customHeight="1">
      <c r="H48" s="101"/>
    </row>
    <row r="63" spans="1:9" ht="12.75" customHeight="1">
      <c r="A63" s="103"/>
      <c r="B63" s="103"/>
      <c r="C63" s="103"/>
      <c r="D63" s="103"/>
      <c r="E63" s="103"/>
      <c r="F63" s="103"/>
      <c r="G63" s="103"/>
      <c r="H63" s="103"/>
      <c r="I63" s="103"/>
    </row>
    <row r="64" spans="1:9" ht="12.75" customHeight="1">
      <c r="A64" s="103"/>
      <c r="B64" s="103"/>
      <c r="C64" s="103"/>
      <c r="D64" s="103"/>
      <c r="E64" s="103"/>
      <c r="F64" s="103"/>
      <c r="G64" s="103"/>
      <c r="H64" s="103"/>
      <c r="I64" s="103"/>
    </row>
    <row r="65" spans="1:1" ht="12.75" customHeight="1">
      <c r="A65" s="103"/>
    </row>
    <row r="68" spans="1:1" ht="12.75" customHeight="1">
      <c r="A68" s="103"/>
    </row>
    <row r="69" spans="1:1" ht="12.75" customHeight="1">
      <c r="A69" s="103"/>
    </row>
    <row r="81" ht="11.25"/>
    <row r="82" ht="11.25"/>
    <row r="83" ht="11.25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83"/>
  <sheetViews>
    <sheetView workbookViewId="0">
      <selection activeCell="K32" sqref="K32"/>
    </sheetView>
  </sheetViews>
  <sheetFormatPr baseColWidth="10" defaultColWidth="9.83203125" defaultRowHeight="12.75" customHeight="1"/>
  <cols>
    <col min="1" max="1" width="19.83203125" style="69" customWidth="1"/>
    <col min="2" max="9" width="11.83203125" style="69" customWidth="1"/>
    <col min="10" max="16384" width="9.83203125" style="69"/>
  </cols>
  <sheetData>
    <row r="1" spans="1:11" ht="12.75" customHeight="1">
      <c r="A1" s="67" t="s">
        <v>52</v>
      </c>
      <c r="B1" s="68"/>
      <c r="C1" s="68"/>
      <c r="D1" s="68"/>
      <c r="E1" s="68"/>
      <c r="F1" s="68"/>
      <c r="G1" s="68"/>
      <c r="H1" s="68"/>
    </row>
    <row r="3" spans="1:11" ht="12.75" customHeight="1">
      <c r="A3" s="70" t="s">
        <v>59</v>
      </c>
      <c r="B3" s="68"/>
      <c r="C3" s="68"/>
      <c r="D3" s="68"/>
      <c r="E3" s="68"/>
      <c r="F3" s="68"/>
      <c r="G3" s="68"/>
      <c r="H3" s="68"/>
      <c r="I3" s="68"/>
    </row>
    <row r="4" spans="1:11" ht="12.75" customHeight="1">
      <c r="A4" s="70" t="s">
        <v>1</v>
      </c>
      <c r="B4" s="68"/>
      <c r="C4" s="68"/>
      <c r="D4" s="68"/>
      <c r="E4" s="68"/>
      <c r="F4" s="68"/>
      <c r="G4" s="68"/>
      <c r="H4" s="68"/>
      <c r="I4" s="68"/>
    </row>
    <row r="5" spans="1:11" ht="12.75" customHeight="1">
      <c r="A5" s="71"/>
      <c r="B5" s="72"/>
      <c r="C5" s="72"/>
      <c r="D5" s="72"/>
      <c r="E5" s="72"/>
      <c r="F5" s="72"/>
      <c r="G5" s="72"/>
      <c r="H5" s="72"/>
      <c r="I5" s="73"/>
    </row>
    <row r="6" spans="1:11" ht="12.75" customHeight="1">
      <c r="A6" s="74"/>
      <c r="B6" s="74"/>
      <c r="C6" s="75"/>
      <c r="D6" s="75"/>
      <c r="E6" s="75"/>
      <c r="F6" s="75"/>
      <c r="G6" s="74"/>
      <c r="H6" s="74"/>
      <c r="I6" s="76" t="s">
        <v>2</v>
      </c>
    </row>
    <row r="7" spans="1:11" ht="12.75" customHeight="1">
      <c r="A7" s="77"/>
      <c r="C7" s="78" t="s">
        <v>3</v>
      </c>
      <c r="D7" s="79"/>
      <c r="E7" s="79"/>
      <c r="F7" s="79"/>
      <c r="G7" s="80"/>
      <c r="H7" s="81" t="s">
        <v>4</v>
      </c>
      <c r="I7" s="82" t="s">
        <v>5</v>
      </c>
    </row>
    <row r="8" spans="1:11" ht="12.75" customHeight="1">
      <c r="A8" s="77" t="s">
        <v>6</v>
      </c>
      <c r="B8" s="76" t="s">
        <v>7</v>
      </c>
      <c r="C8" s="83"/>
      <c r="D8" s="84"/>
      <c r="F8" s="84"/>
      <c r="G8" s="85"/>
      <c r="H8" s="81" t="s">
        <v>8</v>
      </c>
      <c r="I8" s="86" t="s">
        <v>9</v>
      </c>
    </row>
    <row r="9" spans="1:11" ht="12.75" customHeight="1">
      <c r="A9" s="87"/>
      <c r="B9" s="88" t="s">
        <v>10</v>
      </c>
      <c r="C9" s="82">
        <v>1</v>
      </c>
      <c r="D9" s="89">
        <v>2</v>
      </c>
      <c r="E9" s="68">
        <v>3</v>
      </c>
      <c r="F9" s="89">
        <v>4</v>
      </c>
      <c r="G9" s="88" t="s">
        <v>11</v>
      </c>
      <c r="H9" s="82" t="s">
        <v>12</v>
      </c>
      <c r="I9" s="82" t="s">
        <v>13</v>
      </c>
    </row>
    <row r="10" spans="1:11" ht="12.75" customHeight="1">
      <c r="A10" s="90"/>
      <c r="B10" s="90"/>
      <c r="C10" s="91"/>
      <c r="D10" s="92"/>
      <c r="E10" s="91"/>
      <c r="F10" s="92"/>
      <c r="G10" s="93"/>
      <c r="H10" s="94"/>
      <c r="I10" s="94" t="s">
        <v>14</v>
      </c>
    </row>
    <row r="11" spans="1:11" ht="12.75" customHeight="1">
      <c r="A11" s="74"/>
    </row>
    <row r="12" spans="1:11" ht="12.75" customHeight="1">
      <c r="A12" s="95" t="s">
        <v>15</v>
      </c>
      <c r="B12" s="96">
        <f t="shared" ref="B12:B17" si="0">SUM(C12:G12)</f>
        <v>13905</v>
      </c>
      <c r="C12" s="25">
        <v>9016</v>
      </c>
      <c r="D12" s="25">
        <v>2819</v>
      </c>
      <c r="E12" s="25">
        <v>1076</v>
      </c>
      <c r="F12" s="25">
        <v>657</v>
      </c>
      <c r="G12" s="25">
        <v>337</v>
      </c>
      <c r="H12" s="25">
        <v>22384</v>
      </c>
      <c r="I12" s="97">
        <f t="shared" ref="I12:I17" si="1">+H12/B12</f>
        <v>1.6097806544408486</v>
      </c>
      <c r="K12" s="107"/>
    </row>
    <row r="13" spans="1:11" ht="12.75" customHeight="1">
      <c r="A13" s="95" t="s">
        <v>16</v>
      </c>
      <c r="B13" s="96">
        <f t="shared" si="0"/>
        <v>13264</v>
      </c>
      <c r="C13" s="25">
        <v>6656</v>
      </c>
      <c r="D13" s="25">
        <v>3381</v>
      </c>
      <c r="E13" s="25">
        <v>1577</v>
      </c>
      <c r="F13" s="25">
        <v>1095</v>
      </c>
      <c r="G13" s="25">
        <v>555</v>
      </c>
      <c r="H13" s="25">
        <v>25498</v>
      </c>
      <c r="I13" s="97">
        <f t="shared" si="1"/>
        <v>1.9223462002412546</v>
      </c>
      <c r="K13" s="107"/>
    </row>
    <row r="14" spans="1:11" ht="12.75" customHeight="1">
      <c r="A14" s="95" t="s">
        <v>17</v>
      </c>
      <c r="B14" s="96">
        <f t="shared" si="0"/>
        <v>25718</v>
      </c>
      <c r="C14" s="25">
        <v>13744</v>
      </c>
      <c r="D14" s="25">
        <v>6298</v>
      </c>
      <c r="E14" s="25">
        <v>2844</v>
      </c>
      <c r="F14" s="25">
        <v>1939</v>
      </c>
      <c r="G14" s="25">
        <v>893</v>
      </c>
      <c r="H14" s="25">
        <v>47385</v>
      </c>
      <c r="I14" s="97">
        <f t="shared" si="1"/>
        <v>1.8424838634419474</v>
      </c>
      <c r="K14" s="107"/>
    </row>
    <row r="15" spans="1:11" ht="12.75" customHeight="1">
      <c r="A15" s="95" t="s">
        <v>18</v>
      </c>
      <c r="B15" s="96">
        <f t="shared" si="0"/>
        <v>24391</v>
      </c>
      <c r="C15" s="25">
        <v>13773</v>
      </c>
      <c r="D15" s="25">
        <v>5723</v>
      </c>
      <c r="E15" s="25">
        <v>2486</v>
      </c>
      <c r="F15" s="25">
        <v>1661</v>
      </c>
      <c r="G15" s="25">
        <v>748</v>
      </c>
      <c r="H15" s="25">
        <v>43363</v>
      </c>
      <c r="I15" s="97">
        <f t="shared" si="1"/>
        <v>1.7778278873354927</v>
      </c>
      <c r="K15" s="107"/>
    </row>
    <row r="16" spans="1:11" ht="12.75" customHeight="1">
      <c r="A16" s="95" t="s">
        <v>19</v>
      </c>
      <c r="B16" s="96">
        <f t="shared" si="0"/>
        <v>29731</v>
      </c>
      <c r="C16" s="25">
        <v>17676</v>
      </c>
      <c r="D16" s="25">
        <v>6844</v>
      </c>
      <c r="E16" s="25">
        <v>2718</v>
      </c>
      <c r="F16" s="25">
        <v>1723</v>
      </c>
      <c r="G16" s="25">
        <v>770</v>
      </c>
      <c r="H16" s="25">
        <v>50498</v>
      </c>
      <c r="I16" s="97">
        <f t="shared" si="1"/>
        <v>1.6984965187851064</v>
      </c>
      <c r="K16" s="107"/>
    </row>
    <row r="17" spans="1:11" ht="12.75" customHeight="1">
      <c r="A17" s="98" t="s">
        <v>20</v>
      </c>
      <c r="B17" s="96">
        <f t="shared" si="0"/>
        <v>107009</v>
      </c>
      <c r="C17" s="96">
        <f t="shared" ref="C17:H17" si="2">SUM(C12:C16)</f>
        <v>60865</v>
      </c>
      <c r="D17" s="96">
        <f t="shared" si="2"/>
        <v>25065</v>
      </c>
      <c r="E17" s="96">
        <f t="shared" si="2"/>
        <v>10701</v>
      </c>
      <c r="F17" s="96">
        <f t="shared" si="2"/>
        <v>7075</v>
      </c>
      <c r="G17" s="96">
        <f t="shared" si="2"/>
        <v>3303</v>
      </c>
      <c r="H17" s="96">
        <f t="shared" si="2"/>
        <v>189128</v>
      </c>
      <c r="I17" s="97">
        <f t="shared" si="1"/>
        <v>1.7674027418254539</v>
      </c>
      <c r="K17" s="107"/>
    </row>
    <row r="18" spans="1:11" ht="12.75" customHeight="1">
      <c r="A18" s="74"/>
      <c r="B18" s="96"/>
      <c r="C18" s="96"/>
      <c r="D18" s="96"/>
      <c r="E18" s="96"/>
      <c r="F18" s="96"/>
      <c r="G18" s="96"/>
      <c r="H18" s="96"/>
      <c r="I18" s="96"/>
      <c r="K18" s="107"/>
    </row>
    <row r="19" spans="1:11" ht="12.75" customHeight="1">
      <c r="A19" s="95" t="s">
        <v>21</v>
      </c>
      <c r="B19" s="96">
        <f t="shared" ref="B19:B37" si="3">SUM(C19:G19)</f>
        <v>33094</v>
      </c>
      <c r="C19" s="25">
        <v>15099</v>
      </c>
      <c r="D19" s="25">
        <v>8743</v>
      </c>
      <c r="E19" s="25">
        <v>4371</v>
      </c>
      <c r="F19" s="25">
        <v>3258</v>
      </c>
      <c r="G19" s="25">
        <v>1623</v>
      </c>
      <c r="H19" s="25">
        <v>67385</v>
      </c>
      <c r="I19" s="97">
        <f t="shared" ref="I19:I37" si="4">+H19/B19</f>
        <v>2.0361696984347617</v>
      </c>
      <c r="K19" s="107"/>
    </row>
    <row r="20" spans="1:11" ht="12.75" customHeight="1">
      <c r="A20" s="95" t="s">
        <v>22</v>
      </c>
      <c r="B20" s="96">
        <f t="shared" si="3"/>
        <v>3130</v>
      </c>
      <c r="C20" s="25">
        <v>1466</v>
      </c>
      <c r="D20" s="25">
        <v>859</v>
      </c>
      <c r="E20" s="25">
        <v>378</v>
      </c>
      <c r="F20" s="25">
        <v>290</v>
      </c>
      <c r="G20" s="25">
        <v>137</v>
      </c>
      <c r="H20" s="25">
        <v>6201</v>
      </c>
      <c r="I20" s="97">
        <f t="shared" si="4"/>
        <v>1.981150159744409</v>
      </c>
      <c r="K20" s="107"/>
    </row>
    <row r="21" spans="1:11" ht="12.75" customHeight="1">
      <c r="A21" s="95" t="s">
        <v>23</v>
      </c>
      <c r="B21" s="96">
        <f t="shared" si="3"/>
        <v>6688</v>
      </c>
      <c r="C21" s="25">
        <v>2963</v>
      </c>
      <c r="D21" s="25">
        <v>1946</v>
      </c>
      <c r="E21" s="25">
        <v>852</v>
      </c>
      <c r="F21" s="25">
        <v>652</v>
      </c>
      <c r="G21" s="25">
        <v>275</v>
      </c>
      <c r="H21" s="25">
        <v>13483</v>
      </c>
      <c r="I21" s="97">
        <f t="shared" si="4"/>
        <v>2.0159988038277512</v>
      </c>
      <c r="K21" s="107"/>
    </row>
    <row r="22" spans="1:11" ht="12.75" customHeight="1">
      <c r="A22" s="95" t="s">
        <v>24</v>
      </c>
      <c r="B22" s="96">
        <f t="shared" si="3"/>
        <v>8771</v>
      </c>
      <c r="C22" s="25">
        <v>4287</v>
      </c>
      <c r="D22" s="25">
        <v>2248</v>
      </c>
      <c r="E22" s="25">
        <v>1074</v>
      </c>
      <c r="F22" s="25">
        <v>846</v>
      </c>
      <c r="G22" s="25">
        <v>316</v>
      </c>
      <c r="H22" s="25">
        <v>17055</v>
      </c>
      <c r="I22" s="97">
        <f t="shared" si="4"/>
        <v>1.9444761144681337</v>
      </c>
      <c r="K22" s="107"/>
    </row>
    <row r="23" spans="1:11" ht="12.75" customHeight="1">
      <c r="A23" s="95" t="s">
        <v>25</v>
      </c>
      <c r="B23" s="96">
        <f t="shared" si="3"/>
        <v>14109</v>
      </c>
      <c r="C23" s="25">
        <v>6733</v>
      </c>
      <c r="D23" s="25">
        <v>3671</v>
      </c>
      <c r="E23" s="25">
        <v>1854</v>
      </c>
      <c r="F23" s="25">
        <v>1275</v>
      </c>
      <c r="G23" s="25">
        <v>576</v>
      </c>
      <c r="H23" s="25">
        <v>27816</v>
      </c>
      <c r="I23" s="97">
        <f t="shared" si="4"/>
        <v>1.9715075483733786</v>
      </c>
      <c r="K23" s="107"/>
    </row>
    <row r="24" spans="1:11" ht="12.75" customHeight="1">
      <c r="A24" s="95" t="s">
        <v>26</v>
      </c>
      <c r="B24" s="96">
        <f t="shared" si="3"/>
        <v>4548</v>
      </c>
      <c r="C24" s="25">
        <v>1982</v>
      </c>
      <c r="D24" s="25">
        <v>1294</v>
      </c>
      <c r="E24" s="25">
        <v>601</v>
      </c>
      <c r="F24" s="25">
        <v>457</v>
      </c>
      <c r="G24" s="25">
        <v>214</v>
      </c>
      <c r="H24" s="25">
        <v>9325</v>
      </c>
      <c r="I24" s="97">
        <f t="shared" si="4"/>
        <v>2.0503518029903254</v>
      </c>
      <c r="K24" s="107"/>
    </row>
    <row r="25" spans="1:11" ht="12.75" customHeight="1">
      <c r="A25" s="95" t="s">
        <v>27</v>
      </c>
      <c r="B25" s="96">
        <f t="shared" si="3"/>
        <v>14788</v>
      </c>
      <c r="C25" s="25">
        <v>6658</v>
      </c>
      <c r="D25" s="25">
        <v>4207</v>
      </c>
      <c r="E25" s="25">
        <v>1917</v>
      </c>
      <c r="F25" s="25">
        <v>1369</v>
      </c>
      <c r="G25" s="25">
        <v>637</v>
      </c>
      <c r="H25" s="25">
        <v>29670</v>
      </c>
      <c r="I25" s="97">
        <f t="shared" si="4"/>
        <v>2.0063565052745469</v>
      </c>
      <c r="K25" s="107"/>
    </row>
    <row r="26" spans="1:11" ht="12.75" customHeight="1">
      <c r="A26" s="95" t="s">
        <v>28</v>
      </c>
      <c r="B26" s="96">
        <f t="shared" si="3"/>
        <v>11691</v>
      </c>
      <c r="C26" s="25">
        <v>4365</v>
      </c>
      <c r="D26" s="25">
        <v>3536</v>
      </c>
      <c r="E26" s="25">
        <v>1767</v>
      </c>
      <c r="F26" s="25">
        <v>1366</v>
      </c>
      <c r="G26" s="25">
        <v>657</v>
      </c>
      <c r="H26" s="25">
        <v>25730</v>
      </c>
      <c r="I26" s="97">
        <f t="shared" si="4"/>
        <v>2.2008382516465659</v>
      </c>
      <c r="K26" s="107"/>
    </row>
    <row r="27" spans="1:11" ht="12.75" customHeight="1">
      <c r="A27" s="95" t="s">
        <v>29</v>
      </c>
      <c r="B27" s="96">
        <f t="shared" si="3"/>
        <v>3278</v>
      </c>
      <c r="C27" s="25">
        <v>1540</v>
      </c>
      <c r="D27" s="25">
        <v>957</v>
      </c>
      <c r="E27" s="25">
        <v>399</v>
      </c>
      <c r="F27" s="25">
        <v>276</v>
      </c>
      <c r="G27" s="25">
        <v>106</v>
      </c>
      <c r="H27" s="25">
        <v>6310</v>
      </c>
      <c r="I27" s="97">
        <f t="shared" si="4"/>
        <v>1.924954240390482</v>
      </c>
      <c r="K27" s="107"/>
    </row>
    <row r="28" spans="1:11" ht="12.75" customHeight="1">
      <c r="A28" s="95" t="s">
        <v>30</v>
      </c>
      <c r="B28" s="96">
        <f t="shared" si="3"/>
        <v>3830</v>
      </c>
      <c r="C28" s="25">
        <v>1636</v>
      </c>
      <c r="D28" s="25">
        <v>1067</v>
      </c>
      <c r="E28" s="25">
        <v>514</v>
      </c>
      <c r="F28" s="25">
        <v>444</v>
      </c>
      <c r="G28" s="25">
        <v>169</v>
      </c>
      <c r="H28" s="25">
        <v>7976</v>
      </c>
      <c r="I28" s="97">
        <f t="shared" si="4"/>
        <v>2.0825065274151435</v>
      </c>
      <c r="K28" s="107"/>
    </row>
    <row r="29" spans="1:11" ht="12.75" customHeight="1">
      <c r="A29" s="95" t="s">
        <v>31</v>
      </c>
      <c r="B29" s="96">
        <f t="shared" si="3"/>
        <v>6662</v>
      </c>
      <c r="C29" s="25">
        <v>3222</v>
      </c>
      <c r="D29" s="25">
        <v>1844</v>
      </c>
      <c r="E29" s="25">
        <v>784</v>
      </c>
      <c r="F29" s="25">
        <v>575</v>
      </c>
      <c r="G29" s="25">
        <v>237</v>
      </c>
      <c r="H29" s="25">
        <v>12821</v>
      </c>
      <c r="I29" s="97">
        <f t="shared" si="4"/>
        <v>1.9244971480036026</v>
      </c>
      <c r="K29" s="107"/>
    </row>
    <row r="30" spans="1:11" ht="12.75" customHeight="1">
      <c r="A30" s="95" t="s">
        <v>32</v>
      </c>
      <c r="B30" s="96">
        <f t="shared" si="3"/>
        <v>11564</v>
      </c>
      <c r="C30" s="25">
        <v>5097</v>
      </c>
      <c r="D30" s="25">
        <v>3222</v>
      </c>
      <c r="E30" s="25">
        <v>1498</v>
      </c>
      <c r="F30" s="25">
        <v>1169</v>
      </c>
      <c r="G30" s="25">
        <v>578</v>
      </c>
      <c r="H30" s="25">
        <v>23781</v>
      </c>
      <c r="I30" s="97">
        <f t="shared" si="4"/>
        <v>2.056468350051885</v>
      </c>
      <c r="K30" s="107"/>
    </row>
    <row r="31" spans="1:11" ht="12.75" customHeight="1">
      <c r="A31" s="95" t="s">
        <v>33</v>
      </c>
      <c r="B31" s="96">
        <f t="shared" si="3"/>
        <v>5526</v>
      </c>
      <c r="C31" s="25">
        <v>2196</v>
      </c>
      <c r="D31" s="25">
        <v>1509</v>
      </c>
      <c r="E31" s="25">
        <v>822</v>
      </c>
      <c r="F31" s="25">
        <v>677</v>
      </c>
      <c r="G31" s="25">
        <v>322</v>
      </c>
      <c r="H31" s="25">
        <v>12104</v>
      </c>
      <c r="I31" s="97">
        <f t="shared" si="4"/>
        <v>2.1903727832066595</v>
      </c>
      <c r="K31" s="107"/>
    </row>
    <row r="32" spans="1:11" ht="12.75" customHeight="1">
      <c r="A32" s="95" t="s">
        <v>34</v>
      </c>
      <c r="B32" s="96">
        <f t="shared" si="3"/>
        <v>7935</v>
      </c>
      <c r="C32" s="25">
        <v>3620</v>
      </c>
      <c r="D32" s="25">
        <v>2114</v>
      </c>
      <c r="E32" s="25">
        <v>1054</v>
      </c>
      <c r="F32" s="25">
        <v>815</v>
      </c>
      <c r="G32" s="25">
        <v>332</v>
      </c>
      <c r="H32" s="25">
        <v>16027</v>
      </c>
      <c r="I32" s="97">
        <f t="shared" si="4"/>
        <v>2.0197857592942658</v>
      </c>
      <c r="K32" s="107"/>
    </row>
    <row r="33" spans="1:11" ht="12.75" customHeight="1">
      <c r="A33" s="95" t="s">
        <v>35</v>
      </c>
      <c r="B33" s="96">
        <f t="shared" si="3"/>
        <v>22233</v>
      </c>
      <c r="C33" s="25">
        <v>10885</v>
      </c>
      <c r="D33" s="25">
        <v>5849</v>
      </c>
      <c r="E33" s="25">
        <v>2666</v>
      </c>
      <c r="F33" s="25">
        <v>2025</v>
      </c>
      <c r="G33" s="25">
        <v>808</v>
      </c>
      <c r="H33" s="25">
        <v>42991</v>
      </c>
      <c r="I33" s="97">
        <f t="shared" si="4"/>
        <v>1.9336571762695094</v>
      </c>
      <c r="K33" s="107"/>
    </row>
    <row r="34" spans="1:11" ht="12.75" customHeight="1">
      <c r="A34" s="95" t="s">
        <v>36</v>
      </c>
      <c r="B34" s="96">
        <f t="shared" si="3"/>
        <v>4515</v>
      </c>
      <c r="C34" s="25">
        <v>2114</v>
      </c>
      <c r="D34" s="25">
        <v>1227</v>
      </c>
      <c r="E34" s="25">
        <v>567</v>
      </c>
      <c r="F34" s="25">
        <v>438</v>
      </c>
      <c r="G34" s="25">
        <v>169</v>
      </c>
      <c r="H34" s="25">
        <v>8932</v>
      </c>
      <c r="I34" s="97">
        <f t="shared" si="4"/>
        <v>1.9782945736434108</v>
      </c>
      <c r="K34" s="107"/>
    </row>
    <row r="35" spans="1:11" ht="12.75" customHeight="1">
      <c r="A35" s="95" t="s">
        <v>37</v>
      </c>
      <c r="B35" s="96">
        <f t="shared" si="3"/>
        <v>14078</v>
      </c>
      <c r="C35" s="25">
        <v>5521</v>
      </c>
      <c r="D35" s="25">
        <v>3961</v>
      </c>
      <c r="E35" s="25">
        <v>2045</v>
      </c>
      <c r="F35" s="25">
        <v>1786</v>
      </c>
      <c r="G35" s="25">
        <v>765</v>
      </c>
      <c r="H35" s="25">
        <v>30765</v>
      </c>
      <c r="I35" s="97">
        <f t="shared" si="4"/>
        <v>2.1853246199744283</v>
      </c>
      <c r="K35" s="107"/>
    </row>
    <row r="36" spans="1:11" ht="12.75" customHeight="1">
      <c r="A36" s="95" t="s">
        <v>38</v>
      </c>
      <c r="B36" s="96">
        <f t="shared" si="3"/>
        <v>17013</v>
      </c>
      <c r="C36" s="25">
        <v>7684</v>
      </c>
      <c r="D36" s="25">
        <v>4644</v>
      </c>
      <c r="E36" s="25">
        <v>2282</v>
      </c>
      <c r="F36" s="25">
        <v>1622</v>
      </c>
      <c r="G36" s="25">
        <v>781</v>
      </c>
      <c r="H36" s="25">
        <v>34462</v>
      </c>
      <c r="I36" s="97">
        <f t="shared" si="4"/>
        <v>2.0256274613530829</v>
      </c>
      <c r="K36" s="107"/>
    </row>
    <row r="37" spans="1:11" ht="12.75" customHeight="1">
      <c r="A37" s="98" t="s">
        <v>39</v>
      </c>
      <c r="B37" s="99">
        <f t="shared" si="3"/>
        <v>193453</v>
      </c>
      <c r="C37" s="99">
        <f t="shared" ref="C37:H37" si="5">SUM(C19:C36)</f>
        <v>87068</v>
      </c>
      <c r="D37" s="99">
        <f t="shared" si="5"/>
        <v>52898</v>
      </c>
      <c r="E37" s="99">
        <f t="shared" si="5"/>
        <v>25445</v>
      </c>
      <c r="F37" s="99">
        <f t="shared" si="5"/>
        <v>19340</v>
      </c>
      <c r="G37" s="99">
        <f t="shared" si="5"/>
        <v>8702</v>
      </c>
      <c r="H37" s="99">
        <f t="shared" si="5"/>
        <v>392834</v>
      </c>
      <c r="I37" s="97">
        <f t="shared" si="4"/>
        <v>2.0306431019420739</v>
      </c>
      <c r="K37" s="107"/>
    </row>
    <row r="38" spans="1:11" ht="12.75" customHeight="1">
      <c r="A38" s="74"/>
      <c r="B38" s="96"/>
      <c r="C38" s="96"/>
      <c r="D38" s="96"/>
      <c r="E38" s="96"/>
      <c r="F38" s="96"/>
      <c r="G38" s="96"/>
      <c r="H38" s="96"/>
      <c r="I38" s="97"/>
      <c r="K38" s="107"/>
    </row>
    <row r="39" spans="1:11" ht="12.75" customHeight="1">
      <c r="A39" s="98" t="s">
        <v>40</v>
      </c>
      <c r="B39" s="99">
        <f>SUM(C39:G39)</f>
        <v>300462</v>
      </c>
      <c r="C39" s="99">
        <f t="shared" ref="C39:H39" si="6">C17+C37</f>
        <v>147933</v>
      </c>
      <c r="D39" s="99">
        <f t="shared" si="6"/>
        <v>77963</v>
      </c>
      <c r="E39" s="99">
        <f t="shared" si="6"/>
        <v>36146</v>
      </c>
      <c r="F39" s="99">
        <f t="shared" si="6"/>
        <v>26415</v>
      </c>
      <c r="G39" s="99">
        <f t="shared" si="6"/>
        <v>12005</v>
      </c>
      <c r="H39" s="99">
        <f t="shared" si="6"/>
        <v>581962</v>
      </c>
      <c r="I39" s="97">
        <f>+H39/B39</f>
        <v>1.9368905219295618</v>
      </c>
      <c r="K39" s="107"/>
    </row>
    <row r="40" spans="1:11" ht="12.75" customHeight="1">
      <c r="A40" s="100"/>
      <c r="B40" s="101"/>
      <c r="H40" s="101"/>
    </row>
    <row r="41" spans="1:11" ht="12.75" customHeight="1">
      <c r="A41" s="102"/>
      <c r="H41" s="101"/>
    </row>
    <row r="42" spans="1:11" ht="12.75" customHeight="1">
      <c r="H42" s="101"/>
    </row>
    <row r="43" spans="1:11" ht="12.75" customHeight="1">
      <c r="H43" s="101"/>
    </row>
    <row r="44" spans="1:11" ht="12.75" customHeight="1">
      <c r="H44" s="101"/>
    </row>
    <row r="45" spans="1:11" ht="12.75" customHeight="1">
      <c r="H45" s="101"/>
    </row>
    <row r="46" spans="1:11" ht="12.75" customHeight="1">
      <c r="H46" s="101"/>
    </row>
    <row r="47" spans="1:11" ht="12.75" customHeight="1">
      <c r="H47" s="101"/>
    </row>
    <row r="48" spans="1:11" ht="12.75" customHeight="1">
      <c r="H48" s="101"/>
    </row>
    <row r="63" spans="1:9" ht="12.75" customHeight="1">
      <c r="A63" s="103"/>
      <c r="B63" s="103"/>
      <c r="C63" s="103"/>
      <c r="D63" s="103"/>
      <c r="E63" s="103"/>
      <c r="F63" s="103"/>
      <c r="G63" s="103"/>
      <c r="H63" s="103"/>
      <c r="I63" s="103"/>
    </row>
    <row r="64" spans="1:9" ht="12.75" customHeight="1">
      <c r="A64" s="103"/>
      <c r="B64" s="103"/>
      <c r="C64" s="103"/>
      <c r="D64" s="103"/>
      <c r="E64" s="103"/>
      <c r="F64" s="103"/>
      <c r="G64" s="103"/>
      <c r="H64" s="103"/>
      <c r="I64" s="103"/>
    </row>
    <row r="65" spans="1:1" ht="12.75" customHeight="1">
      <c r="A65" s="103"/>
    </row>
    <row r="68" spans="1:1" ht="12.75" customHeight="1">
      <c r="A68" s="103"/>
    </row>
    <row r="69" spans="1:1" ht="12.75" customHeight="1">
      <c r="A69" s="103"/>
    </row>
    <row r="81" ht="11.25"/>
    <row r="82" ht="11.25"/>
    <row r="83" ht="11.25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83"/>
  <sheetViews>
    <sheetView workbookViewId="0">
      <selection activeCell="J3" sqref="J3"/>
    </sheetView>
  </sheetViews>
  <sheetFormatPr baseColWidth="10" defaultColWidth="9.83203125" defaultRowHeight="12.75" customHeight="1"/>
  <cols>
    <col min="1" max="1" width="19.83203125" customWidth="1"/>
    <col min="2" max="9" width="11.83203125" customWidth="1"/>
  </cols>
  <sheetData>
    <row r="1" spans="1:9" ht="12.75" customHeight="1">
      <c r="A1" s="14" t="s">
        <v>52</v>
      </c>
      <c r="B1" s="1"/>
      <c r="C1" s="1"/>
      <c r="D1" s="1"/>
      <c r="E1" s="1"/>
      <c r="F1" s="1"/>
      <c r="G1" s="1"/>
      <c r="H1" s="1"/>
    </row>
    <row r="3" spans="1:9" ht="12.75" customHeight="1">
      <c r="A3" s="29" t="s">
        <v>55</v>
      </c>
      <c r="B3" s="1"/>
      <c r="C3" s="1"/>
      <c r="D3" s="1"/>
      <c r="E3" s="1"/>
      <c r="F3" s="1"/>
      <c r="G3" s="1"/>
      <c r="H3" s="1"/>
      <c r="I3" s="1"/>
    </row>
    <row r="4" spans="1:9" ht="12.75" customHeight="1">
      <c r="A4" s="29" t="s">
        <v>1</v>
      </c>
      <c r="B4" s="1"/>
      <c r="C4" s="1"/>
      <c r="D4" s="1"/>
      <c r="E4" s="1"/>
      <c r="F4" s="1"/>
      <c r="G4" s="1"/>
      <c r="H4" s="1"/>
      <c r="I4" s="1"/>
    </row>
    <row r="5" spans="1:9" ht="12.75" customHeight="1">
      <c r="A5" s="36"/>
      <c r="B5" s="37"/>
      <c r="C5" s="37"/>
      <c r="D5" s="37"/>
      <c r="E5" s="37"/>
      <c r="F5" s="37"/>
      <c r="G5" s="37"/>
      <c r="H5" s="37"/>
      <c r="I5" s="13"/>
    </row>
    <row r="6" spans="1:9" ht="12.75" customHeight="1">
      <c r="A6" s="23"/>
      <c r="B6" s="23"/>
      <c r="C6" s="33"/>
      <c r="D6" s="33"/>
      <c r="E6" s="33"/>
      <c r="F6" s="33"/>
      <c r="G6" s="23"/>
      <c r="H6" s="23"/>
      <c r="I6" s="30" t="s">
        <v>2</v>
      </c>
    </row>
    <row r="7" spans="1:9" ht="12.75" customHeight="1">
      <c r="A7" s="16"/>
      <c r="C7" s="31" t="s">
        <v>3</v>
      </c>
      <c r="D7" s="3"/>
      <c r="E7" s="3"/>
      <c r="F7" s="3"/>
      <c r="G7" s="4"/>
      <c r="H7" s="34" t="s">
        <v>4</v>
      </c>
      <c r="I7" s="15" t="s">
        <v>5</v>
      </c>
    </row>
    <row r="8" spans="1:9" ht="12.75" customHeight="1">
      <c r="A8" s="16" t="s">
        <v>6</v>
      </c>
      <c r="B8" s="30" t="s">
        <v>7</v>
      </c>
      <c r="C8" s="32"/>
      <c r="D8" s="17"/>
      <c r="F8" s="17"/>
      <c r="G8" s="18"/>
      <c r="H8" s="34" t="s">
        <v>8</v>
      </c>
      <c r="I8" s="38" t="s">
        <v>9</v>
      </c>
    </row>
    <row r="9" spans="1:9" ht="12.75" customHeight="1">
      <c r="A9" s="5"/>
      <c r="B9" s="20" t="s">
        <v>10</v>
      </c>
      <c r="C9" s="15">
        <v>1</v>
      </c>
      <c r="D9" s="19">
        <v>2</v>
      </c>
      <c r="E9" s="1">
        <v>3</v>
      </c>
      <c r="F9" s="19">
        <v>4</v>
      </c>
      <c r="G9" s="20" t="s">
        <v>11</v>
      </c>
      <c r="H9" s="15" t="s">
        <v>12</v>
      </c>
      <c r="I9" s="15" t="s">
        <v>13</v>
      </c>
    </row>
    <row r="10" spans="1:9" ht="12.75" customHeight="1">
      <c r="A10" s="6"/>
      <c r="B10" s="6"/>
      <c r="C10" s="21"/>
      <c r="D10" s="22"/>
      <c r="E10" s="21"/>
      <c r="F10" s="22"/>
      <c r="G10" s="2"/>
      <c r="H10" s="35"/>
      <c r="I10" s="35" t="s">
        <v>14</v>
      </c>
    </row>
    <row r="11" spans="1:9" ht="12.75" customHeight="1">
      <c r="A11" s="23"/>
    </row>
    <row r="12" spans="1:9" ht="12.75" customHeight="1">
      <c r="A12" s="24" t="s">
        <v>15</v>
      </c>
      <c r="B12" s="41">
        <f t="shared" ref="B12:B17" si="0">SUM(C12:G12)</f>
        <v>13716</v>
      </c>
      <c r="C12" s="41">
        <v>8806</v>
      </c>
      <c r="D12" s="41">
        <v>2813</v>
      </c>
      <c r="E12" s="41">
        <v>1058</v>
      </c>
      <c r="F12" s="41">
        <v>697</v>
      </c>
      <c r="G12" s="41">
        <v>342</v>
      </c>
      <c r="H12" s="41">
        <v>22279</v>
      </c>
      <c r="I12" s="44">
        <f t="shared" ref="I12:I17" si="1">+H12/B12</f>
        <v>1.6243073782443862</v>
      </c>
    </row>
    <row r="13" spans="1:9" ht="12.75" customHeight="1">
      <c r="A13" s="24" t="s">
        <v>16</v>
      </c>
      <c r="B13" s="41">
        <f t="shared" si="0"/>
        <v>13166</v>
      </c>
      <c r="C13" s="41">
        <v>6575</v>
      </c>
      <c r="D13" s="41">
        <v>3355</v>
      </c>
      <c r="E13" s="41">
        <v>1547</v>
      </c>
      <c r="F13" s="41">
        <v>1121</v>
      </c>
      <c r="G13" s="41">
        <v>568</v>
      </c>
      <c r="H13" s="41">
        <v>25437</v>
      </c>
      <c r="I13" s="44">
        <f t="shared" si="1"/>
        <v>1.9320218745252924</v>
      </c>
    </row>
    <row r="14" spans="1:9" ht="12.75" customHeight="1">
      <c r="A14" s="24" t="s">
        <v>17</v>
      </c>
      <c r="B14" s="41">
        <f t="shared" si="0"/>
        <v>25485</v>
      </c>
      <c r="C14" s="41">
        <v>13494</v>
      </c>
      <c r="D14" s="41">
        <v>6281</v>
      </c>
      <c r="E14" s="41">
        <v>2836</v>
      </c>
      <c r="F14" s="41">
        <v>1971</v>
      </c>
      <c r="G14" s="41">
        <v>903</v>
      </c>
      <c r="H14" s="41">
        <v>47249</v>
      </c>
      <c r="I14" s="44">
        <f t="shared" si="1"/>
        <v>1.8539925446340986</v>
      </c>
    </row>
    <row r="15" spans="1:9" ht="12.75" customHeight="1">
      <c r="A15" s="24" t="s">
        <v>18</v>
      </c>
      <c r="B15" s="41">
        <f t="shared" si="0"/>
        <v>24042</v>
      </c>
      <c r="C15" s="41">
        <v>13423</v>
      </c>
      <c r="D15" s="41">
        <v>5749</v>
      </c>
      <c r="E15" s="41">
        <v>2470</v>
      </c>
      <c r="F15" s="41">
        <v>1628</v>
      </c>
      <c r="G15" s="41">
        <v>772</v>
      </c>
      <c r="H15" s="41">
        <v>42995</v>
      </c>
      <c r="I15" s="44">
        <f t="shared" si="1"/>
        <v>1.7883287580068215</v>
      </c>
    </row>
    <row r="16" spans="1:9" ht="12.75" customHeight="1">
      <c r="A16" s="24" t="s">
        <v>19</v>
      </c>
      <c r="B16" s="41">
        <f t="shared" si="0"/>
        <v>29477</v>
      </c>
      <c r="C16" s="41">
        <v>17400</v>
      </c>
      <c r="D16" s="41">
        <v>6824</v>
      </c>
      <c r="E16" s="41">
        <v>2736</v>
      </c>
      <c r="F16" s="41">
        <v>1742</v>
      </c>
      <c r="G16" s="41">
        <v>775</v>
      </c>
      <c r="H16" s="41">
        <v>50341</v>
      </c>
      <c r="I16" s="44">
        <f t="shared" si="1"/>
        <v>1.707806086101028</v>
      </c>
    </row>
    <row r="17" spans="1:9" ht="12.75" customHeight="1">
      <c r="A17" s="26" t="s">
        <v>20</v>
      </c>
      <c r="B17" s="25">
        <f t="shared" si="0"/>
        <v>105886</v>
      </c>
      <c r="C17" s="41">
        <f t="shared" ref="C17:H17" si="2">SUM(C12:C16)</f>
        <v>59698</v>
      </c>
      <c r="D17" s="41">
        <f t="shared" si="2"/>
        <v>25022</v>
      </c>
      <c r="E17" s="41">
        <f t="shared" si="2"/>
        <v>10647</v>
      </c>
      <c r="F17" s="41">
        <f t="shared" si="2"/>
        <v>7159</v>
      </c>
      <c r="G17" s="41">
        <f t="shared" si="2"/>
        <v>3360</v>
      </c>
      <c r="H17" s="41">
        <f t="shared" si="2"/>
        <v>188301</v>
      </c>
      <c r="I17" s="44">
        <f t="shared" si="1"/>
        <v>1.7783370795005951</v>
      </c>
    </row>
    <row r="18" spans="1:9" ht="12.75" customHeight="1">
      <c r="A18" s="23"/>
      <c r="B18" s="41"/>
      <c r="C18" s="41"/>
      <c r="D18" s="41"/>
      <c r="E18" s="41"/>
      <c r="F18" s="41"/>
      <c r="G18" s="41"/>
      <c r="H18" s="41"/>
      <c r="I18" s="41"/>
    </row>
    <row r="19" spans="1:9" ht="12.75" customHeight="1">
      <c r="A19" s="24" t="s">
        <v>21</v>
      </c>
      <c r="B19" s="41">
        <f t="shared" ref="B19:B37" si="3">SUM(C19:G19)</f>
        <v>32906</v>
      </c>
      <c r="C19" s="41">
        <v>14902</v>
      </c>
      <c r="D19" s="41">
        <v>8770</v>
      </c>
      <c r="E19" s="41">
        <v>4318</v>
      </c>
      <c r="F19" s="41">
        <v>3284</v>
      </c>
      <c r="G19" s="41">
        <v>1632</v>
      </c>
      <c r="H19" s="41">
        <v>67277</v>
      </c>
      <c r="I19" s="44">
        <f t="shared" ref="I19:I37" si="4">+H19/B19</f>
        <v>2.0445207560931138</v>
      </c>
    </row>
    <row r="20" spans="1:9" ht="12.75" customHeight="1">
      <c r="A20" s="24" t="s">
        <v>22</v>
      </c>
      <c r="B20" s="41">
        <f t="shared" si="3"/>
        <v>3044</v>
      </c>
      <c r="C20" s="41">
        <v>1384</v>
      </c>
      <c r="D20" s="41">
        <v>850</v>
      </c>
      <c r="E20" s="41">
        <v>378</v>
      </c>
      <c r="F20" s="41">
        <v>289</v>
      </c>
      <c r="G20" s="41">
        <v>143</v>
      </c>
      <c r="H20" s="41">
        <v>6134</v>
      </c>
      <c r="I20" s="44">
        <f t="shared" si="4"/>
        <v>2.0151116951379762</v>
      </c>
    </row>
    <row r="21" spans="1:9" ht="12.75" customHeight="1">
      <c r="A21" s="24" t="s">
        <v>23</v>
      </c>
      <c r="B21" s="41">
        <f t="shared" si="3"/>
        <v>6658</v>
      </c>
      <c r="C21" s="41">
        <v>2914</v>
      </c>
      <c r="D21" s="41">
        <v>1928</v>
      </c>
      <c r="E21" s="41">
        <v>877</v>
      </c>
      <c r="F21" s="41">
        <v>661</v>
      </c>
      <c r="G21" s="41">
        <v>278</v>
      </c>
      <c r="H21" s="41">
        <v>13529</v>
      </c>
      <c r="I21" s="44">
        <f t="shared" si="4"/>
        <v>2.0319915890657856</v>
      </c>
    </row>
    <row r="22" spans="1:9" ht="12.75" customHeight="1">
      <c r="A22" s="24" t="s">
        <v>24</v>
      </c>
      <c r="B22" s="41">
        <f t="shared" si="3"/>
        <v>8741</v>
      </c>
      <c r="C22" s="41">
        <v>4219</v>
      </c>
      <c r="D22" s="41">
        <v>2296</v>
      </c>
      <c r="E22" s="41">
        <v>1045</v>
      </c>
      <c r="F22" s="41">
        <v>856</v>
      </c>
      <c r="G22" s="41">
        <v>325</v>
      </c>
      <c r="H22" s="41">
        <v>17080</v>
      </c>
      <c r="I22" s="44">
        <f t="shared" si="4"/>
        <v>1.9540098386912252</v>
      </c>
    </row>
    <row r="23" spans="1:9" ht="12.75" customHeight="1">
      <c r="A23" s="24" t="s">
        <v>25</v>
      </c>
      <c r="B23" s="41">
        <f t="shared" si="3"/>
        <v>14171</v>
      </c>
      <c r="C23" s="41">
        <v>6738</v>
      </c>
      <c r="D23" s="41">
        <v>3667</v>
      </c>
      <c r="E23" s="41">
        <v>1887</v>
      </c>
      <c r="F23" s="41">
        <v>1292</v>
      </c>
      <c r="G23" s="41">
        <v>587</v>
      </c>
      <c r="H23" s="41">
        <v>28030</v>
      </c>
      <c r="I23" s="44">
        <f t="shared" si="4"/>
        <v>1.9779832051372521</v>
      </c>
    </row>
    <row r="24" spans="1:9" ht="12.75" customHeight="1">
      <c r="A24" s="24" t="s">
        <v>26</v>
      </c>
      <c r="B24" s="41">
        <f t="shared" si="3"/>
        <v>4504</v>
      </c>
      <c r="C24" s="41">
        <v>1936</v>
      </c>
      <c r="D24" s="41">
        <v>1273</v>
      </c>
      <c r="E24" s="41">
        <v>623</v>
      </c>
      <c r="F24" s="41">
        <v>447</v>
      </c>
      <c r="G24" s="41">
        <v>225</v>
      </c>
      <c r="H24" s="41">
        <v>9315</v>
      </c>
      <c r="I24" s="44">
        <f t="shared" si="4"/>
        <v>2.0681616341030193</v>
      </c>
    </row>
    <row r="25" spans="1:9" ht="12.75" customHeight="1">
      <c r="A25" s="24" t="s">
        <v>27</v>
      </c>
      <c r="B25" s="41">
        <f t="shared" si="3"/>
        <v>14699</v>
      </c>
      <c r="C25" s="41">
        <v>6588</v>
      </c>
      <c r="D25" s="41">
        <v>4144</v>
      </c>
      <c r="E25" s="41">
        <v>1921</v>
      </c>
      <c r="F25" s="41">
        <v>1410</v>
      </c>
      <c r="G25" s="41">
        <v>636</v>
      </c>
      <c r="H25" s="41">
        <v>29636</v>
      </c>
      <c r="I25" s="44">
        <f t="shared" si="4"/>
        <v>2.0161915776583439</v>
      </c>
    </row>
    <row r="26" spans="1:9" ht="12.75" customHeight="1">
      <c r="A26" s="24" t="s">
        <v>28</v>
      </c>
      <c r="B26" s="41">
        <f t="shared" si="3"/>
        <v>11610</v>
      </c>
      <c r="C26" s="41">
        <v>4229</v>
      </c>
      <c r="D26" s="41">
        <v>3565</v>
      </c>
      <c r="E26" s="41">
        <v>1772</v>
      </c>
      <c r="F26" s="41">
        <v>1396</v>
      </c>
      <c r="G26" s="41">
        <v>648</v>
      </c>
      <c r="H26" s="41">
        <v>25725</v>
      </c>
      <c r="I26" s="44">
        <f t="shared" si="4"/>
        <v>2.2157622739018086</v>
      </c>
    </row>
    <row r="27" spans="1:9" ht="12.75" customHeight="1">
      <c r="A27" s="24" t="s">
        <v>29</v>
      </c>
      <c r="B27" s="41">
        <f t="shared" si="3"/>
        <v>3215</v>
      </c>
      <c r="C27" s="41">
        <v>1470</v>
      </c>
      <c r="D27" s="41">
        <v>951</v>
      </c>
      <c r="E27" s="41">
        <v>420</v>
      </c>
      <c r="F27" s="41">
        <v>280</v>
      </c>
      <c r="G27" s="41">
        <v>94</v>
      </c>
      <c r="H27" s="41">
        <v>6245</v>
      </c>
      <c r="I27" s="44">
        <f t="shared" si="4"/>
        <v>1.9424572317262832</v>
      </c>
    </row>
    <row r="28" spans="1:9" ht="12.75" customHeight="1">
      <c r="A28" s="24" t="s">
        <v>30</v>
      </c>
      <c r="B28" s="41">
        <f t="shared" si="3"/>
        <v>3830</v>
      </c>
      <c r="C28" s="41">
        <v>1642</v>
      </c>
      <c r="D28" s="41">
        <v>1074</v>
      </c>
      <c r="E28" s="41">
        <v>516</v>
      </c>
      <c r="F28" s="41">
        <v>432</v>
      </c>
      <c r="G28" s="41">
        <v>166</v>
      </c>
      <c r="H28" s="41">
        <v>7944</v>
      </c>
      <c r="I28" s="44">
        <f t="shared" si="4"/>
        <v>2.0741514360313316</v>
      </c>
    </row>
    <row r="29" spans="1:9" ht="12.75" customHeight="1">
      <c r="A29" s="24" t="s">
        <v>31</v>
      </c>
      <c r="B29" s="41">
        <f t="shared" si="3"/>
        <v>6654</v>
      </c>
      <c r="C29" s="41">
        <v>3213</v>
      </c>
      <c r="D29" s="41">
        <v>1841</v>
      </c>
      <c r="E29" s="41">
        <v>782</v>
      </c>
      <c r="F29" s="41">
        <v>583</v>
      </c>
      <c r="G29" s="41">
        <v>235</v>
      </c>
      <c r="H29" s="41">
        <v>12827</v>
      </c>
      <c r="I29" s="44">
        <f t="shared" si="4"/>
        <v>1.927712654042681</v>
      </c>
    </row>
    <row r="30" spans="1:9" ht="12.75" customHeight="1">
      <c r="A30" s="24" t="s">
        <v>32</v>
      </c>
      <c r="B30" s="41">
        <f t="shared" si="3"/>
        <v>11476</v>
      </c>
      <c r="C30" s="41">
        <v>5000</v>
      </c>
      <c r="D30" s="41">
        <v>3181</v>
      </c>
      <c r="E30" s="41">
        <v>1523</v>
      </c>
      <c r="F30" s="41">
        <v>1193</v>
      </c>
      <c r="G30" s="41">
        <v>579</v>
      </c>
      <c r="H30" s="41">
        <v>23788</v>
      </c>
      <c r="I30" s="44">
        <f t="shared" si="4"/>
        <v>2.0728476821192054</v>
      </c>
    </row>
    <row r="31" spans="1:9" ht="12.75" customHeight="1">
      <c r="A31" s="24" t="s">
        <v>33</v>
      </c>
      <c r="B31" s="41">
        <f t="shared" si="3"/>
        <v>5466</v>
      </c>
      <c r="C31" s="41">
        <v>2133</v>
      </c>
      <c r="D31" s="41">
        <v>1504</v>
      </c>
      <c r="E31" s="41">
        <v>822</v>
      </c>
      <c r="F31" s="41">
        <v>686</v>
      </c>
      <c r="G31" s="41">
        <v>321</v>
      </c>
      <c r="H31" s="41">
        <v>12075</v>
      </c>
      <c r="I31" s="44">
        <f t="shared" si="4"/>
        <v>2.2091108671789241</v>
      </c>
    </row>
    <row r="32" spans="1:9" ht="12.75" customHeight="1">
      <c r="A32" s="24" t="s">
        <v>34</v>
      </c>
      <c r="B32" s="41">
        <f t="shared" si="3"/>
        <v>7876</v>
      </c>
      <c r="C32" s="41">
        <v>3519</v>
      </c>
      <c r="D32" s="41">
        <v>2157</v>
      </c>
      <c r="E32" s="41">
        <v>1082</v>
      </c>
      <c r="F32" s="41">
        <v>789</v>
      </c>
      <c r="G32" s="41">
        <v>329</v>
      </c>
      <c r="H32" s="41">
        <v>15964</v>
      </c>
      <c r="I32" s="44">
        <f t="shared" si="4"/>
        <v>2.0269172168613507</v>
      </c>
    </row>
    <row r="33" spans="1:9" ht="12.75" customHeight="1">
      <c r="A33" s="24" t="s">
        <v>35</v>
      </c>
      <c r="B33" s="41">
        <f t="shared" si="3"/>
        <v>22109</v>
      </c>
      <c r="C33" s="41">
        <v>10842</v>
      </c>
      <c r="D33" s="41">
        <v>5855</v>
      </c>
      <c r="E33" s="41">
        <v>2651</v>
      </c>
      <c r="F33" s="41">
        <v>1960</v>
      </c>
      <c r="G33" s="41">
        <v>801</v>
      </c>
      <c r="H33" s="41">
        <v>42619</v>
      </c>
      <c r="I33" s="44">
        <f t="shared" si="4"/>
        <v>1.9276765118277623</v>
      </c>
    </row>
    <row r="34" spans="1:9" ht="12.75" customHeight="1">
      <c r="A34" s="24" t="s">
        <v>36</v>
      </c>
      <c r="B34" s="41">
        <f t="shared" si="3"/>
        <v>4510</v>
      </c>
      <c r="C34" s="41">
        <v>2111</v>
      </c>
      <c r="D34" s="41">
        <v>1214</v>
      </c>
      <c r="E34" s="41">
        <v>588</v>
      </c>
      <c r="F34" s="41">
        <v>434</v>
      </c>
      <c r="G34" s="41">
        <v>163</v>
      </c>
      <c r="H34" s="41">
        <v>8922</v>
      </c>
      <c r="I34" s="44">
        <f t="shared" si="4"/>
        <v>1.9782705099778271</v>
      </c>
    </row>
    <row r="35" spans="1:9" ht="12.75" customHeight="1">
      <c r="A35" s="24" t="s">
        <v>37</v>
      </c>
      <c r="B35" s="41">
        <f t="shared" si="3"/>
        <v>14023</v>
      </c>
      <c r="C35" s="41">
        <v>5505</v>
      </c>
      <c r="D35" s="41">
        <v>3938</v>
      </c>
      <c r="E35" s="41">
        <v>2043</v>
      </c>
      <c r="F35" s="41">
        <v>1780</v>
      </c>
      <c r="G35" s="41">
        <v>757</v>
      </c>
      <c r="H35" s="41">
        <v>30636</v>
      </c>
      <c r="I35" s="44">
        <f t="shared" si="4"/>
        <v>2.1846965699208445</v>
      </c>
    </row>
    <row r="36" spans="1:9" ht="12.75" customHeight="1">
      <c r="A36" s="24" t="s">
        <v>38</v>
      </c>
      <c r="B36" s="41">
        <f t="shared" si="3"/>
        <v>16901</v>
      </c>
      <c r="C36" s="41">
        <v>7628</v>
      </c>
      <c r="D36" s="41">
        <v>4628</v>
      </c>
      <c r="E36" s="41">
        <v>2309</v>
      </c>
      <c r="F36" s="41">
        <v>1579</v>
      </c>
      <c r="G36" s="41">
        <v>757</v>
      </c>
      <c r="H36" s="41">
        <v>34137</v>
      </c>
      <c r="I36" s="44">
        <f t="shared" si="4"/>
        <v>2.0198213123483817</v>
      </c>
    </row>
    <row r="37" spans="1:9" ht="12.75" customHeight="1">
      <c r="A37" s="26" t="s">
        <v>39</v>
      </c>
      <c r="B37" s="25">
        <f t="shared" si="3"/>
        <v>192393</v>
      </c>
      <c r="C37" s="25">
        <f t="shared" ref="C37:H37" si="5">SUM(C19:C36)</f>
        <v>85973</v>
      </c>
      <c r="D37" s="25">
        <f t="shared" si="5"/>
        <v>52836</v>
      </c>
      <c r="E37" s="25">
        <f t="shared" si="5"/>
        <v>25557</v>
      </c>
      <c r="F37" s="25">
        <f t="shared" si="5"/>
        <v>19351</v>
      </c>
      <c r="G37" s="25">
        <f t="shared" si="5"/>
        <v>8676</v>
      </c>
      <c r="H37" s="25">
        <f t="shared" si="5"/>
        <v>391883</v>
      </c>
      <c r="I37" s="44">
        <f t="shared" si="4"/>
        <v>2.0368880364670234</v>
      </c>
    </row>
    <row r="38" spans="1:9" ht="12.75" customHeight="1">
      <c r="A38" s="23"/>
      <c r="B38" s="41"/>
      <c r="C38" s="41"/>
      <c r="D38" s="41"/>
      <c r="E38" s="41"/>
      <c r="F38" s="41"/>
      <c r="G38" s="41"/>
      <c r="H38" s="41"/>
      <c r="I38" s="44"/>
    </row>
    <row r="39" spans="1:9" ht="12.75" customHeight="1">
      <c r="A39" s="26" t="s">
        <v>40</v>
      </c>
      <c r="B39" s="25">
        <f>SUM(C39:G39)</f>
        <v>298279</v>
      </c>
      <c r="C39" s="25">
        <f t="shared" ref="C39:H39" si="6">C17+C37</f>
        <v>145671</v>
      </c>
      <c r="D39" s="25">
        <f t="shared" si="6"/>
        <v>77858</v>
      </c>
      <c r="E39" s="25">
        <f t="shared" si="6"/>
        <v>36204</v>
      </c>
      <c r="F39" s="25">
        <f t="shared" si="6"/>
        <v>26510</v>
      </c>
      <c r="G39" s="25">
        <f t="shared" si="6"/>
        <v>12036</v>
      </c>
      <c r="H39" s="25">
        <f t="shared" si="6"/>
        <v>580184</v>
      </c>
      <c r="I39" s="44">
        <f>+H39/B39</f>
        <v>1.9451050861777062</v>
      </c>
    </row>
    <row r="40" spans="1:9" ht="12.75" customHeight="1">
      <c r="A40" s="27"/>
      <c r="B40" s="8"/>
      <c r="H40" s="8"/>
    </row>
    <row r="41" spans="1:9" ht="12.75" customHeight="1">
      <c r="A41" s="12"/>
      <c r="H41" s="8"/>
    </row>
    <row r="42" spans="1:9" ht="12.75" customHeight="1">
      <c r="H42" s="8"/>
    </row>
    <row r="43" spans="1:9" ht="12.75" customHeight="1">
      <c r="H43" s="8"/>
    </row>
    <row r="44" spans="1:9" ht="12.75" customHeight="1">
      <c r="H44" s="8"/>
    </row>
    <row r="45" spans="1:9" ht="12.75" customHeight="1">
      <c r="H45" s="8"/>
    </row>
    <row r="46" spans="1:9" ht="12.75" customHeight="1">
      <c r="H46" s="8"/>
    </row>
    <row r="47" spans="1:9" ht="12.75" customHeight="1">
      <c r="H47" s="8"/>
    </row>
    <row r="48" spans="1:9" ht="12.75" customHeight="1">
      <c r="H48" s="8"/>
    </row>
    <row r="63" spans="1:9" ht="12.75" customHeight="1">
      <c r="A63" s="28"/>
      <c r="B63" s="28"/>
      <c r="C63" s="28"/>
      <c r="D63" s="28"/>
      <c r="E63" s="28"/>
      <c r="F63" s="28"/>
      <c r="G63" s="28"/>
      <c r="H63" s="28"/>
      <c r="I63" s="28"/>
    </row>
    <row r="64" spans="1:9" ht="12.75" customHeight="1">
      <c r="A64" s="28"/>
      <c r="B64" s="28"/>
      <c r="C64" s="28"/>
      <c r="D64" s="28"/>
      <c r="E64" s="28"/>
      <c r="F64" s="28"/>
      <c r="G64" s="28"/>
      <c r="H64" s="28"/>
      <c r="I64" s="28"/>
    </row>
    <row r="65" spans="1:1" ht="12.75" customHeight="1">
      <c r="A65" s="28"/>
    </row>
    <row r="68" spans="1:1" ht="12.75" customHeight="1">
      <c r="A68" s="28"/>
    </row>
    <row r="69" spans="1:1" ht="12.75" customHeight="1">
      <c r="A69" s="28"/>
    </row>
    <row r="81" ht="11.25"/>
    <row r="82" ht="11.25"/>
    <row r="83" ht="11.25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I83"/>
  <sheetViews>
    <sheetView workbookViewId="0">
      <selection activeCell="K12" sqref="K12"/>
    </sheetView>
  </sheetViews>
  <sheetFormatPr baseColWidth="10" defaultColWidth="9.83203125" defaultRowHeight="12.75" customHeight="1"/>
  <cols>
    <col min="1" max="1" width="19.83203125" customWidth="1"/>
    <col min="2" max="9" width="11.83203125" customWidth="1"/>
  </cols>
  <sheetData>
    <row r="1" spans="1:9" ht="12.75" customHeight="1">
      <c r="A1" s="14" t="s">
        <v>52</v>
      </c>
      <c r="B1" s="1"/>
      <c r="C1" s="1"/>
      <c r="D1" s="1"/>
      <c r="E1" s="1"/>
      <c r="F1" s="1"/>
      <c r="G1" s="1"/>
      <c r="H1" s="1"/>
    </row>
    <row r="3" spans="1:9" ht="12.75" customHeight="1">
      <c r="A3" s="29" t="s">
        <v>56</v>
      </c>
      <c r="B3" s="1"/>
      <c r="C3" s="1"/>
      <c r="D3" s="1"/>
      <c r="E3" s="1"/>
      <c r="F3" s="1"/>
      <c r="G3" s="1"/>
      <c r="H3" s="1"/>
      <c r="I3" s="1"/>
    </row>
    <row r="4" spans="1:9" ht="12.75" customHeight="1">
      <c r="A4" s="29" t="s">
        <v>1</v>
      </c>
      <c r="B4" s="1"/>
      <c r="C4" s="1"/>
      <c r="D4" s="1"/>
      <c r="E4" s="1"/>
      <c r="F4" s="1"/>
      <c r="G4" s="1"/>
      <c r="H4" s="1"/>
      <c r="I4" s="1"/>
    </row>
    <row r="5" spans="1:9" ht="12.75" customHeight="1">
      <c r="A5" s="36"/>
      <c r="B5" s="37"/>
      <c r="C5" s="37"/>
      <c r="D5" s="37"/>
      <c r="E5" s="37"/>
      <c r="F5" s="37"/>
      <c r="G5" s="37"/>
      <c r="H5" s="37"/>
      <c r="I5" s="13"/>
    </row>
    <row r="6" spans="1:9" ht="12.75" customHeight="1">
      <c r="A6" s="23"/>
      <c r="B6" s="23"/>
      <c r="C6" s="33"/>
      <c r="D6" s="33"/>
      <c r="E6" s="33"/>
      <c r="F6" s="33"/>
      <c r="G6" s="23"/>
      <c r="H6" s="23"/>
      <c r="I6" s="30" t="s">
        <v>2</v>
      </c>
    </row>
    <row r="7" spans="1:9" ht="12.75" customHeight="1">
      <c r="A7" s="16"/>
      <c r="C7" s="31" t="s">
        <v>3</v>
      </c>
      <c r="D7" s="3"/>
      <c r="E7" s="3"/>
      <c r="F7" s="3"/>
      <c r="G7" s="4"/>
      <c r="H7" s="34" t="s">
        <v>4</v>
      </c>
      <c r="I7" s="15" t="s">
        <v>5</v>
      </c>
    </row>
    <row r="8" spans="1:9" ht="12.75" customHeight="1">
      <c r="A8" s="16" t="s">
        <v>6</v>
      </c>
      <c r="B8" s="30" t="s">
        <v>7</v>
      </c>
      <c r="C8" s="32"/>
      <c r="D8" s="17"/>
      <c r="F8" s="17"/>
      <c r="G8" s="18"/>
      <c r="H8" s="34" t="s">
        <v>8</v>
      </c>
      <c r="I8" s="38" t="s">
        <v>9</v>
      </c>
    </row>
    <row r="9" spans="1:9" ht="12.75" customHeight="1">
      <c r="A9" s="5"/>
      <c r="B9" s="20" t="s">
        <v>10</v>
      </c>
      <c r="C9" s="15">
        <v>1</v>
      </c>
      <c r="D9" s="19">
        <v>2</v>
      </c>
      <c r="E9" s="1">
        <v>3</v>
      </c>
      <c r="F9" s="19">
        <v>4</v>
      </c>
      <c r="G9" s="20" t="s">
        <v>11</v>
      </c>
      <c r="H9" s="15" t="s">
        <v>12</v>
      </c>
      <c r="I9" s="15" t="s">
        <v>13</v>
      </c>
    </row>
    <row r="10" spans="1:9" ht="12.75" customHeight="1">
      <c r="A10" s="6"/>
      <c r="B10" s="6"/>
      <c r="C10" s="21"/>
      <c r="D10" s="22"/>
      <c r="E10" s="21"/>
      <c r="F10" s="22"/>
      <c r="G10" s="2"/>
      <c r="H10" s="35"/>
      <c r="I10" s="35" t="s">
        <v>14</v>
      </c>
    </row>
    <row r="11" spans="1:9" ht="12.75" customHeight="1">
      <c r="A11" s="23"/>
    </row>
    <row r="12" spans="1:9" ht="12.75" customHeight="1">
      <c r="A12" s="24" t="s">
        <v>15</v>
      </c>
      <c r="B12" s="41">
        <f t="shared" ref="B12:B17" si="0">SUM(C12:G12)</f>
        <v>13533</v>
      </c>
      <c r="C12" s="41">
        <v>8587</v>
      </c>
      <c r="D12" s="41">
        <v>2854</v>
      </c>
      <c r="E12" s="41">
        <v>1068</v>
      </c>
      <c r="F12" s="41">
        <v>676</v>
      </c>
      <c r="G12" s="41">
        <v>348</v>
      </c>
      <c r="H12" s="41">
        <v>22118</v>
      </c>
      <c r="I12" s="44">
        <f t="shared" ref="I12:I17" si="1">+H12/B12</f>
        <v>1.6343752309170176</v>
      </c>
    </row>
    <row r="13" spans="1:9" ht="12.75" customHeight="1">
      <c r="A13" s="24" t="s">
        <v>16</v>
      </c>
      <c r="B13" s="41">
        <f t="shared" si="0"/>
        <v>12976</v>
      </c>
      <c r="C13" s="41">
        <v>6482</v>
      </c>
      <c r="D13" s="41">
        <v>3286</v>
      </c>
      <c r="E13" s="41">
        <v>1561</v>
      </c>
      <c r="F13" s="41">
        <v>1107</v>
      </c>
      <c r="G13" s="41">
        <v>540</v>
      </c>
      <c r="H13" s="41">
        <v>25049</v>
      </c>
      <c r="I13" s="44">
        <f t="shared" si="1"/>
        <v>1.9304099876695437</v>
      </c>
    </row>
    <row r="14" spans="1:9" ht="12.75" customHeight="1">
      <c r="A14" s="24" t="s">
        <v>17</v>
      </c>
      <c r="B14" s="41">
        <f t="shared" si="0"/>
        <v>25376</v>
      </c>
      <c r="C14" s="41">
        <v>13349</v>
      </c>
      <c r="D14" s="41">
        <v>6231</v>
      </c>
      <c r="E14" s="41">
        <v>2929</v>
      </c>
      <c r="F14" s="41">
        <v>1961</v>
      </c>
      <c r="G14" s="41">
        <v>906</v>
      </c>
      <c r="H14" s="41">
        <v>47252</v>
      </c>
      <c r="I14" s="44">
        <f t="shared" si="1"/>
        <v>1.8620744010088273</v>
      </c>
    </row>
    <row r="15" spans="1:9" ht="12.75" customHeight="1">
      <c r="A15" s="24" t="s">
        <v>18</v>
      </c>
      <c r="B15" s="41">
        <f t="shared" si="0"/>
        <v>23890</v>
      </c>
      <c r="C15" s="41">
        <v>13242</v>
      </c>
      <c r="D15" s="41">
        <v>5716</v>
      </c>
      <c r="E15" s="41">
        <v>2502</v>
      </c>
      <c r="F15" s="41">
        <v>1630</v>
      </c>
      <c r="G15" s="41">
        <v>800</v>
      </c>
      <c r="H15" s="41">
        <v>43000</v>
      </c>
      <c r="I15" s="44">
        <f t="shared" si="1"/>
        <v>1.7999162829635831</v>
      </c>
    </row>
    <row r="16" spans="1:9" ht="12.75" customHeight="1">
      <c r="A16" s="24" t="s">
        <v>19</v>
      </c>
      <c r="B16" s="41">
        <f t="shared" si="0"/>
        <v>29061</v>
      </c>
      <c r="C16" s="41">
        <v>16979</v>
      </c>
      <c r="D16" s="41">
        <v>6773</v>
      </c>
      <c r="E16" s="41">
        <v>2741</v>
      </c>
      <c r="F16" s="41">
        <v>1784</v>
      </c>
      <c r="G16" s="41">
        <v>784</v>
      </c>
      <c r="H16" s="41">
        <v>50046</v>
      </c>
      <c r="I16" s="44">
        <f t="shared" si="1"/>
        <v>1.7221017858986269</v>
      </c>
    </row>
    <row r="17" spans="1:9" ht="12.75" customHeight="1">
      <c r="A17" s="26" t="s">
        <v>20</v>
      </c>
      <c r="B17" s="25">
        <f t="shared" si="0"/>
        <v>104836</v>
      </c>
      <c r="C17" s="41">
        <f t="shared" ref="C17:H17" si="2">SUM(C12:C16)</f>
        <v>58639</v>
      </c>
      <c r="D17" s="41">
        <f t="shared" si="2"/>
        <v>24860</v>
      </c>
      <c r="E17" s="41">
        <f t="shared" si="2"/>
        <v>10801</v>
      </c>
      <c r="F17" s="41">
        <f t="shared" si="2"/>
        <v>7158</v>
      </c>
      <c r="G17" s="41">
        <f t="shared" si="2"/>
        <v>3378</v>
      </c>
      <c r="H17" s="41">
        <f t="shared" si="2"/>
        <v>187465</v>
      </c>
      <c r="I17" s="44">
        <f t="shared" si="1"/>
        <v>1.7881739097256668</v>
      </c>
    </row>
    <row r="18" spans="1:9" ht="12.75" customHeight="1">
      <c r="A18" s="23"/>
      <c r="B18" s="41"/>
      <c r="C18" s="41"/>
      <c r="D18" s="41"/>
      <c r="E18" s="41"/>
      <c r="F18" s="41"/>
      <c r="G18" s="41"/>
      <c r="H18" s="41"/>
      <c r="I18" s="41"/>
    </row>
    <row r="19" spans="1:9" ht="12.75" customHeight="1">
      <c r="A19" s="24" t="s">
        <v>21</v>
      </c>
      <c r="B19" s="41">
        <f t="shared" ref="B19:B37" si="3">SUM(C19:G19)</f>
        <v>32453</v>
      </c>
      <c r="C19" s="41">
        <v>14467</v>
      </c>
      <c r="D19" s="41">
        <v>8859</v>
      </c>
      <c r="E19" s="41">
        <v>4291</v>
      </c>
      <c r="F19" s="41">
        <v>3233</v>
      </c>
      <c r="G19" s="41">
        <v>1603</v>
      </c>
      <c r="H19" s="41">
        <v>66567</v>
      </c>
      <c r="I19" s="44">
        <f t="shared" ref="I19:I37" si="4">+H19/B19</f>
        <v>2.0511817089329183</v>
      </c>
    </row>
    <row r="20" spans="1:9" ht="12.75" customHeight="1">
      <c r="A20" s="24" t="s">
        <v>22</v>
      </c>
      <c r="B20" s="41">
        <f t="shared" si="3"/>
        <v>3136</v>
      </c>
      <c r="C20" s="41">
        <v>1439</v>
      </c>
      <c r="D20" s="41">
        <v>862</v>
      </c>
      <c r="E20" s="41">
        <v>390</v>
      </c>
      <c r="F20" s="41">
        <v>310</v>
      </c>
      <c r="G20" s="41">
        <v>135</v>
      </c>
      <c r="H20" s="41">
        <v>6295</v>
      </c>
      <c r="I20" s="44">
        <f t="shared" si="4"/>
        <v>2.0073341836734695</v>
      </c>
    </row>
    <row r="21" spans="1:9" ht="12.75" customHeight="1">
      <c r="A21" s="24" t="s">
        <v>23</v>
      </c>
      <c r="B21" s="41">
        <f t="shared" si="3"/>
        <v>6602</v>
      </c>
      <c r="C21" s="41">
        <v>2859</v>
      </c>
      <c r="D21" s="41">
        <v>1958</v>
      </c>
      <c r="E21" s="41">
        <v>867</v>
      </c>
      <c r="F21" s="41">
        <v>640</v>
      </c>
      <c r="G21" s="41">
        <v>278</v>
      </c>
      <c r="H21" s="41">
        <v>13409</v>
      </c>
      <c r="I21" s="44">
        <f t="shared" si="4"/>
        <v>2.0310511966070885</v>
      </c>
    </row>
    <row r="22" spans="1:9" ht="12.75" customHeight="1">
      <c r="A22" s="24" t="s">
        <v>24</v>
      </c>
      <c r="B22" s="41">
        <f t="shared" si="3"/>
        <v>8762</v>
      </c>
      <c r="C22" s="41">
        <v>4220</v>
      </c>
      <c r="D22" s="41">
        <v>2290</v>
      </c>
      <c r="E22" s="41">
        <v>1063</v>
      </c>
      <c r="F22" s="41">
        <v>854</v>
      </c>
      <c r="G22" s="41">
        <v>335</v>
      </c>
      <c r="H22" s="41">
        <v>17173</v>
      </c>
      <c r="I22" s="44">
        <f t="shared" si="4"/>
        <v>1.9599406528189911</v>
      </c>
    </row>
    <row r="23" spans="1:9" ht="12.75" customHeight="1">
      <c r="A23" s="24" t="s">
        <v>25</v>
      </c>
      <c r="B23" s="41">
        <f t="shared" si="3"/>
        <v>14029</v>
      </c>
      <c r="C23" s="41">
        <v>6564</v>
      </c>
      <c r="D23" s="41">
        <v>3721</v>
      </c>
      <c r="E23" s="41">
        <v>1865</v>
      </c>
      <c r="F23" s="41">
        <v>1304</v>
      </c>
      <c r="G23" s="41">
        <v>575</v>
      </c>
      <c r="H23" s="41">
        <v>27881</v>
      </c>
      <c r="I23" s="44">
        <f t="shared" si="4"/>
        <v>1.9873832774966143</v>
      </c>
    </row>
    <row r="24" spans="1:9" ht="12.75" customHeight="1">
      <c r="A24" s="24" t="s">
        <v>26</v>
      </c>
      <c r="B24" s="41">
        <f t="shared" si="3"/>
        <v>4507</v>
      </c>
      <c r="C24" s="41">
        <v>1956</v>
      </c>
      <c r="D24" s="41">
        <v>1245</v>
      </c>
      <c r="E24" s="41">
        <v>616</v>
      </c>
      <c r="F24" s="41">
        <v>477</v>
      </c>
      <c r="G24" s="41">
        <v>213</v>
      </c>
      <c r="H24" s="41">
        <v>9319</v>
      </c>
      <c r="I24" s="44">
        <f t="shared" si="4"/>
        <v>2.0676725094297761</v>
      </c>
    </row>
    <row r="25" spans="1:9" ht="12.75" customHeight="1">
      <c r="A25" s="24" t="s">
        <v>27</v>
      </c>
      <c r="B25" s="41">
        <f t="shared" si="3"/>
        <v>14649</v>
      </c>
      <c r="C25" s="41">
        <v>6523</v>
      </c>
      <c r="D25" s="41">
        <v>4160</v>
      </c>
      <c r="E25" s="41">
        <v>1913</v>
      </c>
      <c r="F25" s="41">
        <v>1430</v>
      </c>
      <c r="G25" s="41">
        <v>623</v>
      </c>
      <c r="H25" s="41">
        <v>29602</v>
      </c>
      <c r="I25" s="44">
        <f t="shared" si="4"/>
        <v>2.0207522697795071</v>
      </c>
    </row>
    <row r="26" spans="1:9" ht="12.75" customHeight="1">
      <c r="A26" s="24" t="s">
        <v>28</v>
      </c>
      <c r="B26" s="41">
        <f t="shared" si="3"/>
        <v>11591</v>
      </c>
      <c r="C26" s="41">
        <v>4146</v>
      </c>
      <c r="D26" s="41">
        <v>3567</v>
      </c>
      <c r="E26" s="41">
        <v>1847</v>
      </c>
      <c r="F26" s="41">
        <v>1379</v>
      </c>
      <c r="G26" s="41">
        <v>652</v>
      </c>
      <c r="H26" s="41">
        <v>25819</v>
      </c>
      <c r="I26" s="44">
        <f t="shared" si="4"/>
        <v>2.2275040980070746</v>
      </c>
    </row>
    <row r="27" spans="1:9" ht="12.75" customHeight="1">
      <c r="A27" s="24" t="s">
        <v>29</v>
      </c>
      <c r="B27" s="41">
        <f t="shared" si="3"/>
        <v>3203</v>
      </c>
      <c r="C27" s="41">
        <v>1466</v>
      </c>
      <c r="D27" s="41">
        <v>941</v>
      </c>
      <c r="E27" s="41">
        <v>411</v>
      </c>
      <c r="F27" s="41">
        <v>282</v>
      </c>
      <c r="G27" s="41">
        <v>103</v>
      </c>
      <c r="H27" s="41">
        <v>6254</v>
      </c>
      <c r="I27" s="44">
        <f t="shared" si="4"/>
        <v>1.9525444895410553</v>
      </c>
    </row>
    <row r="28" spans="1:9" ht="12.75" customHeight="1">
      <c r="A28" s="24" t="s">
        <v>30</v>
      </c>
      <c r="B28" s="41">
        <f t="shared" si="3"/>
        <v>3829</v>
      </c>
      <c r="C28" s="41">
        <v>1644</v>
      </c>
      <c r="D28" s="41">
        <v>1078</v>
      </c>
      <c r="E28" s="41">
        <v>519</v>
      </c>
      <c r="F28" s="41">
        <v>419</v>
      </c>
      <c r="G28" s="41">
        <v>169</v>
      </c>
      <c r="H28" s="41">
        <v>7926</v>
      </c>
      <c r="I28" s="44">
        <f t="shared" si="4"/>
        <v>2.0699921650561506</v>
      </c>
    </row>
    <row r="29" spans="1:9" ht="12.75" customHeight="1">
      <c r="A29" s="24" t="s">
        <v>31</v>
      </c>
      <c r="B29" s="41">
        <f t="shared" si="3"/>
        <v>6585</v>
      </c>
      <c r="C29" s="41">
        <v>3201</v>
      </c>
      <c r="D29" s="41">
        <v>1793</v>
      </c>
      <c r="E29" s="41">
        <v>775</v>
      </c>
      <c r="F29" s="41">
        <v>588</v>
      </c>
      <c r="G29" s="41">
        <v>228</v>
      </c>
      <c r="H29" s="41">
        <v>12682</v>
      </c>
      <c r="I29" s="44">
        <f t="shared" si="4"/>
        <v>1.9258921791951404</v>
      </c>
    </row>
    <row r="30" spans="1:9" ht="12.75" customHeight="1">
      <c r="A30" s="24" t="s">
        <v>32</v>
      </c>
      <c r="B30" s="41">
        <f t="shared" si="3"/>
        <v>11301</v>
      </c>
      <c r="C30" s="41">
        <v>4822</v>
      </c>
      <c r="D30" s="41">
        <v>3167</v>
      </c>
      <c r="E30" s="41">
        <v>1549</v>
      </c>
      <c r="F30" s="41">
        <v>1185</v>
      </c>
      <c r="G30" s="41">
        <v>578</v>
      </c>
      <c r="H30" s="41">
        <v>23631</v>
      </c>
      <c r="I30" s="44">
        <f t="shared" si="4"/>
        <v>2.0910538890363686</v>
      </c>
    </row>
    <row r="31" spans="1:9" ht="12.75" customHeight="1">
      <c r="A31" s="24" t="s">
        <v>33</v>
      </c>
      <c r="B31" s="41">
        <f t="shared" si="3"/>
        <v>5439</v>
      </c>
      <c r="C31" s="41">
        <v>2114</v>
      </c>
      <c r="D31" s="41">
        <v>1470</v>
      </c>
      <c r="E31" s="41">
        <v>848</v>
      </c>
      <c r="F31" s="41">
        <v>689</v>
      </c>
      <c r="G31" s="41">
        <v>318</v>
      </c>
      <c r="H31" s="41">
        <v>12066</v>
      </c>
      <c r="I31" s="44">
        <f t="shared" si="4"/>
        <v>2.21842250413679</v>
      </c>
    </row>
    <row r="32" spans="1:9" ht="12.75" customHeight="1">
      <c r="A32" s="24" t="s">
        <v>34</v>
      </c>
      <c r="B32" s="41">
        <f t="shared" si="3"/>
        <v>7799</v>
      </c>
      <c r="C32" s="41">
        <v>3486</v>
      </c>
      <c r="D32" s="41">
        <v>2136</v>
      </c>
      <c r="E32" s="41">
        <v>1046</v>
      </c>
      <c r="F32" s="41">
        <v>809</v>
      </c>
      <c r="G32" s="41">
        <v>322</v>
      </c>
      <c r="H32" s="41">
        <v>15832</v>
      </c>
      <c r="I32" s="44">
        <f t="shared" si="4"/>
        <v>2.0300038466470061</v>
      </c>
    </row>
    <row r="33" spans="1:9" ht="12.75" customHeight="1">
      <c r="A33" s="24" t="s">
        <v>35</v>
      </c>
      <c r="B33" s="41">
        <f t="shared" si="3"/>
        <v>21931</v>
      </c>
      <c r="C33" s="41">
        <v>10717</v>
      </c>
      <c r="D33" s="41">
        <v>5803</v>
      </c>
      <c r="E33" s="41">
        <v>2664</v>
      </c>
      <c r="F33" s="41">
        <v>1939</v>
      </c>
      <c r="G33" s="41">
        <v>808</v>
      </c>
      <c r="H33" s="41">
        <v>42387</v>
      </c>
      <c r="I33" s="44">
        <f t="shared" si="4"/>
        <v>1.9327436049427751</v>
      </c>
    </row>
    <row r="34" spans="1:9" ht="12.75" customHeight="1">
      <c r="A34" s="24" t="s">
        <v>36</v>
      </c>
      <c r="B34" s="41">
        <f t="shared" si="3"/>
        <v>4476</v>
      </c>
      <c r="C34" s="41">
        <v>2076</v>
      </c>
      <c r="D34" s="41">
        <v>1223</v>
      </c>
      <c r="E34" s="41">
        <v>587</v>
      </c>
      <c r="F34" s="41">
        <v>433</v>
      </c>
      <c r="G34" s="41">
        <v>157</v>
      </c>
      <c r="H34" s="41">
        <v>8857</v>
      </c>
      <c r="I34" s="44">
        <f t="shared" si="4"/>
        <v>1.9787756925826632</v>
      </c>
    </row>
    <row r="35" spans="1:9" ht="12.75" customHeight="1">
      <c r="A35" s="24" t="s">
        <v>37</v>
      </c>
      <c r="B35" s="41">
        <f t="shared" si="3"/>
        <v>13756</v>
      </c>
      <c r="C35" s="41">
        <v>5333</v>
      </c>
      <c r="D35" s="41">
        <v>3940</v>
      </c>
      <c r="E35" s="41">
        <v>2007</v>
      </c>
      <c r="F35" s="41">
        <v>1729</v>
      </c>
      <c r="G35" s="41">
        <v>747</v>
      </c>
      <c r="H35" s="41">
        <v>30106</v>
      </c>
      <c r="I35" s="44">
        <f t="shared" si="4"/>
        <v>2.1885722593777261</v>
      </c>
    </row>
    <row r="36" spans="1:9" ht="12.75" customHeight="1">
      <c r="A36" s="24" t="s">
        <v>38</v>
      </c>
      <c r="B36" s="41">
        <f t="shared" si="3"/>
        <v>16666</v>
      </c>
      <c r="C36" s="41">
        <v>7411</v>
      </c>
      <c r="D36" s="41">
        <v>4613</v>
      </c>
      <c r="E36" s="41">
        <v>2285</v>
      </c>
      <c r="F36" s="41">
        <v>1609</v>
      </c>
      <c r="G36" s="41">
        <v>748</v>
      </c>
      <c r="H36" s="41">
        <v>33911</v>
      </c>
      <c r="I36" s="44">
        <f t="shared" si="4"/>
        <v>2.0347413896555864</v>
      </c>
    </row>
    <row r="37" spans="1:9" ht="12.75" customHeight="1">
      <c r="A37" s="26" t="s">
        <v>39</v>
      </c>
      <c r="B37" s="25">
        <f t="shared" si="3"/>
        <v>190714</v>
      </c>
      <c r="C37" s="25">
        <f t="shared" ref="C37:H37" si="5">SUM(C19:C36)</f>
        <v>84444</v>
      </c>
      <c r="D37" s="25">
        <f t="shared" si="5"/>
        <v>52826</v>
      </c>
      <c r="E37" s="25">
        <f t="shared" si="5"/>
        <v>25543</v>
      </c>
      <c r="F37" s="25">
        <f t="shared" si="5"/>
        <v>19309</v>
      </c>
      <c r="G37" s="25">
        <f t="shared" si="5"/>
        <v>8592</v>
      </c>
      <c r="H37" s="25">
        <f t="shared" si="5"/>
        <v>389717</v>
      </c>
      <c r="I37" s="44">
        <f t="shared" si="4"/>
        <v>2.0434629864614031</v>
      </c>
    </row>
    <row r="38" spans="1:9" ht="12.75" customHeight="1">
      <c r="A38" s="23"/>
      <c r="B38" s="41"/>
      <c r="C38" s="41"/>
      <c r="D38" s="41"/>
      <c r="E38" s="41"/>
      <c r="F38" s="41"/>
      <c r="G38" s="41"/>
      <c r="H38" s="41"/>
      <c r="I38" s="44"/>
    </row>
    <row r="39" spans="1:9" ht="12.75" customHeight="1">
      <c r="A39" s="26" t="s">
        <v>40</v>
      </c>
      <c r="B39" s="25">
        <f>SUM(C39:G39)</f>
        <v>295550</v>
      </c>
      <c r="C39" s="25">
        <f t="shared" ref="C39:H39" si="6">C17+C37</f>
        <v>143083</v>
      </c>
      <c r="D39" s="25">
        <f t="shared" si="6"/>
        <v>77686</v>
      </c>
      <c r="E39" s="25">
        <f t="shared" si="6"/>
        <v>36344</v>
      </c>
      <c r="F39" s="25">
        <f t="shared" si="6"/>
        <v>26467</v>
      </c>
      <c r="G39" s="25">
        <f t="shared" si="6"/>
        <v>11970</v>
      </c>
      <c r="H39" s="25">
        <f t="shared" si="6"/>
        <v>577182</v>
      </c>
      <c r="I39" s="44">
        <f>+H39/B39</f>
        <v>1.9529081373710031</v>
      </c>
    </row>
    <row r="40" spans="1:9" ht="12.75" customHeight="1">
      <c r="A40" s="27"/>
      <c r="B40" s="8"/>
      <c r="H40" s="8"/>
    </row>
    <row r="41" spans="1:9" ht="12.75" customHeight="1">
      <c r="A41" s="12"/>
      <c r="H41" s="8"/>
    </row>
    <row r="42" spans="1:9" ht="12.75" customHeight="1">
      <c r="H42" s="8"/>
    </row>
    <row r="43" spans="1:9" ht="12.75" customHeight="1">
      <c r="H43" s="8"/>
    </row>
    <row r="44" spans="1:9" ht="12.75" customHeight="1">
      <c r="H44" s="8"/>
    </row>
    <row r="45" spans="1:9" ht="12.75" customHeight="1">
      <c r="H45" s="8"/>
    </row>
    <row r="46" spans="1:9" ht="12.75" customHeight="1">
      <c r="H46" s="8"/>
    </row>
    <row r="47" spans="1:9" ht="12.75" customHeight="1">
      <c r="H47" s="8"/>
    </row>
    <row r="48" spans="1:9" ht="12.75" customHeight="1">
      <c r="H48" s="8"/>
    </row>
    <row r="63" spans="1:9" ht="12.75" customHeight="1">
      <c r="A63" s="28"/>
      <c r="B63" s="28"/>
      <c r="C63" s="28"/>
      <c r="D63" s="28"/>
      <c r="E63" s="28"/>
      <c r="F63" s="28"/>
      <c r="G63" s="28"/>
      <c r="H63" s="28"/>
      <c r="I63" s="28"/>
    </row>
    <row r="64" spans="1:9" ht="12.75" customHeight="1">
      <c r="A64" s="28"/>
      <c r="B64" s="28"/>
      <c r="C64" s="28"/>
      <c r="D64" s="28"/>
      <c r="E64" s="28"/>
      <c r="F64" s="28"/>
      <c r="G64" s="28"/>
      <c r="H64" s="28"/>
      <c r="I64" s="28"/>
    </row>
    <row r="65" spans="1:1" ht="12.75" customHeight="1">
      <c r="A65" s="28"/>
    </row>
    <row r="68" spans="1:1" ht="12.75" customHeight="1">
      <c r="A68" s="28"/>
    </row>
    <row r="69" spans="1:1" ht="12.75" customHeight="1">
      <c r="A69" s="28"/>
    </row>
    <row r="81" ht="11.25"/>
    <row r="82" ht="11.25"/>
    <row r="83" ht="11.25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I83"/>
  <sheetViews>
    <sheetView workbookViewId="0">
      <selection activeCell="F46" sqref="F46"/>
    </sheetView>
  </sheetViews>
  <sheetFormatPr baseColWidth="10" defaultColWidth="9.83203125" defaultRowHeight="12.75" customHeight="1"/>
  <cols>
    <col min="1" max="1" width="19.83203125" customWidth="1"/>
    <col min="2" max="9" width="11.83203125" customWidth="1"/>
  </cols>
  <sheetData>
    <row r="1" spans="1:9" ht="12.75" customHeight="1">
      <c r="A1" s="14" t="s">
        <v>52</v>
      </c>
      <c r="B1" s="1"/>
      <c r="C1" s="1"/>
      <c r="D1" s="1"/>
      <c r="E1" s="1"/>
      <c r="F1" s="1"/>
      <c r="G1" s="1"/>
      <c r="H1" s="1"/>
    </row>
    <row r="3" spans="1:9" ht="12.75" customHeight="1">
      <c r="A3" s="29" t="s">
        <v>57</v>
      </c>
      <c r="B3" s="1"/>
      <c r="C3" s="1"/>
      <c r="D3" s="1"/>
      <c r="E3" s="1"/>
      <c r="F3" s="1"/>
      <c r="G3" s="1"/>
      <c r="H3" s="1"/>
      <c r="I3" s="1"/>
    </row>
    <row r="4" spans="1:9" ht="12.75" customHeight="1">
      <c r="A4" s="29" t="s">
        <v>1</v>
      </c>
      <c r="B4" s="1"/>
      <c r="C4" s="1"/>
      <c r="D4" s="1"/>
      <c r="E4" s="1"/>
      <c r="F4" s="1"/>
      <c r="G4" s="1"/>
      <c r="H4" s="1"/>
      <c r="I4" s="1"/>
    </row>
    <row r="5" spans="1:9" ht="12.75" customHeight="1">
      <c r="A5" s="36"/>
      <c r="B5" s="37"/>
      <c r="C5" s="37"/>
      <c r="D5" s="37"/>
      <c r="E5" s="37"/>
      <c r="F5" s="37"/>
      <c r="G5" s="37"/>
      <c r="H5" s="37"/>
      <c r="I5" s="13"/>
    </row>
    <row r="6" spans="1:9" ht="12.75" customHeight="1">
      <c r="A6" s="23"/>
      <c r="B6" s="23"/>
      <c r="C6" s="33"/>
      <c r="D6" s="33"/>
      <c r="E6" s="33"/>
      <c r="F6" s="33"/>
      <c r="G6" s="23"/>
      <c r="H6" s="23"/>
      <c r="I6" s="30" t="s">
        <v>2</v>
      </c>
    </row>
    <row r="7" spans="1:9" ht="12.75" customHeight="1">
      <c r="A7" s="16"/>
      <c r="C7" s="31" t="s">
        <v>3</v>
      </c>
      <c r="D7" s="3"/>
      <c r="E7" s="3"/>
      <c r="F7" s="3"/>
      <c r="G7" s="4"/>
      <c r="H7" s="34" t="s">
        <v>4</v>
      </c>
      <c r="I7" s="15" t="s">
        <v>5</v>
      </c>
    </row>
    <row r="8" spans="1:9" ht="12.75" customHeight="1">
      <c r="A8" s="16" t="s">
        <v>6</v>
      </c>
      <c r="B8" s="30" t="s">
        <v>7</v>
      </c>
      <c r="C8" s="32"/>
      <c r="D8" s="17"/>
      <c r="F8" s="17"/>
      <c r="G8" s="18"/>
      <c r="H8" s="34" t="s">
        <v>8</v>
      </c>
      <c r="I8" s="38" t="s">
        <v>9</v>
      </c>
    </row>
    <row r="9" spans="1:9" ht="12.75" customHeight="1">
      <c r="A9" s="5"/>
      <c r="B9" s="20" t="s">
        <v>10</v>
      </c>
      <c r="C9" s="15">
        <v>1</v>
      </c>
      <c r="D9" s="19">
        <v>2</v>
      </c>
      <c r="E9" s="1">
        <v>3</v>
      </c>
      <c r="F9" s="19">
        <v>4</v>
      </c>
      <c r="G9" s="20" t="s">
        <v>11</v>
      </c>
      <c r="H9" s="15" t="s">
        <v>12</v>
      </c>
      <c r="I9" s="15" t="s">
        <v>13</v>
      </c>
    </row>
    <row r="10" spans="1:9" ht="12.75" customHeight="1">
      <c r="A10" s="6"/>
      <c r="B10" s="6"/>
      <c r="C10" s="21"/>
      <c r="D10" s="22"/>
      <c r="E10" s="21"/>
      <c r="F10" s="22"/>
      <c r="G10" s="2"/>
      <c r="H10" s="35"/>
      <c r="I10" s="35" t="s">
        <v>14</v>
      </c>
    </row>
    <row r="11" spans="1:9" ht="12.75" customHeight="1">
      <c r="A11" s="23"/>
    </row>
    <row r="12" spans="1:9" ht="12.75" customHeight="1">
      <c r="A12" s="24" t="s">
        <v>15</v>
      </c>
      <c r="B12" s="41">
        <f t="shared" ref="B12:B17" si="0">SUM(C12:G12)</f>
        <v>13435</v>
      </c>
      <c r="C12" s="41">
        <v>8438</v>
      </c>
      <c r="D12" s="41">
        <v>2833</v>
      </c>
      <c r="E12" s="41">
        <v>1081</v>
      </c>
      <c r="F12" s="41">
        <v>711</v>
      </c>
      <c r="G12" s="41">
        <v>372</v>
      </c>
      <c r="H12" s="41">
        <v>22229</v>
      </c>
      <c r="I12" s="44">
        <f t="shared" ref="I12:I17" si="1">+H12/B12</f>
        <v>1.6545589877186453</v>
      </c>
    </row>
    <row r="13" spans="1:9" ht="12.75" customHeight="1">
      <c r="A13" s="24" t="s">
        <v>16</v>
      </c>
      <c r="B13" s="41">
        <f t="shared" si="0"/>
        <v>13019</v>
      </c>
      <c r="C13" s="41">
        <v>6584</v>
      </c>
      <c r="D13" s="41">
        <v>3297</v>
      </c>
      <c r="E13" s="41">
        <v>1488</v>
      </c>
      <c r="F13" s="41">
        <v>1125</v>
      </c>
      <c r="G13" s="41">
        <v>525</v>
      </c>
      <c r="H13" s="41">
        <v>24956</v>
      </c>
      <c r="I13" s="44">
        <f t="shared" si="1"/>
        <v>1.916890698210308</v>
      </c>
    </row>
    <row r="14" spans="1:9" ht="12.75" customHeight="1">
      <c r="A14" s="24" t="s">
        <v>17</v>
      </c>
      <c r="B14" s="41">
        <f t="shared" si="0"/>
        <v>25260</v>
      </c>
      <c r="C14" s="41">
        <v>13061</v>
      </c>
      <c r="D14" s="41">
        <v>6220</v>
      </c>
      <c r="E14" s="41">
        <v>3027</v>
      </c>
      <c r="F14" s="41">
        <v>2013</v>
      </c>
      <c r="G14" s="41">
        <v>939</v>
      </c>
      <c r="H14" s="41">
        <v>47620</v>
      </c>
      <c r="I14" s="44">
        <f t="shared" si="1"/>
        <v>1.8851939825811559</v>
      </c>
    </row>
    <row r="15" spans="1:9" ht="12.75" customHeight="1">
      <c r="A15" s="24" t="s">
        <v>18</v>
      </c>
      <c r="B15" s="41">
        <f t="shared" si="0"/>
        <v>23617</v>
      </c>
      <c r="C15" s="41">
        <v>13023</v>
      </c>
      <c r="D15" s="41">
        <v>5605</v>
      </c>
      <c r="E15" s="41">
        <v>2515</v>
      </c>
      <c r="F15" s="41">
        <v>1642</v>
      </c>
      <c r="G15" s="41">
        <v>832</v>
      </c>
      <c r="H15" s="41">
        <v>42810</v>
      </c>
      <c r="I15" s="44">
        <f t="shared" si="1"/>
        <v>1.8126773087182961</v>
      </c>
    </row>
    <row r="16" spans="1:9" ht="12.75" customHeight="1">
      <c r="A16" s="24" t="s">
        <v>19</v>
      </c>
      <c r="B16" s="41">
        <f t="shared" si="0"/>
        <v>28819</v>
      </c>
      <c r="C16" s="41">
        <v>16624</v>
      </c>
      <c r="D16" s="41">
        <v>6828</v>
      </c>
      <c r="E16" s="41">
        <v>2772</v>
      </c>
      <c r="F16" s="41">
        <v>1797</v>
      </c>
      <c r="G16" s="41">
        <v>798</v>
      </c>
      <c r="H16" s="41">
        <v>50018</v>
      </c>
      <c r="I16" s="44">
        <f t="shared" si="1"/>
        <v>1.7355911030917104</v>
      </c>
    </row>
    <row r="17" spans="1:9" ht="12.75" customHeight="1">
      <c r="A17" s="26" t="s">
        <v>20</v>
      </c>
      <c r="B17" s="25">
        <f t="shared" si="0"/>
        <v>104150</v>
      </c>
      <c r="C17" s="41">
        <f t="shared" ref="C17:H17" si="2">SUM(C12:C16)</f>
        <v>57730</v>
      </c>
      <c r="D17" s="41">
        <f t="shared" si="2"/>
        <v>24783</v>
      </c>
      <c r="E17" s="41">
        <f t="shared" si="2"/>
        <v>10883</v>
      </c>
      <c r="F17" s="41">
        <f t="shared" si="2"/>
        <v>7288</v>
      </c>
      <c r="G17" s="41">
        <f t="shared" si="2"/>
        <v>3466</v>
      </c>
      <c r="H17" s="41">
        <f t="shared" si="2"/>
        <v>187633</v>
      </c>
      <c r="I17" s="44">
        <f t="shared" si="1"/>
        <v>1.8015650504080654</v>
      </c>
    </row>
    <row r="18" spans="1:9" ht="12.75" customHeight="1">
      <c r="A18" s="23"/>
      <c r="B18" s="41"/>
      <c r="C18" s="41"/>
      <c r="D18" s="41"/>
      <c r="E18" s="41"/>
      <c r="F18" s="41"/>
      <c r="G18" s="41"/>
      <c r="H18" s="41"/>
      <c r="I18" s="44"/>
    </row>
    <row r="19" spans="1:9" ht="12.75" customHeight="1">
      <c r="A19" s="24" t="s">
        <v>21</v>
      </c>
      <c r="B19" s="41">
        <f t="shared" ref="B19:B37" si="3">SUM(C19:G19)</f>
        <v>31993</v>
      </c>
      <c r="C19" s="41">
        <v>14285</v>
      </c>
      <c r="D19" s="41">
        <v>8581</v>
      </c>
      <c r="E19" s="41">
        <v>4333</v>
      </c>
      <c r="F19" s="41">
        <v>3189</v>
      </c>
      <c r="G19" s="41">
        <v>1605</v>
      </c>
      <c r="H19" s="41">
        <v>65779</v>
      </c>
      <c r="I19" s="44">
        <f t="shared" ref="I19:I37" si="4">+H19/B19</f>
        <v>2.056043509517707</v>
      </c>
    </row>
    <row r="20" spans="1:9" ht="12.75" customHeight="1">
      <c r="A20" s="24" t="s">
        <v>22</v>
      </c>
      <c r="B20" s="41">
        <f t="shared" si="3"/>
        <v>3107</v>
      </c>
      <c r="C20" s="41">
        <v>1412</v>
      </c>
      <c r="D20" s="41">
        <v>862</v>
      </c>
      <c r="E20" s="41">
        <v>384</v>
      </c>
      <c r="F20" s="41">
        <v>315</v>
      </c>
      <c r="G20" s="41">
        <v>134</v>
      </c>
      <c r="H20" s="41">
        <v>6262</v>
      </c>
      <c r="I20" s="44">
        <f t="shared" si="4"/>
        <v>2.0154489861602833</v>
      </c>
    </row>
    <row r="21" spans="1:9" ht="12.75" customHeight="1">
      <c r="A21" s="24" t="s">
        <v>23</v>
      </c>
      <c r="B21" s="41">
        <f t="shared" si="3"/>
        <v>6614</v>
      </c>
      <c r="C21" s="41">
        <v>2837</v>
      </c>
      <c r="D21" s="41">
        <v>1967</v>
      </c>
      <c r="E21" s="41">
        <v>875</v>
      </c>
      <c r="F21" s="41">
        <v>631</v>
      </c>
      <c r="G21" s="41">
        <v>304</v>
      </c>
      <c r="H21" s="41">
        <v>13544</v>
      </c>
      <c r="I21" s="44">
        <f t="shared" si="4"/>
        <v>2.0477774417901422</v>
      </c>
    </row>
    <row r="22" spans="1:9" ht="12.75" customHeight="1">
      <c r="A22" s="24" t="s">
        <v>24</v>
      </c>
      <c r="B22" s="41">
        <f t="shared" si="3"/>
        <v>8655</v>
      </c>
      <c r="C22" s="41">
        <v>4150</v>
      </c>
      <c r="D22" s="41">
        <v>2246</v>
      </c>
      <c r="E22" s="41">
        <v>1056</v>
      </c>
      <c r="F22" s="41">
        <v>855</v>
      </c>
      <c r="G22" s="41">
        <v>348</v>
      </c>
      <c r="H22" s="41">
        <v>17077</v>
      </c>
      <c r="I22" s="44">
        <f t="shared" si="4"/>
        <v>1.9730791450028886</v>
      </c>
    </row>
    <row r="23" spans="1:9" ht="12.75" customHeight="1">
      <c r="A23" s="24" t="s">
        <v>25</v>
      </c>
      <c r="B23" s="41">
        <f t="shared" si="3"/>
        <v>13809</v>
      </c>
      <c r="C23" s="41">
        <v>6429</v>
      </c>
      <c r="D23" s="41">
        <v>3700</v>
      </c>
      <c r="E23" s="41">
        <v>1815</v>
      </c>
      <c r="F23" s="41">
        <v>1274</v>
      </c>
      <c r="G23" s="41">
        <v>591</v>
      </c>
      <c r="H23" s="41">
        <v>27514</v>
      </c>
      <c r="I23" s="44">
        <f t="shared" si="4"/>
        <v>1.992468679846477</v>
      </c>
    </row>
    <row r="24" spans="1:9" ht="12.75" customHeight="1">
      <c r="A24" s="24" t="s">
        <v>26</v>
      </c>
      <c r="B24" s="41">
        <f t="shared" si="3"/>
        <v>4508</v>
      </c>
      <c r="C24" s="41">
        <v>1919</v>
      </c>
      <c r="D24" s="41">
        <v>1262</v>
      </c>
      <c r="E24" s="41">
        <v>628</v>
      </c>
      <c r="F24" s="41">
        <v>494</v>
      </c>
      <c r="G24" s="41">
        <v>205</v>
      </c>
      <c r="H24" s="41">
        <v>9381</v>
      </c>
      <c r="I24" s="44">
        <f t="shared" si="4"/>
        <v>2.0809671694764864</v>
      </c>
    </row>
    <row r="25" spans="1:9" ht="12.75" customHeight="1">
      <c r="A25" s="24" t="s">
        <v>27</v>
      </c>
      <c r="B25" s="41">
        <f t="shared" si="3"/>
        <v>14689</v>
      </c>
      <c r="C25" s="41">
        <v>6572</v>
      </c>
      <c r="D25" s="41">
        <v>4138</v>
      </c>
      <c r="E25" s="41">
        <v>1909</v>
      </c>
      <c r="F25" s="41">
        <v>1432</v>
      </c>
      <c r="G25" s="41">
        <v>638</v>
      </c>
      <c r="H25" s="41">
        <v>29689</v>
      </c>
      <c r="I25" s="44">
        <f t="shared" si="4"/>
        <v>2.0211723058070663</v>
      </c>
    </row>
    <row r="26" spans="1:9" ht="12.75" customHeight="1">
      <c r="A26" s="24" t="s">
        <v>28</v>
      </c>
      <c r="B26" s="41">
        <f t="shared" si="3"/>
        <v>11555</v>
      </c>
      <c r="C26" s="41">
        <v>4112</v>
      </c>
      <c r="D26" s="41">
        <v>3571</v>
      </c>
      <c r="E26" s="41">
        <v>1848</v>
      </c>
      <c r="F26" s="41">
        <v>1367</v>
      </c>
      <c r="G26" s="41">
        <v>657</v>
      </c>
      <c r="H26" s="41">
        <v>25769</v>
      </c>
      <c r="I26" s="44">
        <f t="shared" si="4"/>
        <v>2.230116832540026</v>
      </c>
    </row>
    <row r="27" spans="1:9" ht="12.75" customHeight="1">
      <c r="A27" s="24" t="s">
        <v>29</v>
      </c>
      <c r="B27" s="41">
        <f t="shared" si="3"/>
        <v>3172</v>
      </c>
      <c r="C27" s="41">
        <v>1433</v>
      </c>
      <c r="D27" s="41">
        <v>943</v>
      </c>
      <c r="E27" s="41">
        <v>425</v>
      </c>
      <c r="F27" s="41">
        <v>266</v>
      </c>
      <c r="G27" s="41">
        <v>105</v>
      </c>
      <c r="H27" s="41">
        <v>6210</v>
      </c>
      <c r="I27" s="44">
        <f t="shared" si="4"/>
        <v>1.9577553593947037</v>
      </c>
    </row>
    <row r="28" spans="1:9" ht="12.75" customHeight="1">
      <c r="A28" s="24" t="s">
        <v>30</v>
      </c>
      <c r="B28" s="41">
        <f t="shared" si="3"/>
        <v>3827</v>
      </c>
      <c r="C28" s="41">
        <v>1662</v>
      </c>
      <c r="D28" s="41">
        <v>1059</v>
      </c>
      <c r="E28" s="41">
        <v>512</v>
      </c>
      <c r="F28" s="41">
        <v>429</v>
      </c>
      <c r="G28" s="41">
        <v>165</v>
      </c>
      <c r="H28" s="41">
        <v>7901</v>
      </c>
      <c r="I28" s="44">
        <f t="shared" si="4"/>
        <v>2.0645414162529399</v>
      </c>
    </row>
    <row r="29" spans="1:9" ht="12.75" customHeight="1">
      <c r="A29" s="24" t="s">
        <v>31</v>
      </c>
      <c r="B29" s="41">
        <f t="shared" si="3"/>
        <v>6531</v>
      </c>
      <c r="C29" s="41">
        <v>3110</v>
      </c>
      <c r="D29" s="41">
        <v>1798</v>
      </c>
      <c r="E29" s="41">
        <v>798</v>
      </c>
      <c r="F29" s="41">
        <v>579</v>
      </c>
      <c r="G29" s="41">
        <v>246</v>
      </c>
      <c r="H29" s="41">
        <v>12726</v>
      </c>
      <c r="I29" s="44">
        <f t="shared" si="4"/>
        <v>1.9485530546623795</v>
      </c>
    </row>
    <row r="30" spans="1:9" ht="12.75" customHeight="1">
      <c r="A30" s="24" t="s">
        <v>32</v>
      </c>
      <c r="B30" s="41">
        <f t="shared" si="3"/>
        <v>11178</v>
      </c>
      <c r="C30" s="41">
        <v>4777</v>
      </c>
      <c r="D30" s="41">
        <v>3165</v>
      </c>
      <c r="E30" s="41">
        <v>1455</v>
      </c>
      <c r="F30" s="41">
        <v>1212</v>
      </c>
      <c r="G30" s="41">
        <v>569</v>
      </c>
      <c r="H30" s="41">
        <v>23356</v>
      </c>
      <c r="I30" s="44">
        <f t="shared" si="4"/>
        <v>2.0894614421184468</v>
      </c>
    </row>
    <row r="31" spans="1:9" ht="12.75" customHeight="1">
      <c r="A31" s="24" t="s">
        <v>33</v>
      </c>
      <c r="B31" s="41">
        <f t="shared" si="3"/>
        <v>5401</v>
      </c>
      <c r="C31" s="41">
        <v>2078</v>
      </c>
      <c r="D31" s="41">
        <v>1470</v>
      </c>
      <c r="E31" s="41">
        <v>839</v>
      </c>
      <c r="F31" s="41">
        <v>709</v>
      </c>
      <c r="G31" s="41">
        <v>305</v>
      </c>
      <c r="H31" s="41">
        <v>12022</v>
      </c>
      <c r="I31" s="44">
        <f t="shared" si="4"/>
        <v>2.2258840955378631</v>
      </c>
    </row>
    <row r="32" spans="1:9" ht="12.75" customHeight="1">
      <c r="A32" s="24" t="s">
        <v>34</v>
      </c>
      <c r="B32" s="41">
        <f t="shared" si="3"/>
        <v>7780</v>
      </c>
      <c r="C32" s="41">
        <v>3449</v>
      </c>
      <c r="D32" s="41">
        <v>2146</v>
      </c>
      <c r="E32" s="41">
        <v>1078</v>
      </c>
      <c r="F32" s="41">
        <v>799</v>
      </c>
      <c r="G32" s="41">
        <v>308</v>
      </c>
      <c r="H32" s="41">
        <v>15798</v>
      </c>
      <c r="I32" s="44">
        <f t="shared" si="4"/>
        <v>2.030591259640103</v>
      </c>
    </row>
    <row r="33" spans="1:9" ht="12.75" customHeight="1">
      <c r="A33" s="24" t="s">
        <v>35</v>
      </c>
      <c r="B33" s="41">
        <f t="shared" si="3"/>
        <v>21775</v>
      </c>
      <c r="C33" s="41">
        <v>10603</v>
      </c>
      <c r="D33" s="41">
        <v>5769</v>
      </c>
      <c r="E33" s="41">
        <v>2677</v>
      </c>
      <c r="F33" s="41">
        <v>1892</v>
      </c>
      <c r="G33" s="41">
        <v>834</v>
      </c>
      <c r="H33" s="41">
        <v>42220</v>
      </c>
      <c r="I33" s="44">
        <f t="shared" si="4"/>
        <v>1.9389207807118254</v>
      </c>
    </row>
    <row r="34" spans="1:9" ht="12.75" customHeight="1">
      <c r="A34" s="24" t="s">
        <v>36</v>
      </c>
      <c r="B34" s="41">
        <f t="shared" si="3"/>
        <v>4445</v>
      </c>
      <c r="C34" s="41">
        <v>2068</v>
      </c>
      <c r="D34" s="41">
        <v>1210</v>
      </c>
      <c r="E34" s="41">
        <v>602</v>
      </c>
      <c r="F34" s="41">
        <v>408</v>
      </c>
      <c r="G34" s="41">
        <v>157</v>
      </c>
      <c r="H34" s="41">
        <v>8766</v>
      </c>
      <c r="I34" s="44">
        <f t="shared" si="4"/>
        <v>1.972103487064117</v>
      </c>
    </row>
    <row r="35" spans="1:9" ht="12.75" customHeight="1">
      <c r="A35" s="24" t="s">
        <v>37</v>
      </c>
      <c r="B35" s="41">
        <f t="shared" si="3"/>
        <v>13676</v>
      </c>
      <c r="C35" s="41">
        <v>5216</v>
      </c>
      <c r="D35" s="41">
        <v>4010</v>
      </c>
      <c r="E35" s="41">
        <v>1983</v>
      </c>
      <c r="F35" s="41">
        <v>1694</v>
      </c>
      <c r="G35" s="41">
        <v>773</v>
      </c>
      <c r="H35" s="41">
        <v>30059</v>
      </c>
      <c r="I35" s="44">
        <f t="shared" si="4"/>
        <v>2.19793799356537</v>
      </c>
    </row>
    <row r="36" spans="1:9" ht="12.75" customHeight="1">
      <c r="A36" s="24" t="s">
        <v>38</v>
      </c>
      <c r="B36" s="41">
        <f t="shared" si="3"/>
        <v>16557</v>
      </c>
      <c r="C36" s="41">
        <v>7268</v>
      </c>
      <c r="D36" s="41">
        <v>4594</v>
      </c>
      <c r="E36" s="41">
        <v>2311</v>
      </c>
      <c r="F36" s="41">
        <v>1651</v>
      </c>
      <c r="G36" s="41">
        <v>733</v>
      </c>
      <c r="H36" s="41">
        <v>33911</v>
      </c>
      <c r="I36" s="44">
        <f t="shared" si="4"/>
        <v>2.0481367397475387</v>
      </c>
    </row>
    <row r="37" spans="1:9" ht="12.75" customHeight="1">
      <c r="A37" s="26" t="s">
        <v>39</v>
      </c>
      <c r="B37" s="25">
        <f t="shared" si="3"/>
        <v>189272</v>
      </c>
      <c r="C37" s="25">
        <f t="shared" ref="C37:H37" si="5">SUM(C19:C36)</f>
        <v>83380</v>
      </c>
      <c r="D37" s="25">
        <f t="shared" si="5"/>
        <v>52491</v>
      </c>
      <c r="E37" s="25">
        <f t="shared" si="5"/>
        <v>25528</v>
      </c>
      <c r="F37" s="25">
        <f t="shared" si="5"/>
        <v>19196</v>
      </c>
      <c r="G37" s="25">
        <f t="shared" si="5"/>
        <v>8677</v>
      </c>
      <c r="H37" s="25">
        <f t="shared" si="5"/>
        <v>387984</v>
      </c>
      <c r="I37" s="44">
        <f t="shared" si="4"/>
        <v>2.0498753117206983</v>
      </c>
    </row>
    <row r="38" spans="1:9" ht="12.75" customHeight="1">
      <c r="A38" s="23"/>
      <c r="B38" s="41"/>
      <c r="C38" s="41"/>
      <c r="D38" s="41"/>
      <c r="E38" s="41"/>
      <c r="F38" s="41"/>
      <c r="G38" s="41"/>
      <c r="H38" s="41"/>
      <c r="I38" s="44"/>
    </row>
    <row r="39" spans="1:9" ht="12.75" customHeight="1">
      <c r="A39" s="26" t="s">
        <v>40</v>
      </c>
      <c r="B39" s="25">
        <f>SUM(C39:G39)</f>
        <v>293422</v>
      </c>
      <c r="C39" s="25">
        <f t="shared" ref="C39:H39" si="6">C17+C37</f>
        <v>141110</v>
      </c>
      <c r="D39" s="25">
        <f t="shared" si="6"/>
        <v>77274</v>
      </c>
      <c r="E39" s="25">
        <f t="shared" si="6"/>
        <v>36411</v>
      </c>
      <c r="F39" s="25">
        <f t="shared" si="6"/>
        <v>26484</v>
      </c>
      <c r="G39" s="25">
        <f t="shared" si="6"/>
        <v>12143</v>
      </c>
      <c r="H39" s="25">
        <f t="shared" si="6"/>
        <v>575617</v>
      </c>
      <c r="I39" s="44">
        <f>+H39/B39</f>
        <v>1.9617377020128006</v>
      </c>
    </row>
    <row r="40" spans="1:9" ht="12.75" customHeight="1">
      <c r="A40" s="27"/>
      <c r="B40" s="8"/>
      <c r="H40" s="8"/>
    </row>
    <row r="41" spans="1:9" ht="12.75" customHeight="1">
      <c r="A41" s="12"/>
      <c r="H41" s="8"/>
    </row>
    <row r="42" spans="1:9" ht="12.75" customHeight="1">
      <c r="H42" s="8"/>
    </row>
    <row r="43" spans="1:9" ht="12.75" customHeight="1">
      <c r="H43" s="8"/>
    </row>
    <row r="44" spans="1:9" ht="12.75" customHeight="1">
      <c r="H44" s="8"/>
    </row>
    <row r="45" spans="1:9" ht="12.75" customHeight="1">
      <c r="H45" s="8"/>
    </row>
    <row r="46" spans="1:9" ht="12.75" customHeight="1">
      <c r="H46" s="8"/>
    </row>
    <row r="47" spans="1:9" ht="12.75" customHeight="1">
      <c r="H47" s="8"/>
    </row>
    <row r="48" spans="1:9" ht="12.75" customHeight="1">
      <c r="H48" s="8"/>
    </row>
    <row r="63" spans="1:9" ht="12.75" customHeight="1">
      <c r="A63" s="28"/>
      <c r="B63" s="28"/>
      <c r="C63" s="28"/>
      <c r="D63" s="28"/>
      <c r="E63" s="28"/>
      <c r="F63" s="28"/>
      <c r="G63" s="28"/>
      <c r="H63" s="28"/>
      <c r="I63" s="28"/>
    </row>
    <row r="64" spans="1:9" ht="12.75" customHeight="1">
      <c r="A64" s="28"/>
      <c r="B64" s="28"/>
      <c r="C64" s="28"/>
      <c r="D64" s="28"/>
      <c r="E64" s="28"/>
      <c r="F64" s="28"/>
      <c r="G64" s="28"/>
      <c r="H64" s="28"/>
      <c r="I64" s="28"/>
    </row>
    <row r="65" spans="1:1" ht="12.75" customHeight="1">
      <c r="A65" s="28"/>
    </row>
    <row r="68" spans="1:1" ht="12.75" customHeight="1">
      <c r="A68" s="28"/>
    </row>
    <row r="69" spans="1:1" ht="12.75" customHeight="1">
      <c r="A69" s="28"/>
    </row>
    <row r="81" ht="11.25"/>
    <row r="82" ht="11.25"/>
    <row r="83" ht="11.25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I69"/>
  <sheetViews>
    <sheetView workbookViewId="0">
      <selection activeCell="K9" sqref="K9"/>
    </sheetView>
  </sheetViews>
  <sheetFormatPr baseColWidth="10" defaultColWidth="9.83203125" defaultRowHeight="12.75" customHeight="1"/>
  <cols>
    <col min="1" max="1" width="19.83203125" customWidth="1"/>
    <col min="2" max="9" width="11.83203125" customWidth="1"/>
  </cols>
  <sheetData>
    <row r="1" spans="1:9" ht="12.75" customHeight="1">
      <c r="A1" s="14" t="s">
        <v>52</v>
      </c>
      <c r="B1" s="1"/>
      <c r="C1" s="1"/>
      <c r="D1" s="1"/>
      <c r="E1" s="1"/>
      <c r="F1" s="1"/>
      <c r="G1" s="1"/>
      <c r="H1" s="1"/>
    </row>
    <row r="3" spans="1:9" ht="12.75" customHeight="1">
      <c r="A3" s="29" t="s">
        <v>60</v>
      </c>
      <c r="B3" s="1"/>
      <c r="C3" s="1"/>
      <c r="D3" s="1"/>
      <c r="E3" s="1"/>
      <c r="F3" s="1"/>
      <c r="G3" s="1"/>
      <c r="H3" s="1"/>
      <c r="I3" s="1"/>
    </row>
    <row r="4" spans="1:9" ht="12.75" customHeight="1">
      <c r="A4" s="29" t="s">
        <v>1</v>
      </c>
      <c r="B4" s="1"/>
      <c r="C4" s="1"/>
      <c r="D4" s="1"/>
      <c r="E4" s="1"/>
      <c r="F4" s="1"/>
      <c r="G4" s="1"/>
      <c r="H4" s="1"/>
      <c r="I4" s="1"/>
    </row>
    <row r="5" spans="1:9" ht="12.75" customHeight="1">
      <c r="A5" s="36"/>
      <c r="B5" s="37"/>
      <c r="C5" s="37"/>
      <c r="D5" s="37"/>
      <c r="E5" s="37"/>
      <c r="F5" s="37"/>
      <c r="G5" s="37"/>
      <c r="H5" s="37"/>
      <c r="I5" s="13"/>
    </row>
    <row r="6" spans="1:9" ht="12.75" customHeight="1">
      <c r="A6" s="23"/>
      <c r="B6" s="23"/>
      <c r="C6" s="33"/>
      <c r="D6" s="33"/>
      <c r="E6" s="33"/>
      <c r="F6" s="33"/>
      <c r="G6" s="23"/>
      <c r="H6" s="23"/>
      <c r="I6" s="30" t="s">
        <v>2</v>
      </c>
    </row>
    <row r="7" spans="1:9" ht="12.75" customHeight="1">
      <c r="A7" s="16"/>
      <c r="C7" s="31" t="s">
        <v>3</v>
      </c>
      <c r="D7" s="3"/>
      <c r="E7" s="3"/>
      <c r="F7" s="3"/>
      <c r="G7" s="4"/>
      <c r="H7" s="34" t="s">
        <v>4</v>
      </c>
      <c r="I7" s="15" t="s">
        <v>5</v>
      </c>
    </row>
    <row r="8" spans="1:9" ht="12.75" customHeight="1">
      <c r="A8" s="16" t="s">
        <v>6</v>
      </c>
      <c r="B8" s="30" t="s">
        <v>7</v>
      </c>
      <c r="C8" s="32"/>
      <c r="D8" s="17"/>
      <c r="F8" s="17"/>
      <c r="G8" s="18"/>
      <c r="H8" s="34" t="s">
        <v>8</v>
      </c>
      <c r="I8" s="38" t="s">
        <v>9</v>
      </c>
    </row>
    <row r="9" spans="1:9" ht="12.75" customHeight="1">
      <c r="A9" s="5"/>
      <c r="B9" s="20" t="s">
        <v>10</v>
      </c>
      <c r="C9" s="15">
        <v>1</v>
      </c>
      <c r="D9" s="19">
        <v>2</v>
      </c>
      <c r="E9" s="1">
        <v>3</v>
      </c>
      <c r="F9" s="19">
        <v>4</v>
      </c>
      <c r="G9" s="20" t="s">
        <v>11</v>
      </c>
      <c r="H9" s="15" t="s">
        <v>12</v>
      </c>
      <c r="I9" s="15" t="s">
        <v>13</v>
      </c>
    </row>
    <row r="10" spans="1:9" ht="12.75" customHeight="1">
      <c r="A10" s="6"/>
      <c r="B10" s="6"/>
      <c r="C10" s="21"/>
      <c r="D10" s="22"/>
      <c r="E10" s="21"/>
      <c r="F10" s="22"/>
      <c r="G10" s="2"/>
      <c r="H10" s="35"/>
      <c r="I10" s="35" t="s">
        <v>14</v>
      </c>
    </row>
    <row r="11" spans="1:9" ht="12.75" customHeight="1">
      <c r="A11" s="23"/>
    </row>
    <row r="12" spans="1:9" ht="12.75" customHeight="1">
      <c r="A12" s="24" t="s">
        <v>15</v>
      </c>
      <c r="B12" s="41">
        <f t="shared" ref="B12:B17" si="0">SUM(C12:G12)</f>
        <v>13506</v>
      </c>
      <c r="C12" s="41">
        <v>8405</v>
      </c>
      <c r="D12" s="41">
        <v>2862</v>
      </c>
      <c r="E12" s="41">
        <v>1148</v>
      </c>
      <c r="F12" s="41">
        <v>715</v>
      </c>
      <c r="G12" s="41">
        <v>376</v>
      </c>
      <c r="H12" s="41">
        <v>22476</v>
      </c>
      <c r="I12" s="44">
        <f>+H12/B12</f>
        <v>1.6641492669924478</v>
      </c>
    </row>
    <row r="13" spans="1:9" ht="12.75" customHeight="1">
      <c r="A13" s="24" t="s">
        <v>16</v>
      </c>
      <c r="B13" s="41">
        <f t="shared" si="0"/>
        <v>13195</v>
      </c>
      <c r="C13" s="41">
        <v>6782</v>
      </c>
      <c r="D13" s="41">
        <v>3258</v>
      </c>
      <c r="E13" s="41">
        <v>1504</v>
      </c>
      <c r="F13" s="41">
        <v>1117</v>
      </c>
      <c r="G13" s="41">
        <v>534</v>
      </c>
      <c r="H13" s="41">
        <v>25134</v>
      </c>
      <c r="I13" s="44">
        <f t="shared" ref="I13:I28" si="1">+H13/B13</f>
        <v>1.9048124289503601</v>
      </c>
    </row>
    <row r="14" spans="1:9" ht="12.75" customHeight="1">
      <c r="A14" s="24" t="s">
        <v>17</v>
      </c>
      <c r="B14" s="41">
        <f t="shared" si="0"/>
        <v>25607</v>
      </c>
      <c r="C14" s="41">
        <v>13257</v>
      </c>
      <c r="D14" s="41">
        <v>6404</v>
      </c>
      <c r="E14" s="41">
        <v>2987</v>
      </c>
      <c r="F14" s="41">
        <v>2028</v>
      </c>
      <c r="G14" s="41">
        <v>931</v>
      </c>
      <c r="H14" s="41">
        <v>48084</v>
      </c>
      <c r="I14" s="44">
        <f t="shared" si="1"/>
        <v>1.8777677978677705</v>
      </c>
    </row>
    <row r="15" spans="1:9" ht="12.75" customHeight="1">
      <c r="A15" s="24" t="s">
        <v>18</v>
      </c>
      <c r="B15" s="41">
        <f t="shared" si="0"/>
        <v>23888</v>
      </c>
      <c r="C15" s="41">
        <v>13165</v>
      </c>
      <c r="D15" s="41">
        <v>5678</v>
      </c>
      <c r="E15" s="41">
        <v>2580</v>
      </c>
      <c r="F15" s="41">
        <v>1645</v>
      </c>
      <c r="G15" s="41">
        <v>820</v>
      </c>
      <c r="H15" s="41">
        <v>43252</v>
      </c>
      <c r="I15" s="44">
        <f t="shared" si="1"/>
        <v>1.8106162089752176</v>
      </c>
    </row>
    <row r="16" spans="1:9" ht="12.75" customHeight="1">
      <c r="A16" s="24" t="s">
        <v>19</v>
      </c>
      <c r="B16" s="41">
        <f t="shared" si="0"/>
        <v>29006</v>
      </c>
      <c r="C16" s="41">
        <v>16594</v>
      </c>
      <c r="D16" s="41">
        <v>6879</v>
      </c>
      <c r="E16" s="41">
        <v>2872</v>
      </c>
      <c r="F16" s="41">
        <v>1864</v>
      </c>
      <c r="G16" s="41">
        <v>797</v>
      </c>
      <c r="H16" s="41">
        <v>50650</v>
      </c>
      <c r="I16" s="44">
        <f t="shared" si="1"/>
        <v>1.7461904433565469</v>
      </c>
    </row>
    <row r="17" spans="1:9" ht="12.75" customHeight="1">
      <c r="A17" s="26" t="s">
        <v>20</v>
      </c>
      <c r="B17" s="25">
        <f t="shared" si="0"/>
        <v>105202</v>
      </c>
      <c r="C17" s="41">
        <f t="shared" ref="C17:H17" si="2">SUM(C12:C16)</f>
        <v>58203</v>
      </c>
      <c r="D17" s="41">
        <f t="shared" si="2"/>
        <v>25081</v>
      </c>
      <c r="E17" s="41">
        <f t="shared" si="2"/>
        <v>11091</v>
      </c>
      <c r="F17" s="41">
        <f t="shared" si="2"/>
        <v>7369</v>
      </c>
      <c r="G17" s="41">
        <f t="shared" si="2"/>
        <v>3458</v>
      </c>
      <c r="H17" s="41">
        <f t="shared" si="2"/>
        <v>189596</v>
      </c>
      <c r="I17" s="44">
        <f t="shared" si="1"/>
        <v>1.8022090834775004</v>
      </c>
    </row>
    <row r="18" spans="1:9" ht="12.75" customHeight="1">
      <c r="A18" s="23"/>
      <c r="B18" s="41"/>
      <c r="C18" s="41"/>
      <c r="D18" s="41"/>
      <c r="E18" s="41"/>
      <c r="F18" s="41"/>
      <c r="G18" s="41"/>
      <c r="H18" s="41"/>
      <c r="I18" s="44"/>
    </row>
    <row r="19" spans="1:9" ht="12.75" customHeight="1">
      <c r="A19" s="24" t="s">
        <v>21</v>
      </c>
      <c r="B19" s="41">
        <f t="shared" ref="B19:B34" si="3">SUM(C19:G19)</f>
        <v>31747</v>
      </c>
      <c r="C19" s="41">
        <v>14245</v>
      </c>
      <c r="D19" s="41">
        <v>8589</v>
      </c>
      <c r="E19" s="41">
        <v>4217</v>
      </c>
      <c r="F19" s="41">
        <v>3123</v>
      </c>
      <c r="G19" s="41">
        <v>1573</v>
      </c>
      <c r="H19" s="41">
        <v>64982</v>
      </c>
      <c r="I19" s="44">
        <f t="shared" si="1"/>
        <v>2.0468705704476013</v>
      </c>
    </row>
    <row r="20" spans="1:9" ht="12.75" customHeight="1">
      <c r="A20" s="24" t="s">
        <v>22</v>
      </c>
      <c r="B20" s="41">
        <f t="shared" si="3"/>
        <v>3135</v>
      </c>
      <c r="C20" s="41">
        <v>1408</v>
      </c>
      <c r="D20" s="41">
        <v>892</v>
      </c>
      <c r="E20" s="41">
        <v>392</v>
      </c>
      <c r="F20" s="41">
        <v>312</v>
      </c>
      <c r="G20" s="41">
        <v>131</v>
      </c>
      <c r="H20" s="41">
        <v>6309</v>
      </c>
      <c r="I20" s="44">
        <f t="shared" si="1"/>
        <v>2.0124401913875598</v>
      </c>
    </row>
    <row r="21" spans="1:9" ht="12.75" customHeight="1">
      <c r="A21" s="24" t="s">
        <v>23</v>
      </c>
      <c r="B21" s="41">
        <f t="shared" si="3"/>
        <v>6621</v>
      </c>
      <c r="C21" s="41">
        <v>2826</v>
      </c>
      <c r="D21" s="41">
        <v>1946</v>
      </c>
      <c r="E21" s="41">
        <v>884</v>
      </c>
      <c r="F21" s="41">
        <v>671</v>
      </c>
      <c r="G21" s="41">
        <v>294</v>
      </c>
      <c r="H21" s="41">
        <v>13620</v>
      </c>
      <c r="I21" s="44">
        <f t="shared" si="1"/>
        <v>2.0570910738559132</v>
      </c>
    </row>
    <row r="22" spans="1:9" ht="12.75" customHeight="1">
      <c r="A22" s="24" t="s">
        <v>24</v>
      </c>
      <c r="B22" s="41">
        <f t="shared" si="3"/>
        <v>8648</v>
      </c>
      <c r="C22" s="41">
        <v>4139</v>
      </c>
      <c r="D22" s="41">
        <v>2245</v>
      </c>
      <c r="E22" s="41">
        <v>1070</v>
      </c>
      <c r="F22" s="41">
        <v>849</v>
      </c>
      <c r="G22" s="41">
        <v>345</v>
      </c>
      <c r="H22" s="41">
        <v>17074</v>
      </c>
      <c r="I22" s="44">
        <f t="shared" si="1"/>
        <v>1.9743293246993525</v>
      </c>
    </row>
    <row r="23" spans="1:9" ht="12.75" customHeight="1">
      <c r="A23" s="24" t="s">
        <v>25</v>
      </c>
      <c r="B23" s="41">
        <f t="shared" si="3"/>
        <v>13772</v>
      </c>
      <c r="C23" s="41">
        <v>6379</v>
      </c>
      <c r="D23" s="41">
        <v>3697</v>
      </c>
      <c r="E23" s="41">
        <v>1831</v>
      </c>
      <c r="F23" s="41">
        <v>1305</v>
      </c>
      <c r="G23" s="41">
        <v>560</v>
      </c>
      <c r="H23" s="41">
        <v>27469</v>
      </c>
      <c r="I23" s="44">
        <f t="shared" si="1"/>
        <v>1.9945541678768517</v>
      </c>
    </row>
    <row r="24" spans="1:9" ht="12.75" customHeight="1">
      <c r="A24" s="24" t="s">
        <v>26</v>
      </c>
      <c r="B24" s="41">
        <f t="shared" si="3"/>
        <v>4551</v>
      </c>
      <c r="C24" s="41">
        <v>1914</v>
      </c>
      <c r="D24" s="41">
        <v>1254</v>
      </c>
      <c r="E24" s="41">
        <v>675</v>
      </c>
      <c r="F24" s="41">
        <v>500</v>
      </c>
      <c r="G24" s="41">
        <v>208</v>
      </c>
      <c r="H24" s="41">
        <v>9554</v>
      </c>
      <c r="I24" s="44">
        <f t="shared" si="1"/>
        <v>2.0993188310261481</v>
      </c>
    </row>
    <row r="25" spans="1:9" ht="12.75" customHeight="1">
      <c r="A25" s="24" t="s">
        <v>27</v>
      </c>
      <c r="B25" s="41">
        <f t="shared" si="3"/>
        <v>14680</v>
      </c>
      <c r="C25" s="41">
        <v>6529</v>
      </c>
      <c r="D25" s="41">
        <v>4077</v>
      </c>
      <c r="E25" s="41">
        <v>2019</v>
      </c>
      <c r="F25" s="41">
        <v>1433</v>
      </c>
      <c r="G25" s="41">
        <v>622</v>
      </c>
      <c r="H25" s="41">
        <v>29791</v>
      </c>
      <c r="I25" s="44">
        <f t="shared" si="1"/>
        <v>2.0293596730245231</v>
      </c>
    </row>
    <row r="26" spans="1:9" ht="12.75" customHeight="1">
      <c r="A26" s="24" t="s">
        <v>28</v>
      </c>
      <c r="B26" s="41">
        <f t="shared" si="3"/>
        <v>11634</v>
      </c>
      <c r="C26" s="41">
        <v>4091</v>
      </c>
      <c r="D26" s="41">
        <v>3625</v>
      </c>
      <c r="E26" s="41">
        <v>1879</v>
      </c>
      <c r="F26" s="41">
        <v>1365</v>
      </c>
      <c r="G26" s="41">
        <v>674</v>
      </c>
      <c r="H26" s="41">
        <v>26040</v>
      </c>
      <c r="I26" s="44">
        <f t="shared" si="1"/>
        <v>2.2382671480144403</v>
      </c>
    </row>
    <row r="27" spans="1:9" ht="12.75" customHeight="1">
      <c r="A27" s="24" t="s">
        <v>29</v>
      </c>
      <c r="B27" s="41">
        <f t="shared" si="3"/>
        <v>3234</v>
      </c>
      <c r="C27" s="41">
        <v>1455</v>
      </c>
      <c r="D27" s="41">
        <v>960</v>
      </c>
      <c r="E27" s="41">
        <v>431</v>
      </c>
      <c r="F27" s="41">
        <v>289</v>
      </c>
      <c r="G27" s="41">
        <v>99</v>
      </c>
      <c r="H27" s="41">
        <v>6348</v>
      </c>
      <c r="I27" s="44">
        <f t="shared" si="1"/>
        <v>1.9628942486085343</v>
      </c>
    </row>
    <row r="28" spans="1:9" ht="12.75" customHeight="1">
      <c r="A28" s="24" t="s">
        <v>30</v>
      </c>
      <c r="B28" s="41">
        <f t="shared" si="3"/>
        <v>3843</v>
      </c>
      <c r="C28" s="41">
        <v>1620</v>
      </c>
      <c r="D28" s="41">
        <v>1091</v>
      </c>
      <c r="E28" s="41">
        <v>542</v>
      </c>
      <c r="F28" s="41">
        <v>416</v>
      </c>
      <c r="G28" s="41">
        <v>174</v>
      </c>
      <c r="H28" s="41">
        <v>8014</v>
      </c>
      <c r="I28" s="44">
        <f t="shared" si="1"/>
        <v>2.0853499869893311</v>
      </c>
    </row>
    <row r="29" spans="1:9" ht="12.75" customHeight="1">
      <c r="A29" s="24" t="s">
        <v>31</v>
      </c>
      <c r="B29" s="41">
        <f t="shared" si="3"/>
        <v>6547</v>
      </c>
      <c r="C29" s="41">
        <v>3097</v>
      </c>
      <c r="D29" s="41">
        <v>1828</v>
      </c>
      <c r="E29" s="41">
        <v>812</v>
      </c>
      <c r="F29" s="41">
        <v>575</v>
      </c>
      <c r="G29" s="41">
        <v>235</v>
      </c>
      <c r="H29" s="41">
        <v>12734</v>
      </c>
      <c r="I29" s="44">
        <f t="shared" ref="I29:I39" si="4">+H29/B29</f>
        <v>1.9450129830456697</v>
      </c>
    </row>
    <row r="30" spans="1:9" ht="12.75" customHeight="1">
      <c r="A30" s="24" t="s">
        <v>32</v>
      </c>
      <c r="B30" s="41">
        <f t="shared" si="3"/>
        <v>11268</v>
      </c>
      <c r="C30" s="41">
        <v>4811</v>
      </c>
      <c r="D30" s="41">
        <v>3184</v>
      </c>
      <c r="E30" s="41">
        <v>1487</v>
      </c>
      <c r="F30" s="41">
        <v>1241</v>
      </c>
      <c r="G30" s="41">
        <v>545</v>
      </c>
      <c r="H30" s="41">
        <v>23508</v>
      </c>
      <c r="I30" s="44">
        <f t="shared" si="4"/>
        <v>2.0862619808306708</v>
      </c>
    </row>
    <row r="31" spans="1:9" ht="12.75" customHeight="1">
      <c r="A31" s="24" t="s">
        <v>33</v>
      </c>
      <c r="B31" s="41">
        <f t="shared" si="3"/>
        <v>5384</v>
      </c>
      <c r="C31" s="41">
        <v>2032</v>
      </c>
      <c r="D31" s="41">
        <v>1491</v>
      </c>
      <c r="E31" s="41">
        <v>845</v>
      </c>
      <c r="F31" s="41">
        <v>704</v>
      </c>
      <c r="G31" s="41">
        <v>312</v>
      </c>
      <c r="H31" s="41">
        <v>12049</v>
      </c>
      <c r="I31" s="44">
        <f t="shared" si="4"/>
        <v>2.2379271916790491</v>
      </c>
    </row>
    <row r="32" spans="1:9" ht="12.75" customHeight="1">
      <c r="A32" s="24" t="s">
        <v>34</v>
      </c>
      <c r="B32" s="41">
        <f t="shared" si="3"/>
        <v>7753</v>
      </c>
      <c r="C32" s="41">
        <v>3433</v>
      </c>
      <c r="D32" s="41">
        <v>2127</v>
      </c>
      <c r="E32" s="41">
        <v>1074</v>
      </c>
      <c r="F32" s="41">
        <v>814</v>
      </c>
      <c r="G32" s="41">
        <v>305</v>
      </c>
      <c r="H32" s="41">
        <v>15778</v>
      </c>
      <c r="I32" s="44">
        <f t="shared" si="4"/>
        <v>2.0350831936024765</v>
      </c>
    </row>
    <row r="33" spans="1:9" ht="12.75" customHeight="1">
      <c r="A33" s="24" t="s">
        <v>35</v>
      </c>
      <c r="B33" s="41">
        <f t="shared" si="3"/>
        <v>21986</v>
      </c>
      <c r="C33" s="41">
        <v>10743</v>
      </c>
      <c r="D33" s="41">
        <v>5756</v>
      </c>
      <c r="E33" s="41">
        <v>2704</v>
      </c>
      <c r="F33" s="41">
        <v>1931</v>
      </c>
      <c r="G33" s="41">
        <v>852</v>
      </c>
      <c r="H33" s="41">
        <v>42689</v>
      </c>
      <c r="I33" s="44">
        <f t="shared" si="4"/>
        <v>1.9416446829800782</v>
      </c>
    </row>
    <row r="34" spans="1:9" ht="12.75" customHeight="1">
      <c r="A34" s="24" t="s">
        <v>36</v>
      </c>
      <c r="B34" s="41">
        <f t="shared" si="3"/>
        <v>4521</v>
      </c>
      <c r="C34" s="41">
        <v>2090</v>
      </c>
      <c r="D34" s="41">
        <v>1234</v>
      </c>
      <c r="E34" s="41">
        <v>617</v>
      </c>
      <c r="F34" s="41">
        <v>420</v>
      </c>
      <c r="G34" s="41">
        <v>160</v>
      </c>
      <c r="H34" s="41">
        <v>8944</v>
      </c>
      <c r="I34" s="44">
        <f t="shared" si="4"/>
        <v>1.9783233797832338</v>
      </c>
    </row>
    <row r="35" spans="1:9" ht="12.75" customHeight="1">
      <c r="A35" s="24" t="s">
        <v>37</v>
      </c>
      <c r="B35" s="41">
        <f>SUM(C35:G35)</f>
        <v>13504</v>
      </c>
      <c r="C35" s="41">
        <v>5080</v>
      </c>
      <c r="D35" s="41">
        <v>3997</v>
      </c>
      <c r="E35" s="41">
        <v>1992</v>
      </c>
      <c r="F35" s="41">
        <v>1696</v>
      </c>
      <c r="G35" s="41">
        <v>739</v>
      </c>
      <c r="H35" s="41">
        <v>29739</v>
      </c>
      <c r="I35" s="44">
        <f t="shared" si="4"/>
        <v>2.2022363744075828</v>
      </c>
    </row>
    <row r="36" spans="1:9" ht="12.75" customHeight="1">
      <c r="A36" s="24" t="s">
        <v>38</v>
      </c>
      <c r="B36" s="41">
        <f>SUM(C36:G36)</f>
        <v>16823</v>
      </c>
      <c r="C36" s="41">
        <v>7420</v>
      </c>
      <c r="D36" s="41">
        <v>4689</v>
      </c>
      <c r="E36" s="41">
        <v>2377</v>
      </c>
      <c r="F36" s="41">
        <v>1635</v>
      </c>
      <c r="G36" s="41">
        <v>702</v>
      </c>
      <c r="H36" s="41">
        <v>34231</v>
      </c>
      <c r="I36" s="44">
        <f t="shared" si="4"/>
        <v>2.0347738215538249</v>
      </c>
    </row>
    <row r="37" spans="1:9" ht="12.75" customHeight="1">
      <c r="A37" s="26" t="s">
        <v>39</v>
      </c>
      <c r="B37" s="25">
        <f>SUM(C37:G37)</f>
        <v>189651</v>
      </c>
      <c r="C37" s="25">
        <f t="shared" ref="C37:H37" si="5">SUM(C19:C36)</f>
        <v>83312</v>
      </c>
      <c r="D37" s="25">
        <f t="shared" si="5"/>
        <v>52682</v>
      </c>
      <c r="E37" s="25">
        <f t="shared" si="5"/>
        <v>25848</v>
      </c>
      <c r="F37" s="25">
        <f t="shared" si="5"/>
        <v>19279</v>
      </c>
      <c r="G37" s="25">
        <f t="shared" si="5"/>
        <v>8530</v>
      </c>
      <c r="H37" s="25">
        <f t="shared" si="5"/>
        <v>388873</v>
      </c>
      <c r="I37" s="44">
        <f t="shared" si="4"/>
        <v>2.0504663829876986</v>
      </c>
    </row>
    <row r="38" spans="1:9" ht="12.75" customHeight="1">
      <c r="A38" s="23"/>
      <c r="B38" s="41"/>
      <c r="C38" s="41"/>
      <c r="D38" s="41"/>
      <c r="E38" s="41"/>
      <c r="F38" s="41"/>
      <c r="G38" s="41"/>
      <c r="H38" s="41"/>
      <c r="I38" s="44"/>
    </row>
    <row r="39" spans="1:9" ht="12.75" customHeight="1">
      <c r="A39" s="26" t="s">
        <v>40</v>
      </c>
      <c r="B39" s="25">
        <f>SUM(C39:G39)</f>
        <v>294853</v>
      </c>
      <c r="C39" s="25">
        <f t="shared" ref="C39:H39" si="6">C17+C37</f>
        <v>141515</v>
      </c>
      <c r="D39" s="25">
        <f t="shared" si="6"/>
        <v>77763</v>
      </c>
      <c r="E39" s="25">
        <f t="shared" si="6"/>
        <v>36939</v>
      </c>
      <c r="F39" s="25">
        <f t="shared" si="6"/>
        <v>26648</v>
      </c>
      <c r="G39" s="25">
        <f t="shared" si="6"/>
        <v>11988</v>
      </c>
      <c r="H39" s="25">
        <f t="shared" si="6"/>
        <v>578469</v>
      </c>
      <c r="I39" s="44">
        <f t="shared" si="4"/>
        <v>1.9618894839123224</v>
      </c>
    </row>
    <row r="40" spans="1:9" ht="12.75" customHeight="1">
      <c r="A40" s="27"/>
      <c r="B40" s="8"/>
      <c r="H40" s="8"/>
    </row>
    <row r="41" spans="1:9" ht="12.75" customHeight="1">
      <c r="A41" s="12"/>
      <c r="H41" s="8"/>
    </row>
    <row r="42" spans="1:9" ht="12.75" customHeight="1">
      <c r="H42" s="8"/>
    </row>
    <row r="43" spans="1:9" ht="12.75" customHeight="1">
      <c r="H43" s="8"/>
    </row>
    <row r="44" spans="1:9" ht="12.75" customHeight="1">
      <c r="H44" s="8"/>
    </row>
    <row r="45" spans="1:9" ht="12.75" customHeight="1">
      <c r="H45" s="8"/>
    </row>
    <row r="46" spans="1:9" ht="12.75" customHeight="1">
      <c r="H46" s="8"/>
    </row>
    <row r="47" spans="1:9" ht="12.75" customHeight="1">
      <c r="H47" s="8"/>
    </row>
    <row r="48" spans="1:9" ht="12.75" customHeight="1">
      <c r="H48" s="8"/>
    </row>
    <row r="63" spans="1:9" ht="12.75" customHeight="1">
      <c r="A63" s="28"/>
      <c r="B63" s="28"/>
      <c r="C63" s="28"/>
      <c r="D63" s="28"/>
      <c r="E63" s="28"/>
      <c r="F63" s="28"/>
      <c r="G63" s="28"/>
      <c r="H63" s="28"/>
      <c r="I63" s="28"/>
    </row>
    <row r="64" spans="1:9" ht="12.75" customHeight="1">
      <c r="A64" s="28"/>
      <c r="B64" s="28"/>
      <c r="C64" s="28"/>
      <c r="D64" s="28"/>
      <c r="E64" s="28"/>
      <c r="F64" s="28"/>
      <c r="G64" s="28"/>
      <c r="H64" s="28"/>
      <c r="I64" s="28"/>
    </row>
    <row r="65" spans="1:1" ht="12.75" customHeight="1">
      <c r="A65" s="28"/>
    </row>
    <row r="68" spans="1:1" ht="12.75" customHeight="1">
      <c r="A68" s="28"/>
    </row>
    <row r="69" spans="1:1" ht="12.75" customHeight="1">
      <c r="A69" s="28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I69"/>
  <sheetViews>
    <sheetView workbookViewId="0">
      <selection activeCell="K12" sqref="K12"/>
    </sheetView>
  </sheetViews>
  <sheetFormatPr baseColWidth="10" defaultColWidth="9.83203125" defaultRowHeight="12.75" customHeight="1"/>
  <cols>
    <col min="1" max="1" width="19.83203125" customWidth="1"/>
    <col min="2" max="9" width="11.83203125" customWidth="1"/>
  </cols>
  <sheetData>
    <row r="1" spans="1:9" ht="12.75" customHeight="1">
      <c r="A1" s="14" t="s">
        <v>52</v>
      </c>
      <c r="B1" s="1"/>
      <c r="C1" s="1"/>
      <c r="D1" s="1"/>
      <c r="E1" s="1"/>
      <c r="F1" s="1"/>
      <c r="G1" s="1"/>
      <c r="H1" s="1"/>
    </row>
    <row r="3" spans="1:9" ht="12.75" customHeight="1">
      <c r="A3" s="29" t="s">
        <v>61</v>
      </c>
      <c r="B3" s="1"/>
      <c r="C3" s="1"/>
      <c r="D3" s="1"/>
      <c r="E3" s="1"/>
      <c r="F3" s="1"/>
      <c r="G3" s="1"/>
      <c r="H3" s="1"/>
      <c r="I3" s="1"/>
    </row>
    <row r="4" spans="1:9" ht="12.75" customHeight="1">
      <c r="A4" s="29" t="s">
        <v>1</v>
      </c>
      <c r="B4" s="1"/>
      <c r="C4" s="1"/>
      <c r="D4" s="1"/>
      <c r="E4" s="1"/>
      <c r="F4" s="1"/>
      <c r="G4" s="1"/>
      <c r="H4" s="1"/>
      <c r="I4" s="1"/>
    </row>
    <row r="5" spans="1:9" ht="12.75" customHeight="1">
      <c r="A5" s="36"/>
      <c r="B5" s="37"/>
      <c r="C5" s="37"/>
      <c r="D5" s="37"/>
      <c r="E5" s="37"/>
      <c r="F5" s="37"/>
      <c r="G5" s="37"/>
      <c r="H5" s="37"/>
      <c r="I5" s="13"/>
    </row>
    <row r="6" spans="1:9" ht="12.75" customHeight="1">
      <c r="A6" s="23"/>
      <c r="B6" s="23"/>
      <c r="C6" s="33"/>
      <c r="D6" s="33"/>
      <c r="E6" s="33"/>
      <c r="F6" s="33"/>
      <c r="G6" s="23"/>
      <c r="H6" s="23"/>
      <c r="I6" s="30" t="s">
        <v>2</v>
      </c>
    </row>
    <row r="7" spans="1:9" ht="12.75" customHeight="1">
      <c r="A7" s="16"/>
      <c r="C7" s="31" t="s">
        <v>3</v>
      </c>
      <c r="D7" s="3"/>
      <c r="E7" s="3"/>
      <c r="F7" s="3"/>
      <c r="G7" s="4"/>
      <c r="H7" s="34" t="s">
        <v>4</v>
      </c>
      <c r="I7" s="15" t="s">
        <v>5</v>
      </c>
    </row>
    <row r="8" spans="1:9" ht="12.75" customHeight="1">
      <c r="A8" s="16" t="s">
        <v>6</v>
      </c>
      <c r="B8" s="30" t="s">
        <v>7</v>
      </c>
      <c r="C8" s="32"/>
      <c r="D8" s="17"/>
      <c r="F8" s="17"/>
      <c r="G8" s="18"/>
      <c r="H8" s="34" t="s">
        <v>8</v>
      </c>
      <c r="I8" s="38" t="s">
        <v>9</v>
      </c>
    </row>
    <row r="9" spans="1:9" ht="12.75" customHeight="1">
      <c r="A9" s="5"/>
      <c r="B9" s="20" t="s">
        <v>10</v>
      </c>
      <c r="C9" s="15">
        <v>1</v>
      </c>
      <c r="D9" s="19">
        <v>2</v>
      </c>
      <c r="E9" s="1">
        <v>3</v>
      </c>
      <c r="F9" s="19">
        <v>4</v>
      </c>
      <c r="G9" s="20" t="s">
        <v>11</v>
      </c>
      <c r="H9" s="15" t="s">
        <v>12</v>
      </c>
      <c r="I9" s="15" t="s">
        <v>13</v>
      </c>
    </row>
    <row r="10" spans="1:9" ht="12.75" customHeight="1">
      <c r="A10" s="6"/>
      <c r="B10" s="6"/>
      <c r="C10" s="21"/>
      <c r="D10" s="22"/>
      <c r="E10" s="21"/>
      <c r="F10" s="22"/>
      <c r="G10" s="2"/>
      <c r="H10" s="35"/>
      <c r="I10" s="35" t="s">
        <v>14</v>
      </c>
    </row>
    <row r="11" spans="1:9" ht="12.75" customHeight="1">
      <c r="A11" s="23"/>
    </row>
    <row r="12" spans="1:9" ht="12.75" customHeight="1">
      <c r="A12" s="24" t="s">
        <v>15</v>
      </c>
      <c r="B12" s="41">
        <f>SUM(C12:G12)</f>
        <v>13502</v>
      </c>
      <c r="C12" s="41">
        <v>8336</v>
      </c>
      <c r="D12" s="41">
        <v>2846</v>
      </c>
      <c r="E12" s="41">
        <v>1179</v>
      </c>
      <c r="F12" s="41">
        <v>752</v>
      </c>
      <c r="G12" s="41">
        <v>389</v>
      </c>
      <c r="H12" s="41">
        <v>22704</v>
      </c>
      <c r="I12" s="44">
        <f t="shared" ref="I12:I17" si="0">+H12/B12</f>
        <v>1.6815286624203822</v>
      </c>
    </row>
    <row r="13" spans="1:9" ht="12.75" customHeight="1">
      <c r="A13" s="24" t="s">
        <v>16</v>
      </c>
      <c r="B13" s="41">
        <f t="shared" ref="B13:B37" si="1">SUM(C13:G13)</f>
        <v>13144</v>
      </c>
      <c r="C13" s="41">
        <v>6716</v>
      </c>
      <c r="D13" s="41">
        <v>3253</v>
      </c>
      <c r="E13" s="41">
        <v>1541</v>
      </c>
      <c r="F13" s="41">
        <v>1085</v>
      </c>
      <c r="G13" s="41">
        <v>549</v>
      </c>
      <c r="H13" s="41">
        <v>25132</v>
      </c>
      <c r="I13" s="44">
        <f t="shared" si="0"/>
        <v>1.9120511259890445</v>
      </c>
    </row>
    <row r="14" spans="1:9" ht="12.75" customHeight="1">
      <c r="A14" s="24" t="s">
        <v>17</v>
      </c>
      <c r="B14" s="41">
        <f t="shared" si="1"/>
        <v>25718</v>
      </c>
      <c r="C14" s="41">
        <v>13120</v>
      </c>
      <c r="D14" s="41">
        <v>6471</v>
      </c>
      <c r="E14" s="41">
        <v>3061</v>
      </c>
      <c r="F14" s="41">
        <v>2139</v>
      </c>
      <c r="G14" s="41">
        <v>927</v>
      </c>
      <c r="H14" s="41">
        <v>48723</v>
      </c>
      <c r="I14" s="44">
        <f t="shared" si="0"/>
        <v>1.8945096819348317</v>
      </c>
    </row>
    <row r="15" spans="1:9" ht="12.75" customHeight="1">
      <c r="A15" s="24" t="s">
        <v>18</v>
      </c>
      <c r="B15" s="41">
        <f t="shared" si="1"/>
        <v>23915</v>
      </c>
      <c r="C15" s="41">
        <v>13067</v>
      </c>
      <c r="D15" s="41">
        <v>5678</v>
      </c>
      <c r="E15" s="41">
        <v>2608</v>
      </c>
      <c r="F15" s="41">
        <v>1711</v>
      </c>
      <c r="G15" s="41">
        <v>851</v>
      </c>
      <c r="H15" s="41">
        <v>43652</v>
      </c>
      <c r="I15" s="44">
        <f t="shared" si="0"/>
        <v>1.8252979301693497</v>
      </c>
    </row>
    <row r="16" spans="1:9" ht="12.75" customHeight="1">
      <c r="A16" s="24" t="s">
        <v>19</v>
      </c>
      <c r="B16" s="41">
        <f t="shared" si="1"/>
        <v>29235</v>
      </c>
      <c r="C16" s="41">
        <v>16485</v>
      </c>
      <c r="D16" s="41">
        <v>6942</v>
      </c>
      <c r="E16" s="41">
        <v>3008</v>
      </c>
      <c r="F16" s="41">
        <v>1953</v>
      </c>
      <c r="G16" s="41">
        <v>847</v>
      </c>
      <c r="H16" s="41">
        <v>51706</v>
      </c>
      <c r="I16" s="44">
        <f t="shared" si="0"/>
        <v>1.7686334872584231</v>
      </c>
    </row>
    <row r="17" spans="1:9" ht="12.75" customHeight="1">
      <c r="A17" s="26" t="s">
        <v>20</v>
      </c>
      <c r="B17" s="41">
        <f t="shared" ref="B17:H17" si="2">SUM(B12:B16)</f>
        <v>105514</v>
      </c>
      <c r="C17" s="41">
        <f t="shared" si="2"/>
        <v>57724</v>
      </c>
      <c r="D17" s="41">
        <f t="shared" si="2"/>
        <v>25190</v>
      </c>
      <c r="E17" s="41">
        <f t="shared" si="2"/>
        <v>11397</v>
      </c>
      <c r="F17" s="41">
        <f t="shared" si="2"/>
        <v>7640</v>
      </c>
      <c r="G17" s="41">
        <f t="shared" si="2"/>
        <v>3563</v>
      </c>
      <c r="H17" s="41">
        <f t="shared" si="2"/>
        <v>191917</v>
      </c>
      <c r="I17" s="44">
        <f t="shared" si="0"/>
        <v>1.81887711583297</v>
      </c>
    </row>
    <row r="18" spans="1:9" ht="12.75" customHeight="1">
      <c r="A18" s="23"/>
      <c r="B18" s="41"/>
      <c r="C18" s="41"/>
      <c r="D18" s="41"/>
      <c r="E18" s="41"/>
      <c r="F18" s="41"/>
      <c r="G18" s="41"/>
      <c r="H18" s="41"/>
      <c r="I18" s="44"/>
    </row>
    <row r="19" spans="1:9" ht="12.75" customHeight="1">
      <c r="A19" s="24" t="s">
        <v>21</v>
      </c>
      <c r="B19" s="41">
        <f t="shared" si="1"/>
        <v>31355</v>
      </c>
      <c r="C19" s="41">
        <v>14038</v>
      </c>
      <c r="D19" s="41">
        <v>8450</v>
      </c>
      <c r="E19" s="41">
        <v>4275</v>
      </c>
      <c r="F19" s="41">
        <v>3063</v>
      </c>
      <c r="G19" s="41">
        <v>1529</v>
      </c>
      <c r="H19" s="41">
        <v>64182</v>
      </c>
      <c r="I19" s="44">
        <f t="shared" ref="I19:I37" si="3">+H19/B19</f>
        <v>2.0469462605645035</v>
      </c>
    </row>
    <row r="20" spans="1:9" ht="12.75" customHeight="1">
      <c r="A20" s="24" t="s">
        <v>22</v>
      </c>
      <c r="B20" s="41">
        <f t="shared" si="1"/>
        <v>3101</v>
      </c>
      <c r="C20" s="41">
        <v>1417</v>
      </c>
      <c r="D20" s="41">
        <v>804</v>
      </c>
      <c r="E20" s="41">
        <v>430</v>
      </c>
      <c r="F20" s="41">
        <v>318</v>
      </c>
      <c r="G20" s="41">
        <v>132</v>
      </c>
      <c r="H20" s="41">
        <v>6289</v>
      </c>
      <c r="I20" s="44">
        <f t="shared" si="3"/>
        <v>2.0280554659787167</v>
      </c>
    </row>
    <row r="21" spans="1:9" ht="12.75" customHeight="1">
      <c r="A21" s="24" t="s">
        <v>23</v>
      </c>
      <c r="B21" s="41">
        <f t="shared" si="1"/>
        <v>6602</v>
      </c>
      <c r="C21" s="41">
        <v>2852</v>
      </c>
      <c r="D21" s="41">
        <v>1917</v>
      </c>
      <c r="E21" s="41">
        <v>888</v>
      </c>
      <c r="F21" s="41">
        <v>656</v>
      </c>
      <c r="G21" s="41">
        <v>289</v>
      </c>
      <c r="H21" s="41">
        <v>13496</v>
      </c>
      <c r="I21" s="44">
        <f t="shared" si="3"/>
        <v>2.0442290215086336</v>
      </c>
    </row>
    <row r="22" spans="1:9" ht="12.75" customHeight="1">
      <c r="A22" s="24" t="s">
        <v>24</v>
      </c>
      <c r="B22" s="41">
        <f t="shared" si="1"/>
        <v>8701</v>
      </c>
      <c r="C22" s="41">
        <v>4206</v>
      </c>
      <c r="D22" s="41">
        <v>2216</v>
      </c>
      <c r="E22" s="41">
        <v>1075</v>
      </c>
      <c r="F22" s="41">
        <v>863</v>
      </c>
      <c r="G22" s="41">
        <v>341</v>
      </c>
      <c r="H22" s="41">
        <v>17129</v>
      </c>
      <c r="I22" s="44">
        <f t="shared" si="3"/>
        <v>1.9686242960579243</v>
      </c>
    </row>
    <row r="23" spans="1:9" ht="12.75" customHeight="1">
      <c r="A23" s="24" t="s">
        <v>25</v>
      </c>
      <c r="B23" s="41">
        <f t="shared" si="1"/>
        <v>14054</v>
      </c>
      <c r="C23" s="41">
        <v>6573</v>
      </c>
      <c r="D23" s="41">
        <v>3687</v>
      </c>
      <c r="E23" s="41">
        <v>1877</v>
      </c>
      <c r="F23" s="41">
        <v>1327</v>
      </c>
      <c r="G23" s="41">
        <v>590</v>
      </c>
      <c r="H23" s="41">
        <v>28024</v>
      </c>
      <c r="I23" s="44">
        <f t="shared" si="3"/>
        <v>1.9940230539348229</v>
      </c>
    </row>
    <row r="24" spans="1:9" ht="12.75" customHeight="1">
      <c r="A24" s="24" t="s">
        <v>26</v>
      </c>
      <c r="B24" s="41">
        <f t="shared" si="1"/>
        <v>4561</v>
      </c>
      <c r="C24" s="41">
        <v>1890</v>
      </c>
      <c r="D24" s="41">
        <v>1255</v>
      </c>
      <c r="E24" s="41">
        <v>704</v>
      </c>
      <c r="F24" s="41">
        <v>504</v>
      </c>
      <c r="G24" s="41">
        <v>208</v>
      </c>
      <c r="H24" s="41">
        <v>9644</v>
      </c>
      <c r="I24" s="44">
        <f t="shared" si="3"/>
        <v>2.1144485858364392</v>
      </c>
    </row>
    <row r="25" spans="1:9" ht="12.75" customHeight="1">
      <c r="A25" s="24" t="s">
        <v>27</v>
      </c>
      <c r="B25" s="41">
        <f t="shared" si="1"/>
        <v>14617</v>
      </c>
      <c r="C25" s="41">
        <v>6406</v>
      </c>
      <c r="D25" s="41">
        <v>4132</v>
      </c>
      <c r="E25" s="41">
        <v>2018</v>
      </c>
      <c r="F25" s="41">
        <v>1449</v>
      </c>
      <c r="G25" s="41">
        <v>612</v>
      </c>
      <c r="H25" s="41">
        <v>29781</v>
      </c>
      <c r="I25" s="44">
        <f t="shared" si="3"/>
        <v>2.0374221796538277</v>
      </c>
    </row>
    <row r="26" spans="1:9" ht="12.75" customHeight="1">
      <c r="A26" s="24" t="s">
        <v>28</v>
      </c>
      <c r="B26" s="41">
        <f t="shared" si="1"/>
        <v>11694</v>
      </c>
      <c r="C26" s="41">
        <v>4057</v>
      </c>
      <c r="D26" s="41">
        <v>3639</v>
      </c>
      <c r="E26" s="41">
        <v>1922</v>
      </c>
      <c r="F26" s="41">
        <v>1413</v>
      </c>
      <c r="G26" s="41">
        <v>663</v>
      </c>
      <c r="H26" s="41">
        <v>26299</v>
      </c>
      <c r="I26" s="44">
        <f t="shared" si="3"/>
        <v>2.2489310757653498</v>
      </c>
    </row>
    <row r="27" spans="1:9" ht="12.75" customHeight="1">
      <c r="A27" s="24" t="s">
        <v>29</v>
      </c>
      <c r="B27" s="41">
        <f t="shared" si="1"/>
        <v>3220</v>
      </c>
      <c r="C27" s="41">
        <v>1395</v>
      </c>
      <c r="D27" s="41">
        <v>976</v>
      </c>
      <c r="E27" s="41">
        <v>449</v>
      </c>
      <c r="F27" s="41">
        <v>303</v>
      </c>
      <c r="G27" s="41">
        <v>97</v>
      </c>
      <c r="H27" s="41">
        <v>6422</v>
      </c>
      <c r="I27" s="44">
        <f t="shared" si="3"/>
        <v>1.9944099378881988</v>
      </c>
    </row>
    <row r="28" spans="1:9" ht="12.75" customHeight="1">
      <c r="A28" s="24" t="s">
        <v>30</v>
      </c>
      <c r="B28" s="41">
        <f t="shared" si="1"/>
        <v>3910</v>
      </c>
      <c r="C28" s="41">
        <v>1657</v>
      </c>
      <c r="D28" s="41">
        <v>1102</v>
      </c>
      <c r="E28" s="41">
        <v>548</v>
      </c>
      <c r="F28" s="41">
        <v>435</v>
      </c>
      <c r="G28" s="41">
        <v>168</v>
      </c>
      <c r="H28" s="41">
        <v>8135</v>
      </c>
      <c r="I28" s="44">
        <f t="shared" si="3"/>
        <v>2.0805626598465472</v>
      </c>
    </row>
    <row r="29" spans="1:9" ht="12.75" customHeight="1">
      <c r="A29" s="24" t="s">
        <v>31</v>
      </c>
      <c r="B29" s="41">
        <f t="shared" si="1"/>
        <v>6532</v>
      </c>
      <c r="C29" s="41">
        <v>3052</v>
      </c>
      <c r="D29" s="41">
        <v>1793</v>
      </c>
      <c r="E29" s="41">
        <v>876</v>
      </c>
      <c r="F29" s="41">
        <v>577</v>
      </c>
      <c r="G29" s="41">
        <v>234</v>
      </c>
      <c r="H29" s="41">
        <v>12807</v>
      </c>
      <c r="I29" s="44">
        <f t="shared" si="3"/>
        <v>1.9606552357624005</v>
      </c>
    </row>
    <row r="30" spans="1:9" ht="12.75" customHeight="1">
      <c r="A30" s="24" t="s">
        <v>32</v>
      </c>
      <c r="B30" s="41">
        <f t="shared" si="1"/>
        <v>11250</v>
      </c>
      <c r="C30" s="41">
        <v>4768</v>
      </c>
      <c r="D30" s="41">
        <v>3152</v>
      </c>
      <c r="E30" s="41">
        <v>1497</v>
      </c>
      <c r="F30" s="41">
        <v>1289</v>
      </c>
      <c r="G30" s="41">
        <v>544</v>
      </c>
      <c r="H30" s="41">
        <v>23625</v>
      </c>
      <c r="I30" s="44">
        <f t="shared" si="3"/>
        <v>2.1</v>
      </c>
    </row>
    <row r="31" spans="1:9" ht="12.75" customHeight="1">
      <c r="A31" s="24" t="s">
        <v>33</v>
      </c>
      <c r="B31" s="41">
        <f t="shared" si="1"/>
        <v>5335</v>
      </c>
      <c r="C31" s="41">
        <v>2013</v>
      </c>
      <c r="D31" s="41">
        <v>1443</v>
      </c>
      <c r="E31" s="41">
        <v>859</v>
      </c>
      <c r="F31" s="41">
        <v>701</v>
      </c>
      <c r="G31" s="41">
        <v>319</v>
      </c>
      <c r="H31" s="41">
        <v>11994</v>
      </c>
      <c r="I31" s="44">
        <f t="shared" si="3"/>
        <v>2.2481724461105905</v>
      </c>
    </row>
    <row r="32" spans="1:9" ht="12.75" customHeight="1">
      <c r="A32" s="24" t="s">
        <v>34</v>
      </c>
      <c r="B32" s="41">
        <f t="shared" si="1"/>
        <v>7854</v>
      </c>
      <c r="C32" s="41">
        <v>3464</v>
      </c>
      <c r="D32" s="41">
        <v>2138</v>
      </c>
      <c r="E32" s="41">
        <v>1139</v>
      </c>
      <c r="F32" s="41">
        <v>799</v>
      </c>
      <c r="G32" s="41">
        <v>314</v>
      </c>
      <c r="H32" s="41">
        <v>16008</v>
      </c>
      <c r="I32" s="44">
        <f t="shared" si="3"/>
        <v>2.0381970970206265</v>
      </c>
    </row>
    <row r="33" spans="1:9" ht="12.75" customHeight="1">
      <c r="A33" s="24" t="s">
        <v>35</v>
      </c>
      <c r="B33" s="41">
        <f t="shared" si="1"/>
        <v>21917</v>
      </c>
      <c r="C33" s="41">
        <v>10663</v>
      </c>
      <c r="D33" s="41">
        <v>5727</v>
      </c>
      <c r="E33" s="41">
        <v>2726</v>
      </c>
      <c r="F33" s="41">
        <v>1963</v>
      </c>
      <c r="G33" s="41">
        <v>838</v>
      </c>
      <c r="H33" s="41">
        <v>42657</v>
      </c>
      <c r="I33" s="44">
        <f t="shared" si="3"/>
        <v>1.9462973947164302</v>
      </c>
    </row>
    <row r="34" spans="1:9" ht="12.75" customHeight="1">
      <c r="A34" s="24" t="s">
        <v>36</v>
      </c>
      <c r="B34" s="41">
        <f t="shared" si="1"/>
        <v>4519</v>
      </c>
      <c r="C34" s="41">
        <v>2073</v>
      </c>
      <c r="D34" s="41">
        <v>1234</v>
      </c>
      <c r="E34" s="41">
        <v>597</v>
      </c>
      <c r="F34" s="41">
        <v>445</v>
      </c>
      <c r="G34" s="41">
        <v>170</v>
      </c>
      <c r="H34" s="41">
        <v>9016</v>
      </c>
      <c r="I34" s="44">
        <f t="shared" si="3"/>
        <v>1.9951316662978535</v>
      </c>
    </row>
    <row r="35" spans="1:9" ht="12.75" customHeight="1">
      <c r="A35" s="24" t="s">
        <v>37</v>
      </c>
      <c r="B35" s="41">
        <f t="shared" si="1"/>
        <v>13343</v>
      </c>
      <c r="C35" s="41">
        <v>4889</v>
      </c>
      <c r="D35" s="41">
        <v>3976</v>
      </c>
      <c r="E35" s="41">
        <v>2058</v>
      </c>
      <c r="F35" s="41">
        <v>1693</v>
      </c>
      <c r="G35" s="41">
        <v>727</v>
      </c>
      <c r="H35" s="41">
        <v>29619</v>
      </c>
      <c r="I35" s="44">
        <f t="shared" si="3"/>
        <v>2.2198156336655925</v>
      </c>
    </row>
    <row r="36" spans="1:9" ht="12.75" customHeight="1">
      <c r="A36" s="24" t="s">
        <v>38</v>
      </c>
      <c r="B36" s="41">
        <f t="shared" si="1"/>
        <v>16992</v>
      </c>
      <c r="C36" s="41">
        <v>7447</v>
      </c>
      <c r="D36" s="41">
        <v>4739</v>
      </c>
      <c r="E36" s="41">
        <v>2391</v>
      </c>
      <c r="F36" s="41">
        <v>1686</v>
      </c>
      <c r="G36" s="41">
        <v>729</v>
      </c>
      <c r="H36" s="41">
        <v>34724</v>
      </c>
      <c r="I36" s="44">
        <f t="shared" si="3"/>
        <v>2.0435499058380415</v>
      </c>
    </row>
    <row r="37" spans="1:9" ht="12.75" customHeight="1">
      <c r="A37" s="26" t="s">
        <v>39</v>
      </c>
      <c r="B37" s="41">
        <f t="shared" si="1"/>
        <v>189557</v>
      </c>
      <c r="C37" s="41">
        <f t="shared" ref="C37:H37" si="4">SUM(C19:C36)</f>
        <v>82860</v>
      </c>
      <c r="D37" s="41">
        <f t="shared" si="4"/>
        <v>52380</v>
      </c>
      <c r="E37" s="41">
        <f t="shared" si="4"/>
        <v>26329</v>
      </c>
      <c r="F37" s="41">
        <f t="shared" si="4"/>
        <v>19484</v>
      </c>
      <c r="G37" s="41">
        <f t="shared" si="4"/>
        <v>8504</v>
      </c>
      <c r="H37" s="41">
        <f t="shared" si="4"/>
        <v>389851</v>
      </c>
      <c r="I37" s="44">
        <f t="shared" si="3"/>
        <v>2.0566425929931365</v>
      </c>
    </row>
    <row r="38" spans="1:9" ht="12.75" customHeight="1">
      <c r="A38" s="23"/>
      <c r="B38" s="41"/>
      <c r="C38" s="41"/>
      <c r="D38" s="41"/>
      <c r="E38" s="41"/>
      <c r="F38" s="41"/>
      <c r="G38" s="41"/>
      <c r="H38" s="41"/>
      <c r="I38" s="44"/>
    </row>
    <row r="39" spans="1:9" ht="12.75" customHeight="1">
      <c r="A39" s="26" t="s">
        <v>40</v>
      </c>
      <c r="B39" s="25">
        <f t="shared" ref="B39:H39" si="5">B17+B37</f>
        <v>295071</v>
      </c>
      <c r="C39" s="25">
        <f t="shared" si="5"/>
        <v>140584</v>
      </c>
      <c r="D39" s="25">
        <f t="shared" si="5"/>
        <v>77570</v>
      </c>
      <c r="E39" s="25">
        <f t="shared" si="5"/>
        <v>37726</v>
      </c>
      <c r="F39" s="25">
        <f t="shared" si="5"/>
        <v>27124</v>
      </c>
      <c r="G39" s="25">
        <f t="shared" si="5"/>
        <v>12067</v>
      </c>
      <c r="H39" s="25">
        <f t="shared" si="5"/>
        <v>581768</v>
      </c>
      <c r="I39" s="44">
        <f>+H39/B39</f>
        <v>1.9716203896689271</v>
      </c>
    </row>
    <row r="40" spans="1:9" ht="12.75" customHeight="1">
      <c r="A40" s="27"/>
      <c r="B40" s="8"/>
      <c r="H40" s="8"/>
    </row>
    <row r="41" spans="1:9" ht="12.75" customHeight="1">
      <c r="A41" s="12"/>
      <c r="H41" s="8"/>
    </row>
    <row r="42" spans="1:9" ht="12.75" customHeight="1">
      <c r="H42" s="8"/>
    </row>
    <row r="43" spans="1:9" ht="12.75" customHeight="1">
      <c r="H43" s="8"/>
    </row>
    <row r="44" spans="1:9" ht="12.75" customHeight="1">
      <c r="H44" s="8"/>
    </row>
    <row r="45" spans="1:9" ht="12.75" customHeight="1">
      <c r="H45" s="8"/>
    </row>
    <row r="46" spans="1:9" ht="12.75" customHeight="1">
      <c r="H46" s="8"/>
    </row>
    <row r="47" spans="1:9" ht="12.75" customHeight="1">
      <c r="H47" s="8"/>
    </row>
    <row r="48" spans="1:9" ht="12.75" customHeight="1">
      <c r="H48" s="8"/>
    </row>
    <row r="63" spans="1:9" ht="12.75" customHeight="1">
      <c r="A63" s="28"/>
      <c r="B63" s="28"/>
      <c r="C63" s="28"/>
      <c r="D63" s="28"/>
      <c r="E63" s="28"/>
      <c r="F63" s="28"/>
      <c r="G63" s="28"/>
      <c r="H63" s="28"/>
      <c r="I63" s="28"/>
    </row>
    <row r="64" spans="1:9" ht="12.75" customHeight="1">
      <c r="A64" s="28"/>
      <c r="B64" s="28"/>
      <c r="C64" s="28"/>
      <c r="D64" s="28"/>
      <c r="E64" s="28"/>
      <c r="F64" s="28"/>
      <c r="G64" s="28"/>
      <c r="H64" s="28"/>
      <c r="I64" s="28"/>
    </row>
    <row r="65" spans="1:1" ht="12.75" customHeight="1">
      <c r="A65" s="28"/>
    </row>
    <row r="68" spans="1:1" ht="12.75" customHeight="1">
      <c r="A68" s="28"/>
    </row>
    <row r="69" spans="1:1" ht="12.75" customHeight="1">
      <c r="A69" s="28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J65"/>
  <sheetViews>
    <sheetView workbookViewId="0">
      <selection activeCell="K12" sqref="K12"/>
    </sheetView>
  </sheetViews>
  <sheetFormatPr baseColWidth="10" defaultColWidth="9.83203125" defaultRowHeight="12.75" customHeight="1"/>
  <cols>
    <col min="1" max="1" width="19.83203125" customWidth="1"/>
    <col min="2" max="9" width="11.83203125" customWidth="1"/>
  </cols>
  <sheetData>
    <row r="1" spans="1:10" ht="12.75" customHeight="1">
      <c r="A1" s="14" t="s">
        <v>52</v>
      </c>
      <c r="B1" s="1"/>
      <c r="C1" s="1"/>
      <c r="D1" s="1"/>
      <c r="E1" s="1"/>
      <c r="F1" s="1"/>
      <c r="G1" s="1"/>
      <c r="H1" s="1"/>
    </row>
    <row r="3" spans="1:10" ht="12.75" customHeight="1">
      <c r="A3" s="29" t="s">
        <v>62</v>
      </c>
      <c r="B3" s="1"/>
      <c r="C3" s="1"/>
      <c r="D3" s="1"/>
      <c r="E3" s="1"/>
      <c r="F3" s="1"/>
      <c r="G3" s="1"/>
      <c r="H3" s="1"/>
      <c r="I3" s="1"/>
    </row>
    <row r="4" spans="1:10" ht="12.75" customHeight="1">
      <c r="A4" s="29" t="s">
        <v>1</v>
      </c>
      <c r="B4" s="1"/>
      <c r="C4" s="1"/>
      <c r="D4" s="1"/>
      <c r="E4" s="1"/>
      <c r="F4" s="1"/>
      <c r="G4" s="1"/>
      <c r="H4" s="1"/>
      <c r="I4" s="1"/>
    </row>
    <row r="5" spans="1:10" ht="12.75" customHeight="1">
      <c r="A5" s="36"/>
      <c r="B5" s="37"/>
      <c r="C5" s="37"/>
      <c r="D5" s="37"/>
      <c r="E5" s="37"/>
      <c r="F5" s="37"/>
      <c r="G5" s="37"/>
      <c r="H5" s="37"/>
      <c r="I5" s="13"/>
    </row>
    <row r="6" spans="1:10" ht="12.75" customHeight="1">
      <c r="A6" s="23"/>
      <c r="B6" s="23"/>
      <c r="C6" s="33"/>
      <c r="D6" s="33"/>
      <c r="E6" s="33"/>
      <c r="F6" s="33"/>
      <c r="G6" s="23"/>
      <c r="H6" s="23"/>
      <c r="I6" s="30" t="s">
        <v>2</v>
      </c>
    </row>
    <row r="7" spans="1:10" ht="12.75" customHeight="1">
      <c r="A7" s="16"/>
      <c r="C7" s="31" t="s">
        <v>3</v>
      </c>
      <c r="D7" s="3"/>
      <c r="E7" s="3"/>
      <c r="F7" s="3"/>
      <c r="G7" s="4"/>
      <c r="H7" s="34" t="s">
        <v>4</v>
      </c>
      <c r="I7" s="15" t="s">
        <v>5</v>
      </c>
    </row>
    <row r="8" spans="1:10" ht="12.75" customHeight="1">
      <c r="A8" s="16" t="s">
        <v>6</v>
      </c>
      <c r="B8" s="30" t="s">
        <v>7</v>
      </c>
      <c r="C8" s="32"/>
      <c r="D8" s="17"/>
      <c r="F8" s="17"/>
      <c r="G8" s="18"/>
      <c r="H8" s="34" t="s">
        <v>8</v>
      </c>
      <c r="I8" s="38" t="s">
        <v>9</v>
      </c>
    </row>
    <row r="9" spans="1:10" ht="12.75" customHeight="1">
      <c r="A9" s="5"/>
      <c r="B9" s="20" t="s">
        <v>10</v>
      </c>
      <c r="C9" s="15">
        <v>1</v>
      </c>
      <c r="D9" s="19">
        <v>2</v>
      </c>
      <c r="E9" s="1">
        <v>3</v>
      </c>
      <c r="F9" s="19">
        <v>4</v>
      </c>
      <c r="G9" s="20" t="s">
        <v>11</v>
      </c>
      <c r="H9" s="15" t="s">
        <v>12</v>
      </c>
      <c r="I9" s="15" t="s">
        <v>13</v>
      </c>
    </row>
    <row r="10" spans="1:10" ht="12.75" customHeight="1">
      <c r="A10" s="6"/>
      <c r="B10" s="6"/>
      <c r="C10" s="21"/>
      <c r="D10" s="22"/>
      <c r="E10" s="21"/>
      <c r="F10" s="22"/>
      <c r="G10" s="2"/>
      <c r="H10" s="35"/>
      <c r="I10" s="35" t="s">
        <v>14</v>
      </c>
    </row>
    <row r="11" spans="1:10" ht="12.75" customHeight="1">
      <c r="A11" s="23"/>
    </row>
    <row r="12" spans="1:10" ht="12.75" customHeight="1">
      <c r="A12" s="24" t="s">
        <v>15</v>
      </c>
      <c r="B12" s="25">
        <f t="shared" ref="B12:B17" si="0">SUM(C12:G12)</f>
        <v>13541</v>
      </c>
      <c r="C12" s="25">
        <v>8282</v>
      </c>
      <c r="D12" s="25">
        <v>2847</v>
      </c>
      <c r="E12" s="25">
        <v>1225</v>
      </c>
      <c r="F12" s="25">
        <v>770</v>
      </c>
      <c r="G12" s="25">
        <v>417</v>
      </c>
      <c r="H12" s="25">
        <v>23011</v>
      </c>
      <c r="I12" s="43">
        <f>+H12/B12</f>
        <v>1.6993575068311055</v>
      </c>
      <c r="J12" s="39"/>
    </row>
    <row r="13" spans="1:10" ht="12.75" customHeight="1">
      <c r="A13" s="24" t="s">
        <v>16</v>
      </c>
      <c r="B13" s="25">
        <f t="shared" si="0"/>
        <v>13239</v>
      </c>
      <c r="C13" s="25">
        <v>6732</v>
      </c>
      <c r="D13" s="25">
        <v>3313</v>
      </c>
      <c r="E13" s="25">
        <v>1543</v>
      </c>
      <c r="F13" s="25">
        <v>1095</v>
      </c>
      <c r="G13" s="25">
        <v>556</v>
      </c>
      <c r="H13" s="25">
        <v>25350</v>
      </c>
      <c r="I13" s="43">
        <f t="shared" ref="I13:I28" si="1">+H13/B13</f>
        <v>1.9147971901200997</v>
      </c>
    </row>
    <row r="14" spans="1:10" ht="12.75" customHeight="1">
      <c r="A14" s="24" t="s">
        <v>17</v>
      </c>
      <c r="B14" s="25">
        <f t="shared" si="0"/>
        <v>26058</v>
      </c>
      <c r="C14" s="25">
        <v>13222</v>
      </c>
      <c r="D14" s="25">
        <v>6502</v>
      </c>
      <c r="E14" s="25">
        <v>3207</v>
      </c>
      <c r="F14" s="25">
        <v>2153</v>
      </c>
      <c r="G14" s="25">
        <v>974</v>
      </c>
      <c r="H14" s="25">
        <v>49626</v>
      </c>
      <c r="I14" s="43">
        <f t="shared" si="1"/>
        <v>1.9044439327653695</v>
      </c>
    </row>
    <row r="15" spans="1:10" ht="12.75" customHeight="1">
      <c r="A15" s="24" t="s">
        <v>18</v>
      </c>
      <c r="B15" s="25">
        <f t="shared" si="0"/>
        <v>24010</v>
      </c>
      <c r="C15" s="25">
        <v>12999</v>
      </c>
      <c r="D15" s="25">
        <v>5700</v>
      </c>
      <c r="E15" s="25">
        <v>2702</v>
      </c>
      <c r="F15" s="25">
        <v>1733</v>
      </c>
      <c r="G15" s="25">
        <v>876</v>
      </c>
      <c r="H15" s="25">
        <v>44109</v>
      </c>
      <c r="I15" s="43">
        <f t="shared" si="1"/>
        <v>1.8371095376926281</v>
      </c>
    </row>
    <row r="16" spans="1:10" ht="12.75" customHeight="1">
      <c r="A16" s="24" t="s">
        <v>19</v>
      </c>
      <c r="B16" s="25">
        <f t="shared" si="0"/>
        <v>29293</v>
      </c>
      <c r="C16" s="25">
        <v>16328</v>
      </c>
      <c r="D16" s="25">
        <v>7035</v>
      </c>
      <c r="E16" s="25">
        <v>3081</v>
      </c>
      <c r="F16" s="25">
        <v>2004</v>
      </c>
      <c r="G16" s="25">
        <v>845</v>
      </c>
      <c r="H16" s="25">
        <v>52153</v>
      </c>
      <c r="I16" s="43">
        <f t="shared" si="1"/>
        <v>1.7803912197453315</v>
      </c>
    </row>
    <row r="17" spans="1:9" ht="12.75" customHeight="1">
      <c r="A17" s="26" t="s">
        <v>20</v>
      </c>
      <c r="B17" s="25">
        <f t="shared" si="0"/>
        <v>106141</v>
      </c>
      <c r="C17" s="25">
        <f>C12+C13+C14+C15+C16</f>
        <v>57563</v>
      </c>
      <c r="D17" s="25">
        <f>D12+D13+D14+D15+D16</f>
        <v>25397</v>
      </c>
      <c r="E17" s="25">
        <f>E12+E13+E14+E15+E16</f>
        <v>11758</v>
      </c>
      <c r="F17" s="25">
        <f>F12+F13+F14+F15+F16</f>
        <v>7755</v>
      </c>
      <c r="G17" s="25">
        <f>G12+G13+G14+G15+G16</f>
        <v>3668</v>
      </c>
      <c r="H17" s="25">
        <f>SUM(H12:H16)</f>
        <v>194249</v>
      </c>
      <c r="I17" s="43">
        <f t="shared" si="1"/>
        <v>1.8301033530869315</v>
      </c>
    </row>
    <row r="18" spans="1:9" ht="12.75" customHeight="1">
      <c r="A18" s="23"/>
      <c r="B18" s="25"/>
      <c r="C18" s="25"/>
      <c r="D18" s="25"/>
      <c r="E18" s="25"/>
      <c r="F18" s="25"/>
      <c r="G18" s="25"/>
      <c r="H18" s="25"/>
      <c r="I18" s="40"/>
    </row>
    <row r="19" spans="1:9" ht="12.75" customHeight="1">
      <c r="A19" s="24" t="s">
        <v>21</v>
      </c>
      <c r="B19" s="25">
        <f t="shared" ref="B19:B34" si="2">SUM(C19:G19)</f>
        <v>31343</v>
      </c>
      <c r="C19" s="25">
        <v>13978</v>
      </c>
      <c r="D19" s="25">
        <v>8467</v>
      </c>
      <c r="E19" s="25">
        <v>4260</v>
      </c>
      <c r="F19" s="25">
        <v>3103</v>
      </c>
      <c r="G19" s="25">
        <v>1535</v>
      </c>
      <c r="H19" s="25">
        <v>64336</v>
      </c>
      <c r="I19" s="43">
        <f t="shared" si="1"/>
        <v>2.0526433334396836</v>
      </c>
    </row>
    <row r="20" spans="1:9" ht="12.75" customHeight="1">
      <c r="A20" s="24" t="s">
        <v>22</v>
      </c>
      <c r="B20" s="25">
        <f t="shared" si="2"/>
        <v>3186</v>
      </c>
      <c r="C20" s="25">
        <v>1470</v>
      </c>
      <c r="D20" s="25">
        <v>839</v>
      </c>
      <c r="E20" s="25">
        <v>426</v>
      </c>
      <c r="F20" s="25">
        <v>324</v>
      </c>
      <c r="G20" s="25">
        <v>127</v>
      </c>
      <c r="H20" s="25">
        <v>6398</v>
      </c>
      <c r="I20" s="43">
        <f t="shared" si="1"/>
        <v>2.0081607030759572</v>
      </c>
    </row>
    <row r="21" spans="1:9" ht="12.75" customHeight="1">
      <c r="A21" s="24" t="s">
        <v>23</v>
      </c>
      <c r="B21" s="25">
        <f t="shared" si="2"/>
        <v>6602</v>
      </c>
      <c r="C21" s="25">
        <v>2841</v>
      </c>
      <c r="D21" s="25">
        <v>1914</v>
      </c>
      <c r="E21" s="25">
        <v>900</v>
      </c>
      <c r="F21" s="25">
        <v>671</v>
      </c>
      <c r="G21" s="25">
        <v>276</v>
      </c>
      <c r="H21" s="25">
        <v>13515</v>
      </c>
      <c r="I21" s="43">
        <f t="shared" si="1"/>
        <v>2.0471069372917299</v>
      </c>
    </row>
    <row r="22" spans="1:9" ht="12.75" customHeight="1">
      <c r="A22" s="24" t="s">
        <v>24</v>
      </c>
      <c r="B22" s="25">
        <f t="shared" si="2"/>
        <v>8740</v>
      </c>
      <c r="C22" s="25">
        <v>4211</v>
      </c>
      <c r="D22" s="25">
        <v>2222</v>
      </c>
      <c r="E22" s="25">
        <v>1075</v>
      </c>
      <c r="F22" s="25">
        <v>894</v>
      </c>
      <c r="G22" s="25">
        <v>338</v>
      </c>
      <c r="H22" s="25">
        <v>17257</v>
      </c>
      <c r="I22" s="43">
        <f t="shared" si="1"/>
        <v>1.9744851258581235</v>
      </c>
    </row>
    <row r="23" spans="1:9" ht="12.75" customHeight="1">
      <c r="A23" s="24" t="s">
        <v>25</v>
      </c>
      <c r="B23" s="25">
        <f t="shared" si="2"/>
        <v>13933</v>
      </c>
      <c r="C23" s="25">
        <v>6483</v>
      </c>
      <c r="D23" s="25">
        <v>3635</v>
      </c>
      <c r="E23" s="25">
        <v>1921</v>
      </c>
      <c r="F23" s="25">
        <v>1305</v>
      </c>
      <c r="G23" s="25">
        <v>589</v>
      </c>
      <c r="H23" s="25">
        <v>27861</v>
      </c>
      <c r="I23" s="43">
        <f t="shared" si="1"/>
        <v>1.9996411397401852</v>
      </c>
    </row>
    <row r="24" spans="1:9" ht="12.75" customHeight="1">
      <c r="A24" s="24" t="s">
        <v>26</v>
      </c>
      <c r="B24" s="25">
        <f t="shared" si="2"/>
        <v>4553</v>
      </c>
      <c r="C24" s="25">
        <v>1826</v>
      </c>
      <c r="D24" s="25">
        <v>1316</v>
      </c>
      <c r="E24" s="25">
        <v>697</v>
      </c>
      <c r="F24" s="25">
        <v>495</v>
      </c>
      <c r="G24" s="25">
        <v>219</v>
      </c>
      <c r="H24" s="25">
        <v>9706</v>
      </c>
      <c r="I24" s="43">
        <f t="shared" si="1"/>
        <v>2.1317812431363934</v>
      </c>
    </row>
    <row r="25" spans="1:9" ht="12.75" customHeight="1">
      <c r="A25" s="24" t="s">
        <v>27</v>
      </c>
      <c r="B25" s="25">
        <f t="shared" si="2"/>
        <v>14680</v>
      </c>
      <c r="C25" s="25">
        <v>6447</v>
      </c>
      <c r="D25" s="25">
        <v>4142</v>
      </c>
      <c r="E25" s="25">
        <v>2055</v>
      </c>
      <c r="F25" s="25">
        <v>1436</v>
      </c>
      <c r="G25" s="25">
        <v>600</v>
      </c>
      <c r="H25" s="25">
        <v>29863</v>
      </c>
      <c r="I25" s="43">
        <f t="shared" si="1"/>
        <v>2.0342643051771119</v>
      </c>
    </row>
    <row r="26" spans="1:9" ht="12.75" customHeight="1">
      <c r="A26" s="24" t="s">
        <v>28</v>
      </c>
      <c r="B26" s="25">
        <f t="shared" si="2"/>
        <v>11766</v>
      </c>
      <c r="C26" s="25">
        <v>4085</v>
      </c>
      <c r="D26" s="25">
        <v>3604</v>
      </c>
      <c r="E26" s="25">
        <v>1983</v>
      </c>
      <c r="F26" s="25">
        <v>1435</v>
      </c>
      <c r="G26" s="25">
        <v>659</v>
      </c>
      <c r="H26" s="25">
        <v>26517</v>
      </c>
      <c r="I26" s="43">
        <f t="shared" si="1"/>
        <v>2.2536970933197349</v>
      </c>
    </row>
    <row r="27" spans="1:9" ht="12.75" customHeight="1">
      <c r="A27" s="24" t="s">
        <v>29</v>
      </c>
      <c r="B27" s="25">
        <f t="shared" si="2"/>
        <v>3252</v>
      </c>
      <c r="C27" s="25">
        <v>1430</v>
      </c>
      <c r="D27" s="25">
        <v>966</v>
      </c>
      <c r="E27" s="25">
        <v>456</v>
      </c>
      <c r="F27" s="25">
        <v>303</v>
      </c>
      <c r="G27" s="25">
        <v>97</v>
      </c>
      <c r="H27" s="25">
        <v>6459</v>
      </c>
      <c r="I27" s="43">
        <f t="shared" si="1"/>
        <v>1.9861623616236161</v>
      </c>
    </row>
    <row r="28" spans="1:9" ht="12.75" customHeight="1">
      <c r="A28" s="24" t="s">
        <v>30</v>
      </c>
      <c r="B28" s="25">
        <f t="shared" si="2"/>
        <v>3981</v>
      </c>
      <c r="C28" s="25">
        <v>1678</v>
      </c>
      <c r="D28" s="25">
        <v>1127</v>
      </c>
      <c r="E28" s="25">
        <v>555</v>
      </c>
      <c r="F28" s="25">
        <v>450</v>
      </c>
      <c r="G28" s="25">
        <v>171</v>
      </c>
      <c r="H28" s="25">
        <v>8302</v>
      </c>
      <c r="I28" s="43">
        <f t="shared" si="1"/>
        <v>2.0854056769655864</v>
      </c>
    </row>
    <row r="29" spans="1:9" ht="12.75" customHeight="1">
      <c r="A29" s="24" t="s">
        <v>31</v>
      </c>
      <c r="B29" s="25">
        <f t="shared" si="2"/>
        <v>6400</v>
      </c>
      <c r="C29" s="25">
        <v>2994</v>
      </c>
      <c r="D29" s="25">
        <v>1754</v>
      </c>
      <c r="E29" s="25">
        <v>853</v>
      </c>
      <c r="F29" s="25">
        <v>577</v>
      </c>
      <c r="G29" s="25">
        <v>222</v>
      </c>
      <c r="H29" s="25">
        <v>12544</v>
      </c>
      <c r="I29" s="43">
        <f t="shared" ref="I29:I39" si="3">+H29/B29</f>
        <v>1.96</v>
      </c>
    </row>
    <row r="30" spans="1:9" ht="12.75" customHeight="1">
      <c r="A30" s="24" t="s">
        <v>32</v>
      </c>
      <c r="B30" s="25">
        <f t="shared" si="2"/>
        <v>11218</v>
      </c>
      <c r="C30" s="25">
        <v>4699</v>
      </c>
      <c r="D30" s="25">
        <v>3154</v>
      </c>
      <c r="E30" s="25">
        <v>1541</v>
      </c>
      <c r="F30" s="25">
        <v>1273</v>
      </c>
      <c r="G30" s="25">
        <v>551</v>
      </c>
      <c r="H30" s="25">
        <v>23661</v>
      </c>
      <c r="I30" s="43">
        <f t="shared" si="3"/>
        <v>2.1091995008022821</v>
      </c>
    </row>
    <row r="31" spans="1:9" ht="12.75" customHeight="1">
      <c r="A31" s="24" t="s">
        <v>33</v>
      </c>
      <c r="B31" s="25">
        <f t="shared" si="2"/>
        <v>5294</v>
      </c>
      <c r="C31" s="25">
        <v>2003</v>
      </c>
      <c r="D31" s="25">
        <v>1471</v>
      </c>
      <c r="E31" s="25">
        <v>816</v>
      </c>
      <c r="F31" s="25">
        <v>704</v>
      </c>
      <c r="G31" s="25">
        <v>300</v>
      </c>
      <c r="H31" s="25">
        <v>11823</v>
      </c>
      <c r="I31" s="43">
        <f t="shared" si="3"/>
        <v>2.2332829618435963</v>
      </c>
    </row>
    <row r="32" spans="1:9" ht="12.75" customHeight="1">
      <c r="A32" s="24" t="s">
        <v>34</v>
      </c>
      <c r="B32" s="25">
        <f t="shared" si="2"/>
        <v>7856</v>
      </c>
      <c r="C32" s="25">
        <v>3423</v>
      </c>
      <c r="D32" s="25">
        <v>2170</v>
      </c>
      <c r="E32" s="25">
        <v>1103</v>
      </c>
      <c r="F32" s="25">
        <v>828</v>
      </c>
      <c r="G32" s="25">
        <v>332</v>
      </c>
      <c r="H32" s="25">
        <v>16127</v>
      </c>
      <c r="I32" s="43">
        <f t="shared" si="3"/>
        <v>2.0528258655804481</v>
      </c>
    </row>
    <row r="33" spans="1:9" ht="12.75" customHeight="1">
      <c r="A33" s="24" t="s">
        <v>35</v>
      </c>
      <c r="B33" s="25">
        <f t="shared" si="2"/>
        <v>21543</v>
      </c>
      <c r="C33" s="25">
        <v>10292</v>
      </c>
      <c r="D33" s="25">
        <v>5659</v>
      </c>
      <c r="E33" s="25">
        <v>2753</v>
      </c>
      <c r="F33" s="25">
        <v>1970</v>
      </c>
      <c r="G33" s="25">
        <v>869</v>
      </c>
      <c r="H33" s="25">
        <v>42407</v>
      </c>
      <c r="I33" s="43">
        <f t="shared" si="3"/>
        <v>1.9684816413684258</v>
      </c>
    </row>
    <row r="34" spans="1:9" ht="12.75" customHeight="1">
      <c r="A34" s="24" t="s">
        <v>36</v>
      </c>
      <c r="B34" s="25">
        <f t="shared" si="2"/>
        <v>4535</v>
      </c>
      <c r="C34" s="25">
        <v>2055</v>
      </c>
      <c r="D34" s="25">
        <v>1208</v>
      </c>
      <c r="E34" s="25">
        <v>645</v>
      </c>
      <c r="F34" s="25">
        <v>450</v>
      </c>
      <c r="G34" s="25">
        <v>177</v>
      </c>
      <c r="H34" s="25">
        <v>9145</v>
      </c>
      <c r="I34" s="43">
        <f t="shared" si="3"/>
        <v>2.0165380374862183</v>
      </c>
    </row>
    <row r="35" spans="1:9" ht="12.75" customHeight="1">
      <c r="A35" s="24" t="s">
        <v>37</v>
      </c>
      <c r="B35" s="25">
        <f>SUM(C35:G35)</f>
        <v>13309</v>
      </c>
      <c r="C35" s="25">
        <v>4934</v>
      </c>
      <c r="D35" s="25">
        <v>3919</v>
      </c>
      <c r="E35" s="25">
        <v>2090</v>
      </c>
      <c r="F35" s="25">
        <v>1657</v>
      </c>
      <c r="G35" s="25">
        <v>709</v>
      </c>
      <c r="H35" s="25">
        <v>29398</v>
      </c>
      <c r="I35" s="43">
        <f t="shared" si="3"/>
        <v>2.208881208204974</v>
      </c>
    </row>
    <row r="36" spans="1:9" ht="12.75" customHeight="1">
      <c r="A36" s="24" t="s">
        <v>38</v>
      </c>
      <c r="B36" s="25">
        <f>SUM(C36:G36)</f>
        <v>17110</v>
      </c>
      <c r="C36" s="25">
        <v>7498</v>
      </c>
      <c r="D36" s="25">
        <v>4692</v>
      </c>
      <c r="E36" s="25">
        <v>2487</v>
      </c>
      <c r="F36" s="25">
        <v>1682</v>
      </c>
      <c r="G36" s="25">
        <v>751</v>
      </c>
      <c r="H36" s="25">
        <v>35059</v>
      </c>
      <c r="I36" s="43">
        <f t="shared" si="3"/>
        <v>2.0490356516656925</v>
      </c>
    </row>
    <row r="37" spans="1:9" ht="12.75" customHeight="1">
      <c r="A37" s="26" t="s">
        <v>39</v>
      </c>
      <c r="B37" s="25">
        <f>SUM(C37:G37)</f>
        <v>189301</v>
      </c>
      <c r="C37" s="25">
        <f t="shared" ref="C37:H37" si="4">SUM(C19:C36)</f>
        <v>82347</v>
      </c>
      <c r="D37" s="25">
        <f t="shared" si="4"/>
        <v>52259</v>
      </c>
      <c r="E37" s="25">
        <f t="shared" si="4"/>
        <v>26616</v>
      </c>
      <c r="F37" s="25">
        <f t="shared" si="4"/>
        <v>19557</v>
      </c>
      <c r="G37" s="25">
        <f t="shared" si="4"/>
        <v>8522</v>
      </c>
      <c r="H37" s="25">
        <f t="shared" si="4"/>
        <v>390378</v>
      </c>
      <c r="I37" s="43">
        <f t="shared" si="3"/>
        <v>2.0622078066148619</v>
      </c>
    </row>
    <row r="38" spans="1:9" ht="12.75" customHeight="1">
      <c r="A38" s="23"/>
      <c r="B38" s="25"/>
      <c r="C38" s="25"/>
      <c r="D38" s="25"/>
      <c r="E38" s="25"/>
      <c r="F38" s="25"/>
      <c r="G38" s="25"/>
      <c r="H38" s="25"/>
      <c r="I38" s="43"/>
    </row>
    <row r="39" spans="1:9" ht="12.75" customHeight="1">
      <c r="A39" s="26" t="s">
        <v>40</v>
      </c>
      <c r="B39" s="25">
        <f>SUM(C39:G39)</f>
        <v>295442</v>
      </c>
      <c r="C39" s="25">
        <f t="shared" ref="C39:H39" si="5">C17+C37</f>
        <v>139910</v>
      </c>
      <c r="D39" s="25">
        <f t="shared" si="5"/>
        <v>77656</v>
      </c>
      <c r="E39" s="25">
        <f t="shared" si="5"/>
        <v>38374</v>
      </c>
      <c r="F39" s="25">
        <f t="shared" si="5"/>
        <v>27312</v>
      </c>
      <c r="G39" s="25">
        <f t="shared" si="5"/>
        <v>12190</v>
      </c>
      <c r="H39" s="25">
        <f t="shared" si="5"/>
        <v>584627</v>
      </c>
      <c r="I39" s="43">
        <f t="shared" si="3"/>
        <v>1.9788215622694132</v>
      </c>
    </row>
    <row r="40" spans="1:9" ht="12.75" customHeight="1">
      <c r="A40" s="27"/>
      <c r="B40" s="8"/>
      <c r="H40" s="8"/>
    </row>
    <row r="41" spans="1:9" ht="12.75" customHeight="1">
      <c r="A41" s="12"/>
      <c r="H41" s="8"/>
    </row>
    <row r="42" spans="1:9" ht="12.75" customHeight="1">
      <c r="H42" s="8"/>
    </row>
    <row r="43" spans="1:9" ht="12.75" customHeight="1">
      <c r="H43" s="8"/>
    </row>
    <row r="44" spans="1:9" ht="12.75" customHeight="1">
      <c r="H44" s="8"/>
    </row>
    <row r="45" spans="1:9" ht="12.75" customHeight="1">
      <c r="H45" s="8"/>
    </row>
    <row r="46" spans="1:9" ht="12.75" customHeight="1">
      <c r="H46" s="8"/>
    </row>
    <row r="47" spans="1:9" ht="12.75" customHeight="1">
      <c r="H47" s="8"/>
    </row>
    <row r="48" spans="1:9" ht="12.75" customHeight="1">
      <c r="H48" s="8"/>
    </row>
    <row r="63" spans="1:9" ht="12.75" customHeight="1">
      <c r="A63" s="28"/>
      <c r="B63" s="28"/>
      <c r="C63" s="28"/>
      <c r="D63" s="28"/>
      <c r="E63" s="28"/>
      <c r="F63" s="28"/>
      <c r="G63" s="28"/>
      <c r="H63" s="28"/>
      <c r="I63" s="28"/>
    </row>
    <row r="64" spans="1:9" ht="12.75" customHeight="1">
      <c r="A64" s="28"/>
      <c r="B64" s="28"/>
      <c r="C64" s="28"/>
      <c r="D64" s="28"/>
      <c r="E64" s="28"/>
      <c r="F64" s="28"/>
      <c r="G64" s="28"/>
      <c r="H64" s="28"/>
      <c r="I64" s="28"/>
    </row>
    <row r="65" spans="1:1" ht="12.75" customHeight="1">
      <c r="A65" s="28"/>
    </row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L25" sqref="L25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44" t="s">
        <v>105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99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v>14750</v>
      </c>
      <c r="C11" s="130">
        <v>9729</v>
      </c>
      <c r="D11" s="130">
        <v>3144</v>
      </c>
      <c r="E11" s="130">
        <v>984</v>
      </c>
      <c r="F11" s="130">
        <v>618</v>
      </c>
      <c r="G11" s="130">
        <v>275</v>
      </c>
      <c r="H11" s="130">
        <v>22927</v>
      </c>
      <c r="I11" s="131">
        <v>1.55</v>
      </c>
    </row>
    <row r="12" spans="1:10" ht="12.75" customHeight="1">
      <c r="A12" s="129" t="s">
        <v>16</v>
      </c>
      <c r="B12" s="130">
        <v>14775</v>
      </c>
      <c r="C12" s="130">
        <v>7663</v>
      </c>
      <c r="D12" s="130">
        <v>3879</v>
      </c>
      <c r="E12" s="130">
        <v>1598</v>
      </c>
      <c r="F12" s="130">
        <v>1128</v>
      </c>
      <c r="G12" s="130">
        <v>507</v>
      </c>
      <c r="H12" s="130">
        <v>27463</v>
      </c>
      <c r="I12" s="131">
        <v>1.86</v>
      </c>
      <c r="J12" s="132"/>
    </row>
    <row r="13" spans="1:10" ht="12.75" customHeight="1">
      <c r="A13" s="129" t="s">
        <v>17</v>
      </c>
      <c r="B13" s="130">
        <v>27285</v>
      </c>
      <c r="C13" s="130">
        <v>15486</v>
      </c>
      <c r="D13" s="130">
        <v>6598</v>
      </c>
      <c r="E13" s="130">
        <v>2583</v>
      </c>
      <c r="F13" s="130">
        <v>1823</v>
      </c>
      <c r="G13" s="130">
        <v>795</v>
      </c>
      <c r="H13" s="130">
        <v>47953</v>
      </c>
      <c r="I13" s="131">
        <v>1.76</v>
      </c>
      <c r="J13" s="132"/>
    </row>
    <row r="14" spans="1:10" ht="12.75" customHeight="1">
      <c r="A14" s="129" t="s">
        <v>18</v>
      </c>
      <c r="B14" s="130">
        <v>25357</v>
      </c>
      <c r="C14" s="130">
        <v>15043</v>
      </c>
      <c r="D14" s="130">
        <v>5825</v>
      </c>
      <c r="E14" s="130">
        <v>2239</v>
      </c>
      <c r="F14" s="130">
        <v>1645</v>
      </c>
      <c r="G14" s="130">
        <v>605</v>
      </c>
      <c r="H14" s="130">
        <v>43163</v>
      </c>
      <c r="I14" s="131">
        <v>1.7</v>
      </c>
      <c r="J14" s="132"/>
    </row>
    <row r="15" spans="1:10" ht="12.75" customHeight="1">
      <c r="A15" s="129" t="s">
        <v>19</v>
      </c>
      <c r="B15" s="130">
        <v>30593</v>
      </c>
      <c r="C15" s="130">
        <v>18379</v>
      </c>
      <c r="D15" s="130">
        <v>7083</v>
      </c>
      <c r="E15" s="130">
        <v>2603</v>
      </c>
      <c r="F15" s="130">
        <v>1849</v>
      </c>
      <c r="G15" s="130">
        <v>679</v>
      </c>
      <c r="H15" s="130">
        <v>51306</v>
      </c>
      <c r="I15" s="131">
        <v>1.68</v>
      </c>
      <c r="J15" s="132"/>
    </row>
    <row r="16" spans="1:10" s="150" customFormat="1" ht="17.100000000000001" customHeight="1">
      <c r="A16" s="147" t="s">
        <v>20</v>
      </c>
      <c r="B16" s="148">
        <v>112760</v>
      </c>
      <c r="C16" s="148">
        <v>66300</v>
      </c>
      <c r="D16" s="148">
        <v>26529</v>
      </c>
      <c r="E16" s="148">
        <v>10007</v>
      </c>
      <c r="F16" s="148">
        <v>7063</v>
      </c>
      <c r="G16" s="148">
        <v>2861</v>
      </c>
      <c r="H16" s="148">
        <v>192812</v>
      </c>
      <c r="I16" s="149">
        <v>1.71</v>
      </c>
      <c r="J16" s="151"/>
    </row>
    <row r="17" spans="1:10" ht="12.75" customHeight="1">
      <c r="A17" s="129" t="s">
        <v>21</v>
      </c>
      <c r="B17" s="130">
        <v>36938</v>
      </c>
      <c r="C17" s="130">
        <v>18790</v>
      </c>
      <c r="D17" s="130">
        <v>9492</v>
      </c>
      <c r="E17" s="130">
        <v>4112</v>
      </c>
      <c r="F17" s="130">
        <v>2929</v>
      </c>
      <c r="G17" s="130">
        <v>1615</v>
      </c>
      <c r="H17" s="130">
        <v>70483</v>
      </c>
      <c r="I17" s="131">
        <v>1.91</v>
      </c>
    </row>
    <row r="18" spans="1:10" ht="12.75" customHeight="1">
      <c r="A18" s="129" t="s">
        <v>22</v>
      </c>
      <c r="B18" s="130">
        <v>3561</v>
      </c>
      <c r="C18" s="130">
        <v>1720</v>
      </c>
      <c r="D18" s="130">
        <v>1044</v>
      </c>
      <c r="E18" s="130">
        <v>354</v>
      </c>
      <c r="F18" s="130">
        <v>301</v>
      </c>
      <c r="G18" s="130">
        <v>142</v>
      </c>
      <c r="H18" s="130">
        <v>6820</v>
      </c>
      <c r="I18" s="131">
        <v>1.92</v>
      </c>
      <c r="J18" s="132"/>
    </row>
    <row r="19" spans="1:10" ht="12.75" customHeight="1">
      <c r="A19" s="129" t="s">
        <v>23</v>
      </c>
      <c r="B19" s="130">
        <v>6592</v>
      </c>
      <c r="C19" s="130">
        <v>3073</v>
      </c>
      <c r="D19" s="130">
        <v>1961</v>
      </c>
      <c r="E19" s="130">
        <v>717</v>
      </c>
      <c r="F19" s="130">
        <v>592</v>
      </c>
      <c r="G19" s="130">
        <v>249</v>
      </c>
      <c r="H19" s="130">
        <v>12832</v>
      </c>
      <c r="I19" s="131">
        <v>1.95</v>
      </c>
      <c r="J19" s="132"/>
    </row>
    <row r="20" spans="1:10" ht="12.75" customHeight="1">
      <c r="A20" s="129" t="s">
        <v>24</v>
      </c>
      <c r="B20" s="130">
        <v>8536</v>
      </c>
      <c r="C20" s="130">
        <v>4344</v>
      </c>
      <c r="D20" s="130">
        <v>2252</v>
      </c>
      <c r="E20" s="130">
        <v>876</v>
      </c>
      <c r="F20" s="130">
        <v>784</v>
      </c>
      <c r="G20" s="130">
        <v>280</v>
      </c>
      <c r="H20" s="130">
        <v>16100</v>
      </c>
      <c r="I20" s="131">
        <v>1.89</v>
      </c>
      <c r="J20" s="132"/>
    </row>
    <row r="21" spans="1:10" ht="12.75" customHeight="1">
      <c r="A21" s="129" t="s">
        <v>25</v>
      </c>
      <c r="B21" s="130">
        <v>15765</v>
      </c>
      <c r="C21" s="130">
        <v>7675</v>
      </c>
      <c r="D21" s="130">
        <v>4241</v>
      </c>
      <c r="E21" s="130">
        <v>1812</v>
      </c>
      <c r="F21" s="130">
        <v>1384</v>
      </c>
      <c r="G21" s="130">
        <v>653</v>
      </c>
      <c r="H21" s="130">
        <v>30626</v>
      </c>
      <c r="I21" s="131">
        <v>1.94</v>
      </c>
      <c r="J21" s="132"/>
    </row>
    <row r="22" spans="1:10" ht="12.75" customHeight="1">
      <c r="A22" s="129" t="s">
        <v>26</v>
      </c>
      <c r="B22" s="130">
        <v>4881</v>
      </c>
      <c r="C22" s="130">
        <v>2251</v>
      </c>
      <c r="D22" s="130">
        <v>1394</v>
      </c>
      <c r="E22" s="130">
        <v>537</v>
      </c>
      <c r="F22" s="130">
        <v>484</v>
      </c>
      <c r="G22" s="130">
        <v>215</v>
      </c>
      <c r="H22" s="130">
        <v>9744</v>
      </c>
      <c r="I22" s="131">
        <v>2</v>
      </c>
      <c r="J22" s="132"/>
    </row>
    <row r="23" spans="1:10" ht="12.75" customHeight="1">
      <c r="A23" s="129" t="s">
        <v>27</v>
      </c>
      <c r="B23" s="130">
        <v>17109</v>
      </c>
      <c r="C23" s="130">
        <v>7951</v>
      </c>
      <c r="D23" s="130">
        <v>4810</v>
      </c>
      <c r="E23" s="130">
        <v>2041</v>
      </c>
      <c r="F23" s="130">
        <v>1580</v>
      </c>
      <c r="G23" s="130">
        <v>727</v>
      </c>
      <c r="H23" s="130">
        <v>33863</v>
      </c>
      <c r="I23" s="131">
        <v>1.98</v>
      </c>
      <c r="J23" s="132"/>
    </row>
    <row r="24" spans="1:10" ht="12.75" customHeight="1">
      <c r="A24" s="129" t="s">
        <v>28</v>
      </c>
      <c r="B24" s="130">
        <v>12221</v>
      </c>
      <c r="C24" s="130">
        <v>5085</v>
      </c>
      <c r="D24" s="130">
        <v>3700</v>
      </c>
      <c r="E24" s="130">
        <v>1589</v>
      </c>
      <c r="F24" s="130">
        <v>1209</v>
      </c>
      <c r="G24" s="130">
        <v>638</v>
      </c>
      <c r="H24" s="130">
        <v>25489</v>
      </c>
      <c r="I24" s="131">
        <v>2.09</v>
      </c>
    </row>
    <row r="25" spans="1:10" ht="12.75" customHeight="1">
      <c r="A25" s="129" t="s">
        <v>29</v>
      </c>
      <c r="B25" s="130">
        <v>3376</v>
      </c>
      <c r="C25" s="130">
        <v>1727</v>
      </c>
      <c r="D25" s="130">
        <v>846</v>
      </c>
      <c r="E25" s="130">
        <v>409</v>
      </c>
      <c r="F25" s="130">
        <v>282</v>
      </c>
      <c r="G25" s="130">
        <v>112</v>
      </c>
      <c r="H25" s="130">
        <v>6373</v>
      </c>
      <c r="I25" s="131">
        <v>1.89</v>
      </c>
    </row>
    <row r="26" spans="1:10" ht="12.75" customHeight="1">
      <c r="A26" s="129" t="s">
        <v>30</v>
      </c>
      <c r="B26" s="130">
        <v>4233</v>
      </c>
      <c r="C26" s="130">
        <v>1994</v>
      </c>
      <c r="D26" s="130">
        <v>1157</v>
      </c>
      <c r="E26" s="130">
        <v>490</v>
      </c>
      <c r="F26" s="130">
        <v>404</v>
      </c>
      <c r="G26" s="130">
        <v>188</v>
      </c>
      <c r="H26" s="130">
        <v>8400</v>
      </c>
      <c r="I26" s="131">
        <v>1.98</v>
      </c>
    </row>
    <row r="27" spans="1:10" ht="12.75" customHeight="1">
      <c r="A27" s="129" t="s">
        <v>31</v>
      </c>
      <c r="B27" s="130">
        <v>7319</v>
      </c>
      <c r="C27" s="130">
        <v>3797</v>
      </c>
      <c r="D27" s="130">
        <v>1982</v>
      </c>
      <c r="E27" s="130">
        <v>712</v>
      </c>
      <c r="F27" s="130">
        <v>563</v>
      </c>
      <c r="G27" s="130">
        <v>265</v>
      </c>
      <c r="H27" s="130">
        <v>13558</v>
      </c>
      <c r="I27" s="131">
        <v>1.85</v>
      </c>
    </row>
    <row r="28" spans="1:10" ht="12.75" customHeight="1">
      <c r="A28" s="129" t="s">
        <v>32</v>
      </c>
      <c r="B28" s="130">
        <v>12172</v>
      </c>
      <c r="C28" s="130">
        <v>5638</v>
      </c>
      <c r="D28" s="130">
        <v>3562</v>
      </c>
      <c r="E28" s="130">
        <v>1350</v>
      </c>
      <c r="F28" s="130">
        <v>1162</v>
      </c>
      <c r="G28" s="130">
        <v>460</v>
      </c>
      <c r="H28" s="130">
        <v>23873</v>
      </c>
      <c r="I28" s="131">
        <v>1.96</v>
      </c>
    </row>
    <row r="29" spans="1:10" ht="12.75" customHeight="1">
      <c r="A29" s="129" t="s">
        <v>33</v>
      </c>
      <c r="B29" s="130">
        <v>6179</v>
      </c>
      <c r="C29" s="130">
        <v>2736</v>
      </c>
      <c r="D29" s="130">
        <v>1806</v>
      </c>
      <c r="E29" s="130">
        <v>787</v>
      </c>
      <c r="F29" s="130">
        <v>603</v>
      </c>
      <c r="G29" s="130">
        <v>247</v>
      </c>
      <c r="H29" s="130">
        <v>12421</v>
      </c>
      <c r="I29" s="131">
        <v>2.0099999999999998</v>
      </c>
    </row>
    <row r="30" spans="1:10" ht="12.75" customHeight="1">
      <c r="A30" s="129" t="s">
        <v>34</v>
      </c>
      <c r="B30" s="130">
        <v>8580</v>
      </c>
      <c r="C30" s="130">
        <v>4266</v>
      </c>
      <c r="D30" s="130">
        <v>2288</v>
      </c>
      <c r="E30" s="130">
        <v>954</v>
      </c>
      <c r="F30" s="130">
        <v>714</v>
      </c>
      <c r="G30" s="130">
        <v>358</v>
      </c>
      <c r="H30" s="130">
        <v>16476</v>
      </c>
      <c r="I30" s="131">
        <v>1.92</v>
      </c>
    </row>
    <row r="31" spans="1:10" ht="12.75" customHeight="1">
      <c r="A31" s="129" t="s">
        <v>35</v>
      </c>
      <c r="B31" s="130">
        <v>24712</v>
      </c>
      <c r="C31" s="130">
        <v>12796</v>
      </c>
      <c r="D31" s="130">
        <v>6524</v>
      </c>
      <c r="E31" s="130">
        <v>2497</v>
      </c>
      <c r="F31" s="130">
        <v>2100</v>
      </c>
      <c r="G31" s="130">
        <v>795</v>
      </c>
      <c r="H31" s="130">
        <v>45911</v>
      </c>
      <c r="I31" s="131">
        <v>1.86</v>
      </c>
    </row>
    <row r="32" spans="1:10" ht="12.75" customHeight="1">
      <c r="A32" s="129" t="s">
        <v>36</v>
      </c>
      <c r="B32" s="130">
        <v>4764</v>
      </c>
      <c r="C32" s="130">
        <v>2415</v>
      </c>
      <c r="D32" s="130">
        <v>1186</v>
      </c>
      <c r="E32" s="130">
        <v>511</v>
      </c>
      <c r="F32" s="130">
        <v>407</v>
      </c>
      <c r="G32" s="130">
        <v>245</v>
      </c>
      <c r="H32" s="130">
        <v>9282</v>
      </c>
      <c r="I32" s="131">
        <v>1.95</v>
      </c>
    </row>
    <row r="33" spans="1:9" ht="12.75" customHeight="1">
      <c r="A33" s="129" t="s">
        <v>37</v>
      </c>
      <c r="B33" s="130">
        <v>14841</v>
      </c>
      <c r="C33" s="130">
        <v>5896</v>
      </c>
      <c r="D33" s="130">
        <v>4527</v>
      </c>
      <c r="E33" s="130">
        <v>2036</v>
      </c>
      <c r="F33" s="130">
        <v>1654</v>
      </c>
      <c r="G33" s="130">
        <v>728</v>
      </c>
      <c r="H33" s="130">
        <v>31532</v>
      </c>
      <c r="I33" s="131">
        <v>2.12</v>
      </c>
    </row>
    <row r="34" spans="1:9" ht="12.75" customHeight="1">
      <c r="A34" s="129" t="s">
        <v>38</v>
      </c>
      <c r="B34" s="130">
        <v>18879</v>
      </c>
      <c r="C34" s="130">
        <v>8846</v>
      </c>
      <c r="D34" s="130">
        <v>4918</v>
      </c>
      <c r="E34" s="130">
        <v>2251</v>
      </c>
      <c r="F34" s="130">
        <v>1915</v>
      </c>
      <c r="G34" s="130">
        <v>949</v>
      </c>
      <c r="H34" s="130">
        <v>38171</v>
      </c>
      <c r="I34" s="131">
        <v>2.02</v>
      </c>
    </row>
    <row r="35" spans="1:9" s="150" customFormat="1" ht="17.100000000000001" customHeight="1">
      <c r="A35" s="147" t="s">
        <v>39</v>
      </c>
      <c r="B35" s="148">
        <v>210658</v>
      </c>
      <c r="C35" s="148">
        <v>101000</v>
      </c>
      <c r="D35" s="148">
        <v>57690</v>
      </c>
      <c r="E35" s="148">
        <v>24035</v>
      </c>
      <c r="F35" s="148">
        <v>19067</v>
      </c>
      <c r="G35" s="148">
        <v>8866</v>
      </c>
      <c r="H35" s="148">
        <v>411954</v>
      </c>
      <c r="I35" s="149">
        <v>1.96</v>
      </c>
    </row>
    <row r="36" spans="1:9" ht="17.100000000000001" customHeight="1">
      <c r="A36" s="133" t="s">
        <v>40</v>
      </c>
      <c r="B36" s="136">
        <v>323418</v>
      </c>
      <c r="C36" s="136">
        <v>167300</v>
      </c>
      <c r="D36" s="136">
        <v>84219</v>
      </c>
      <c r="E36" s="136">
        <v>34042</v>
      </c>
      <c r="F36" s="136">
        <v>26130</v>
      </c>
      <c r="G36" s="136">
        <v>11727</v>
      </c>
      <c r="H36" s="136">
        <v>604766</v>
      </c>
      <c r="I36" s="137">
        <v>1.87</v>
      </c>
    </row>
    <row r="37" spans="1:9" ht="12" customHeight="1">
      <c r="A37" s="143" t="str">
        <f>REPT("    ",7)</f>
        <v xml:space="preserve">                            </v>
      </c>
      <c r="B37" s="139"/>
      <c r="C37" s="127"/>
      <c r="D37" s="127"/>
      <c r="E37" s="127"/>
      <c r="F37" s="127"/>
      <c r="G37" s="127"/>
      <c r="H37" s="139"/>
      <c r="I37" s="127"/>
    </row>
    <row r="38" spans="1:9" ht="12.75" hidden="1" customHeight="1">
      <c r="A38" s="142" t="s">
        <v>92</v>
      </c>
      <c r="H38" s="141"/>
    </row>
    <row r="39" spans="1:9" ht="12.75" customHeight="1">
      <c r="H39" s="141"/>
    </row>
    <row r="41" spans="1:9" ht="11.25"/>
    <row r="42" spans="1:9" ht="11.25"/>
    <row r="43" spans="1:9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I72"/>
  <sheetViews>
    <sheetView workbookViewId="0">
      <selection activeCell="K12" sqref="K12"/>
    </sheetView>
  </sheetViews>
  <sheetFormatPr baseColWidth="10" defaultColWidth="9.83203125" defaultRowHeight="12.75" customHeight="1"/>
  <cols>
    <col min="1" max="1" width="19.83203125" customWidth="1"/>
    <col min="2" max="9" width="11.83203125" customWidth="1"/>
  </cols>
  <sheetData>
    <row r="1" spans="1:9" ht="12.75" customHeight="1">
      <c r="A1" s="14" t="s">
        <v>52</v>
      </c>
      <c r="B1" s="14"/>
      <c r="C1" s="14"/>
      <c r="D1" s="14"/>
      <c r="E1" s="14"/>
      <c r="F1" s="1"/>
      <c r="G1" s="1"/>
      <c r="H1" s="1"/>
    </row>
    <row r="3" spans="1:9" ht="12.75" customHeight="1">
      <c r="A3" s="29" t="s">
        <v>63</v>
      </c>
      <c r="B3" s="1"/>
      <c r="C3" s="1"/>
      <c r="D3" s="1"/>
      <c r="E3" s="1"/>
      <c r="F3" s="1"/>
      <c r="G3" s="1"/>
      <c r="H3" s="1"/>
      <c r="I3" s="1"/>
    </row>
    <row r="4" spans="1:9" ht="12.75" customHeight="1">
      <c r="A4" s="29" t="s">
        <v>1</v>
      </c>
      <c r="B4" s="1"/>
      <c r="C4" s="1"/>
      <c r="D4" s="1"/>
      <c r="E4" s="1"/>
      <c r="F4" s="1"/>
      <c r="G4" s="1"/>
      <c r="H4" s="1"/>
      <c r="I4" s="1"/>
    </row>
    <row r="5" spans="1:9" ht="12.75" customHeight="1">
      <c r="A5" s="36"/>
      <c r="B5" s="37"/>
      <c r="C5" s="37"/>
      <c r="D5" s="37"/>
      <c r="E5" s="37"/>
      <c r="F5" s="37"/>
      <c r="G5" s="37"/>
      <c r="H5" s="37"/>
      <c r="I5" s="13"/>
    </row>
    <row r="6" spans="1:9" ht="12.75" customHeight="1">
      <c r="A6" s="23"/>
      <c r="B6" s="23"/>
      <c r="C6" s="33"/>
      <c r="D6" s="33"/>
      <c r="E6" s="33"/>
      <c r="F6" s="33"/>
      <c r="G6" s="23"/>
      <c r="H6" s="23"/>
      <c r="I6" s="30" t="s">
        <v>2</v>
      </c>
    </row>
    <row r="7" spans="1:9" ht="12.75" customHeight="1">
      <c r="A7" s="16"/>
      <c r="C7" s="31" t="s">
        <v>3</v>
      </c>
      <c r="D7" s="3"/>
      <c r="E7" s="3"/>
      <c r="F7" s="3"/>
      <c r="G7" s="4"/>
      <c r="H7" s="34" t="s">
        <v>4</v>
      </c>
      <c r="I7" s="15" t="s">
        <v>5</v>
      </c>
    </row>
    <row r="8" spans="1:9" ht="12.75" customHeight="1">
      <c r="A8" s="16" t="s">
        <v>6</v>
      </c>
      <c r="B8" s="30" t="s">
        <v>7</v>
      </c>
      <c r="C8" s="32"/>
      <c r="D8" s="17"/>
      <c r="F8" s="17"/>
      <c r="G8" s="18"/>
      <c r="H8" s="34" t="s">
        <v>8</v>
      </c>
      <c r="I8" s="38" t="s">
        <v>9</v>
      </c>
    </row>
    <row r="9" spans="1:9" ht="12.75" customHeight="1">
      <c r="A9" s="5"/>
      <c r="B9" s="20" t="s">
        <v>10</v>
      </c>
      <c r="C9" s="15">
        <v>1</v>
      </c>
      <c r="D9" s="19">
        <v>2</v>
      </c>
      <c r="E9" s="1">
        <v>3</v>
      </c>
      <c r="F9" s="19">
        <v>4</v>
      </c>
      <c r="G9" s="20" t="s">
        <v>11</v>
      </c>
      <c r="H9" s="15" t="s">
        <v>12</v>
      </c>
      <c r="I9" s="15" t="s">
        <v>13</v>
      </c>
    </row>
    <row r="10" spans="1:9" ht="12.75" customHeight="1">
      <c r="A10" s="6"/>
      <c r="B10" s="6"/>
      <c r="C10" s="21"/>
      <c r="D10" s="22"/>
      <c r="E10" s="21"/>
      <c r="F10" s="22"/>
      <c r="G10" s="2"/>
      <c r="H10" s="35"/>
      <c r="I10" s="35" t="s">
        <v>14</v>
      </c>
    </row>
    <row r="11" spans="1:9" ht="12.75" customHeight="1">
      <c r="A11" s="23"/>
    </row>
    <row r="12" spans="1:9" ht="12.75" customHeight="1">
      <c r="A12" s="24" t="s">
        <v>15</v>
      </c>
      <c r="B12" s="25">
        <f t="shared" ref="B12:B17" si="0">SUM(C12:G12)</f>
        <v>13442</v>
      </c>
      <c r="C12" s="25">
        <v>8217</v>
      </c>
      <c r="D12" s="25">
        <v>2819</v>
      </c>
      <c r="E12" s="25">
        <v>1215</v>
      </c>
      <c r="F12" s="25">
        <v>765</v>
      </c>
      <c r="G12" s="25">
        <v>426</v>
      </c>
      <c r="H12" s="25">
        <v>22884</v>
      </c>
      <c r="I12" s="43">
        <f t="shared" ref="I12:I17" si="1">+H12/B12</f>
        <v>1.702425234340128</v>
      </c>
    </row>
    <row r="13" spans="1:9" ht="12.75" customHeight="1">
      <c r="A13" s="24" t="s">
        <v>16</v>
      </c>
      <c r="B13" s="25">
        <f t="shared" si="0"/>
        <v>12695</v>
      </c>
      <c r="C13" s="25">
        <v>6348</v>
      </c>
      <c r="D13" s="25">
        <v>3180</v>
      </c>
      <c r="E13" s="25">
        <v>1531</v>
      </c>
      <c r="F13" s="25">
        <v>1077</v>
      </c>
      <c r="G13" s="25">
        <v>559</v>
      </c>
      <c r="H13" s="25">
        <v>24601</v>
      </c>
      <c r="I13" s="43">
        <f t="shared" si="1"/>
        <v>1.9378495470657739</v>
      </c>
    </row>
    <row r="14" spans="1:9" ht="12.75" customHeight="1">
      <c r="A14" s="24" t="s">
        <v>17</v>
      </c>
      <c r="B14" s="25">
        <f t="shared" si="0"/>
        <v>26021</v>
      </c>
      <c r="C14" s="25">
        <v>13037</v>
      </c>
      <c r="D14" s="25">
        <v>6590</v>
      </c>
      <c r="E14" s="25">
        <v>3218</v>
      </c>
      <c r="F14" s="25">
        <v>2186</v>
      </c>
      <c r="G14" s="25">
        <v>990</v>
      </c>
      <c r="H14" s="25">
        <v>49862</v>
      </c>
      <c r="I14" s="43">
        <f t="shared" si="1"/>
        <v>1.9162215133930287</v>
      </c>
    </row>
    <row r="15" spans="1:9" ht="12.75" customHeight="1">
      <c r="A15" s="24" t="s">
        <v>18</v>
      </c>
      <c r="B15" s="25">
        <f t="shared" si="0"/>
        <v>24109</v>
      </c>
      <c r="C15" s="25">
        <v>12998</v>
      </c>
      <c r="D15" s="25">
        <v>5694</v>
      </c>
      <c r="E15" s="25">
        <v>2733</v>
      </c>
      <c r="F15" s="25">
        <v>1767</v>
      </c>
      <c r="G15" s="25">
        <v>917</v>
      </c>
      <c r="H15" s="25">
        <v>44540</v>
      </c>
      <c r="I15" s="43">
        <f t="shared" si="1"/>
        <v>1.8474428636608735</v>
      </c>
    </row>
    <row r="16" spans="1:9" ht="12.75" customHeight="1">
      <c r="A16" s="24" t="s">
        <v>19</v>
      </c>
      <c r="B16" s="25">
        <f t="shared" si="0"/>
        <v>29126</v>
      </c>
      <c r="C16" s="25">
        <v>16233</v>
      </c>
      <c r="D16" s="25">
        <v>6812</v>
      </c>
      <c r="E16" s="25">
        <v>3186</v>
      </c>
      <c r="F16" s="25">
        <v>2025</v>
      </c>
      <c r="G16" s="25">
        <v>870</v>
      </c>
      <c r="H16" s="25">
        <v>52136</v>
      </c>
      <c r="I16" s="43">
        <f t="shared" si="1"/>
        <v>1.7900157934491521</v>
      </c>
    </row>
    <row r="17" spans="1:9" ht="12.75" customHeight="1">
      <c r="A17" s="26" t="s">
        <v>20</v>
      </c>
      <c r="B17" s="25">
        <f t="shared" si="0"/>
        <v>105393</v>
      </c>
      <c r="C17" s="25">
        <f>C12+C13+C14+C15+C16</f>
        <v>56833</v>
      </c>
      <c r="D17" s="25">
        <f>D12+D13+D14+D15+D16</f>
        <v>25095</v>
      </c>
      <c r="E17" s="25">
        <f>E12+E13+E14+E15+E16</f>
        <v>11883</v>
      </c>
      <c r="F17" s="25">
        <f>F12+F13+F14+F15+F16</f>
        <v>7820</v>
      </c>
      <c r="G17" s="25">
        <f>G12+G13+G14+G15+G16</f>
        <v>3762</v>
      </c>
      <c r="H17" s="25">
        <f>SUM(H12:H16)</f>
        <v>194023</v>
      </c>
      <c r="I17" s="43">
        <f t="shared" si="1"/>
        <v>1.8409476910231231</v>
      </c>
    </row>
    <row r="18" spans="1:9" ht="12.75" customHeight="1">
      <c r="A18" s="23"/>
      <c r="B18" s="25"/>
      <c r="C18" s="25"/>
      <c r="D18" s="25"/>
      <c r="E18" s="25"/>
      <c r="F18" s="25"/>
      <c r="G18" s="25"/>
      <c r="H18" s="25"/>
      <c r="I18" s="43"/>
    </row>
    <row r="19" spans="1:9" ht="12.75" customHeight="1">
      <c r="A19" s="24" t="s">
        <v>21</v>
      </c>
      <c r="B19" s="25">
        <f t="shared" ref="B19:B34" si="2">SUM(C19:G19)</f>
        <v>31420</v>
      </c>
      <c r="C19" s="25">
        <v>14117</v>
      </c>
      <c r="D19" s="25">
        <v>8402</v>
      </c>
      <c r="E19" s="25">
        <v>4326</v>
      </c>
      <c r="F19" s="25">
        <v>3062</v>
      </c>
      <c r="G19" s="25">
        <v>1513</v>
      </c>
      <c r="H19" s="25">
        <v>64261</v>
      </c>
      <c r="I19" s="43">
        <f t="shared" ref="I19:I37" si="3">+H19/B19</f>
        <v>2.045225970719287</v>
      </c>
    </row>
    <row r="20" spans="1:9" ht="12.75" customHeight="1">
      <c r="A20" s="24" t="s">
        <v>22</v>
      </c>
      <c r="B20" s="25">
        <f t="shared" si="2"/>
        <v>3108</v>
      </c>
      <c r="C20" s="25">
        <v>1424</v>
      </c>
      <c r="D20" s="25">
        <v>821</v>
      </c>
      <c r="E20" s="25">
        <v>400</v>
      </c>
      <c r="F20" s="25">
        <v>341</v>
      </c>
      <c r="G20" s="25">
        <v>122</v>
      </c>
      <c r="H20" s="25">
        <v>6281</v>
      </c>
      <c r="I20" s="43">
        <f t="shared" si="3"/>
        <v>2.0209137709137708</v>
      </c>
    </row>
    <row r="21" spans="1:9" ht="12.75" customHeight="1">
      <c r="A21" s="24" t="s">
        <v>23</v>
      </c>
      <c r="B21" s="25">
        <f t="shared" si="2"/>
        <v>6650</v>
      </c>
      <c r="C21" s="25">
        <v>2862</v>
      </c>
      <c r="D21" s="25">
        <v>1868</v>
      </c>
      <c r="E21" s="25">
        <v>941</v>
      </c>
      <c r="F21" s="25">
        <v>694</v>
      </c>
      <c r="G21" s="25">
        <v>285</v>
      </c>
      <c r="H21" s="25">
        <v>13713</v>
      </c>
      <c r="I21" s="43">
        <f t="shared" si="3"/>
        <v>2.0621052631578949</v>
      </c>
    </row>
    <row r="22" spans="1:9" ht="12.75" customHeight="1">
      <c r="A22" s="24" t="s">
        <v>24</v>
      </c>
      <c r="B22" s="25">
        <f t="shared" si="2"/>
        <v>8734</v>
      </c>
      <c r="C22" s="25">
        <v>4215</v>
      </c>
      <c r="D22" s="25">
        <v>2169</v>
      </c>
      <c r="E22" s="25">
        <v>1139</v>
      </c>
      <c r="F22" s="25">
        <v>870</v>
      </c>
      <c r="G22" s="25">
        <v>341</v>
      </c>
      <c r="H22" s="25">
        <v>17267</v>
      </c>
      <c r="I22" s="43">
        <f t="shared" si="3"/>
        <v>1.9769864895809479</v>
      </c>
    </row>
    <row r="23" spans="1:9" ht="12.75" customHeight="1">
      <c r="A23" s="24" t="s">
        <v>25</v>
      </c>
      <c r="B23" s="25">
        <f t="shared" si="2"/>
        <v>14040</v>
      </c>
      <c r="C23" s="25">
        <v>6557</v>
      </c>
      <c r="D23" s="25">
        <v>3652</v>
      </c>
      <c r="E23" s="25">
        <v>1905</v>
      </c>
      <c r="F23" s="25">
        <v>1316</v>
      </c>
      <c r="G23" s="25">
        <v>610</v>
      </c>
      <c r="H23" s="25">
        <v>28086</v>
      </c>
      <c r="I23" s="43">
        <f t="shared" si="3"/>
        <v>2.0004273504273504</v>
      </c>
    </row>
    <row r="24" spans="1:9" ht="12.75" customHeight="1">
      <c r="A24" s="24" t="s">
        <v>26</v>
      </c>
      <c r="B24" s="25">
        <f t="shared" si="2"/>
        <v>4500</v>
      </c>
      <c r="C24" s="25">
        <v>1823</v>
      </c>
      <c r="D24" s="25">
        <v>1287</v>
      </c>
      <c r="E24" s="25">
        <v>679</v>
      </c>
      <c r="F24" s="25">
        <v>509</v>
      </c>
      <c r="G24" s="25">
        <v>202</v>
      </c>
      <c r="H24" s="25">
        <v>9563</v>
      </c>
      <c r="I24" s="43">
        <f t="shared" si="3"/>
        <v>2.125111111111111</v>
      </c>
    </row>
    <row r="25" spans="1:9" ht="12.75" customHeight="1">
      <c r="A25" s="24" t="s">
        <v>27</v>
      </c>
      <c r="B25" s="25">
        <f t="shared" si="2"/>
        <v>14636</v>
      </c>
      <c r="C25" s="25">
        <v>6414</v>
      </c>
      <c r="D25" s="25">
        <v>4115</v>
      </c>
      <c r="E25" s="25">
        <v>2058</v>
      </c>
      <c r="F25" s="25">
        <v>1429</v>
      </c>
      <c r="G25" s="25">
        <v>620</v>
      </c>
      <c r="H25" s="25">
        <v>29852</v>
      </c>
      <c r="I25" s="43">
        <f t="shared" si="3"/>
        <v>2.0396283137469253</v>
      </c>
    </row>
    <row r="26" spans="1:9" ht="12.75" customHeight="1">
      <c r="A26" s="24" t="s">
        <v>28</v>
      </c>
      <c r="B26" s="25">
        <f t="shared" si="2"/>
        <v>11758</v>
      </c>
      <c r="C26" s="25">
        <v>4065</v>
      </c>
      <c r="D26" s="25">
        <v>3563</v>
      </c>
      <c r="E26" s="25">
        <v>2018</v>
      </c>
      <c r="F26" s="25">
        <v>1434</v>
      </c>
      <c r="G26" s="25">
        <v>678</v>
      </c>
      <c r="H26" s="25">
        <v>26613</v>
      </c>
      <c r="I26" s="43">
        <f t="shared" si="3"/>
        <v>2.2633951352270794</v>
      </c>
    </row>
    <row r="27" spans="1:9" ht="12.75" customHeight="1">
      <c r="A27" s="24" t="s">
        <v>29</v>
      </c>
      <c r="B27" s="25">
        <f t="shared" si="2"/>
        <v>3250</v>
      </c>
      <c r="C27" s="25">
        <v>1415</v>
      </c>
      <c r="D27" s="25">
        <v>980</v>
      </c>
      <c r="E27" s="25">
        <v>455</v>
      </c>
      <c r="F27" s="25">
        <v>309</v>
      </c>
      <c r="G27" s="25">
        <v>91</v>
      </c>
      <c r="H27" s="25">
        <v>6461</v>
      </c>
      <c r="I27" s="43">
        <f t="shared" si="3"/>
        <v>1.988</v>
      </c>
    </row>
    <row r="28" spans="1:9" ht="12.75" customHeight="1">
      <c r="A28" s="24" t="s">
        <v>30</v>
      </c>
      <c r="B28" s="25">
        <f t="shared" si="2"/>
        <v>3969</v>
      </c>
      <c r="C28" s="25">
        <v>1693</v>
      </c>
      <c r="D28" s="25">
        <v>1098</v>
      </c>
      <c r="E28" s="25">
        <v>573</v>
      </c>
      <c r="F28" s="25">
        <v>443</v>
      </c>
      <c r="G28" s="25">
        <v>162</v>
      </c>
      <c r="H28" s="25">
        <v>8241</v>
      </c>
      <c r="I28" s="43">
        <f t="shared" si="3"/>
        <v>2.076341647770219</v>
      </c>
    </row>
    <row r="29" spans="1:9" ht="12.75" customHeight="1">
      <c r="A29" s="24" t="s">
        <v>31</v>
      </c>
      <c r="B29" s="25">
        <f t="shared" si="2"/>
        <v>6226</v>
      </c>
      <c r="C29" s="25">
        <v>2989</v>
      </c>
      <c r="D29" s="25">
        <v>1683</v>
      </c>
      <c r="E29" s="25">
        <v>770</v>
      </c>
      <c r="F29" s="25">
        <v>563</v>
      </c>
      <c r="G29" s="25">
        <v>221</v>
      </c>
      <c r="H29" s="25">
        <v>12086</v>
      </c>
      <c r="I29" s="43">
        <f t="shared" si="3"/>
        <v>1.9412142627690332</v>
      </c>
    </row>
    <row r="30" spans="1:9" ht="12.75" customHeight="1">
      <c r="A30" s="24" t="s">
        <v>32</v>
      </c>
      <c r="B30" s="25">
        <f t="shared" si="2"/>
        <v>11291</v>
      </c>
      <c r="C30" s="25">
        <v>4657</v>
      </c>
      <c r="D30" s="25">
        <v>3176</v>
      </c>
      <c r="E30" s="25">
        <v>1598</v>
      </c>
      <c r="F30" s="25">
        <v>1291</v>
      </c>
      <c r="G30" s="25">
        <v>569</v>
      </c>
      <c r="H30" s="25">
        <v>23993</v>
      </c>
      <c r="I30" s="43">
        <f t="shared" si="3"/>
        <v>2.1249667877070233</v>
      </c>
    </row>
    <row r="31" spans="1:9" ht="12.75" customHeight="1">
      <c r="A31" s="24" t="s">
        <v>33</v>
      </c>
      <c r="B31" s="25">
        <f t="shared" si="2"/>
        <v>5170</v>
      </c>
      <c r="C31" s="25">
        <v>2022</v>
      </c>
      <c r="D31" s="25">
        <v>1382</v>
      </c>
      <c r="E31" s="25">
        <v>824</v>
      </c>
      <c r="F31" s="25">
        <v>666</v>
      </c>
      <c r="G31" s="25">
        <v>276</v>
      </c>
      <c r="H31" s="25">
        <v>11401</v>
      </c>
      <c r="I31" s="43">
        <f t="shared" si="3"/>
        <v>2.2052224371373308</v>
      </c>
    </row>
    <row r="32" spans="1:9" ht="12.75" customHeight="1">
      <c r="A32" s="24" t="s">
        <v>34</v>
      </c>
      <c r="B32" s="25">
        <f t="shared" si="2"/>
        <v>7961</v>
      </c>
      <c r="C32" s="25">
        <v>3475</v>
      </c>
      <c r="D32" s="25">
        <v>2172</v>
      </c>
      <c r="E32" s="25">
        <v>1162</v>
      </c>
      <c r="F32" s="25">
        <v>820</v>
      </c>
      <c r="G32" s="25">
        <v>332</v>
      </c>
      <c r="H32" s="25">
        <v>16333</v>
      </c>
      <c r="I32" s="43">
        <f t="shared" si="3"/>
        <v>2.0516266800653185</v>
      </c>
    </row>
    <row r="33" spans="1:9" ht="12.75" customHeight="1">
      <c r="A33" s="24" t="s">
        <v>35</v>
      </c>
      <c r="B33" s="25">
        <f t="shared" si="2"/>
        <v>21639</v>
      </c>
      <c r="C33" s="25">
        <v>10354</v>
      </c>
      <c r="D33" s="25">
        <v>5650</v>
      </c>
      <c r="E33" s="25">
        <v>2796</v>
      </c>
      <c r="F33" s="25">
        <v>1968</v>
      </c>
      <c r="G33" s="25">
        <v>871</v>
      </c>
      <c r="H33" s="25">
        <v>42580</v>
      </c>
      <c r="I33" s="43">
        <f t="shared" si="3"/>
        <v>1.9677434262211748</v>
      </c>
    </row>
    <row r="34" spans="1:9" ht="12.75" customHeight="1">
      <c r="A34" s="24" t="s">
        <v>36</v>
      </c>
      <c r="B34" s="25">
        <f t="shared" si="2"/>
        <v>4615</v>
      </c>
      <c r="C34" s="25">
        <v>2134</v>
      </c>
      <c r="D34" s="25">
        <v>1198</v>
      </c>
      <c r="E34" s="25">
        <v>657</v>
      </c>
      <c r="F34" s="25">
        <v>462</v>
      </c>
      <c r="G34" s="25">
        <v>164</v>
      </c>
      <c r="H34" s="25">
        <v>9219</v>
      </c>
      <c r="I34" s="43">
        <f t="shared" si="3"/>
        <v>1.9976164680390032</v>
      </c>
    </row>
    <row r="35" spans="1:9" ht="12.75" customHeight="1">
      <c r="A35" s="24" t="s">
        <v>37</v>
      </c>
      <c r="B35" s="25">
        <f>SUM(C35:G35)</f>
        <v>13246</v>
      </c>
      <c r="C35" s="25">
        <v>4829</v>
      </c>
      <c r="D35" s="25">
        <v>3955</v>
      </c>
      <c r="E35" s="25">
        <v>2104</v>
      </c>
      <c r="F35" s="25">
        <v>1631</v>
      </c>
      <c r="G35" s="25">
        <v>727</v>
      </c>
      <c r="H35" s="25">
        <v>29415</v>
      </c>
      <c r="I35" s="43">
        <f t="shared" si="3"/>
        <v>2.2206703910614527</v>
      </c>
    </row>
    <row r="36" spans="1:9" ht="12.75" customHeight="1">
      <c r="A36" s="24" t="s">
        <v>38</v>
      </c>
      <c r="B36" s="25">
        <f>SUM(C36:G36)</f>
        <v>17233</v>
      </c>
      <c r="C36" s="25">
        <v>7493</v>
      </c>
      <c r="D36" s="25">
        <v>4740</v>
      </c>
      <c r="E36" s="25">
        <v>2494</v>
      </c>
      <c r="F36" s="25">
        <v>1731</v>
      </c>
      <c r="G36" s="25">
        <v>775</v>
      </c>
      <c r="H36" s="25">
        <v>35475</v>
      </c>
      <c r="I36" s="43">
        <f t="shared" si="3"/>
        <v>2.0585504555213836</v>
      </c>
    </row>
    <row r="37" spans="1:9" ht="12.75" customHeight="1">
      <c r="A37" s="26" t="s">
        <v>39</v>
      </c>
      <c r="B37" s="25">
        <f>SUM(C37:G37)</f>
        <v>189446</v>
      </c>
      <c r="C37" s="25">
        <f t="shared" ref="C37:H37" si="4">SUM(C19:C36)</f>
        <v>82538</v>
      </c>
      <c r="D37" s="25">
        <f t="shared" si="4"/>
        <v>51911</v>
      </c>
      <c r="E37" s="25">
        <f t="shared" si="4"/>
        <v>26899</v>
      </c>
      <c r="F37" s="25">
        <f t="shared" si="4"/>
        <v>19539</v>
      </c>
      <c r="G37" s="25">
        <f t="shared" si="4"/>
        <v>8559</v>
      </c>
      <c r="H37" s="25">
        <f t="shared" si="4"/>
        <v>390840</v>
      </c>
      <c r="I37" s="43">
        <f t="shared" si="3"/>
        <v>2.0630681038396164</v>
      </c>
    </row>
    <row r="38" spans="1:9" ht="12.75" customHeight="1">
      <c r="A38" s="23"/>
      <c r="B38" s="25"/>
      <c r="C38" s="25"/>
      <c r="D38" s="25"/>
      <c r="E38" s="25"/>
      <c r="F38" s="25"/>
      <c r="G38" s="25"/>
      <c r="H38" s="25"/>
      <c r="I38" s="43"/>
    </row>
    <row r="39" spans="1:9" ht="12.75" customHeight="1">
      <c r="A39" s="26" t="s">
        <v>40</v>
      </c>
      <c r="B39" s="25">
        <f>SUM(C39:G39)</f>
        <v>294839</v>
      </c>
      <c r="C39" s="25">
        <f t="shared" ref="C39:H39" si="5">C17+C37</f>
        <v>139371</v>
      </c>
      <c r="D39" s="25">
        <f t="shared" si="5"/>
        <v>77006</v>
      </c>
      <c r="E39" s="25">
        <f t="shared" si="5"/>
        <v>38782</v>
      </c>
      <c r="F39" s="25">
        <f t="shared" si="5"/>
        <v>27359</v>
      </c>
      <c r="G39" s="25">
        <f t="shared" si="5"/>
        <v>12321</v>
      </c>
      <c r="H39" s="25">
        <f t="shared" si="5"/>
        <v>584863</v>
      </c>
      <c r="I39" s="43">
        <f>+H39/B39</f>
        <v>1.9836690532799257</v>
      </c>
    </row>
    <row r="40" spans="1:9" ht="12.75" customHeight="1">
      <c r="A40" s="27"/>
      <c r="B40" s="8"/>
      <c r="H40" s="8"/>
      <c r="I40" s="40"/>
    </row>
    <row r="41" spans="1:9" ht="12.75" customHeight="1">
      <c r="A41" s="12"/>
      <c r="H41" s="8"/>
    </row>
    <row r="42" spans="1:9" ht="12.75" customHeight="1">
      <c r="H42" s="8"/>
    </row>
    <row r="43" spans="1:9" ht="12.75" customHeight="1">
      <c r="H43" s="8"/>
    </row>
    <row r="44" spans="1:9" ht="12.75" customHeight="1">
      <c r="A44" s="27"/>
      <c r="H44" s="8"/>
    </row>
    <row r="45" spans="1:9" ht="12.75" customHeight="1">
      <c r="H45" s="8"/>
    </row>
    <row r="46" spans="1:9" ht="12.75" customHeight="1">
      <c r="H46" s="8"/>
    </row>
    <row r="47" spans="1:9" ht="12.75" customHeight="1">
      <c r="H47" s="8"/>
    </row>
    <row r="48" spans="1:9" ht="12.75" customHeight="1">
      <c r="H48" s="8"/>
    </row>
    <row r="64" spans="1:9" ht="12.75" customHeight="1">
      <c r="A64" s="28"/>
      <c r="B64" s="28"/>
      <c r="C64" s="28"/>
      <c r="D64" s="28"/>
      <c r="E64" s="28"/>
      <c r="F64" s="28"/>
      <c r="G64" s="28"/>
      <c r="H64" s="28"/>
      <c r="I64" s="28"/>
    </row>
    <row r="65" spans="1:9" ht="12.75" customHeight="1">
      <c r="A65" s="28"/>
      <c r="B65" s="28"/>
      <c r="C65" s="28"/>
      <c r="D65" s="28"/>
      <c r="E65" s="28"/>
      <c r="F65" s="28"/>
      <c r="G65" s="28"/>
      <c r="H65" s="28"/>
      <c r="I65" s="28"/>
    </row>
    <row r="67" spans="1:9" ht="12.75" customHeight="1">
      <c r="A67" s="28"/>
      <c r="B67" s="28"/>
      <c r="C67" s="28"/>
      <c r="D67" s="28"/>
      <c r="E67" s="28"/>
      <c r="F67" s="28"/>
      <c r="G67" s="28"/>
      <c r="H67" s="28"/>
      <c r="I67" s="28"/>
    </row>
    <row r="68" spans="1:9" ht="12.75" customHeight="1">
      <c r="A68" s="28"/>
      <c r="B68" s="28"/>
      <c r="C68" s="28"/>
      <c r="D68" s="28"/>
      <c r="E68" s="28"/>
      <c r="F68" s="28"/>
      <c r="G68" s="28"/>
      <c r="H68" s="28"/>
      <c r="I68" s="28"/>
    </row>
    <row r="71" spans="1:9" s="28" customFormat="1" ht="12.75" customHeight="1"/>
    <row r="72" spans="1:9" s="28" customFormat="1" ht="12.75" customHeight="1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4"/>
  <dimension ref="A1:S68"/>
  <sheetViews>
    <sheetView workbookViewId="0">
      <selection activeCell="K12" sqref="K12"/>
    </sheetView>
  </sheetViews>
  <sheetFormatPr baseColWidth="10" defaultColWidth="9.83203125" defaultRowHeight="12.75" customHeight="1"/>
  <cols>
    <col min="1" max="1" width="19.83203125" customWidth="1"/>
    <col min="2" max="9" width="11.83203125" customWidth="1"/>
  </cols>
  <sheetData>
    <row r="1" spans="1:9" ht="12.75" customHeight="1">
      <c r="A1" s="14" t="s">
        <v>52</v>
      </c>
      <c r="B1" s="1"/>
      <c r="C1" s="1"/>
      <c r="D1" s="1"/>
      <c r="E1" s="1"/>
      <c r="F1" s="1"/>
      <c r="G1" s="1"/>
      <c r="H1" s="1"/>
      <c r="I1" s="1"/>
    </row>
    <row r="2" spans="1:9" ht="12.75" customHeight="1">
      <c r="A2" s="9"/>
      <c r="B2" s="1"/>
      <c r="C2" s="1"/>
      <c r="D2" s="1"/>
      <c r="E2" s="1"/>
      <c r="F2" s="1"/>
      <c r="G2" s="1"/>
      <c r="H2" s="1"/>
    </row>
    <row r="3" spans="1:9" ht="12.75" customHeight="1">
      <c r="A3" s="10" t="s">
        <v>58</v>
      </c>
      <c r="B3" s="1"/>
      <c r="C3" s="1"/>
      <c r="D3" s="1"/>
      <c r="E3" s="1"/>
      <c r="F3" s="1"/>
      <c r="G3" s="1"/>
      <c r="H3" s="1"/>
      <c r="I3" s="1"/>
    </row>
    <row r="4" spans="1:9" ht="12.75" customHeight="1">
      <c r="A4" s="10" t="s">
        <v>1</v>
      </c>
      <c r="B4" s="1"/>
      <c r="C4" s="1"/>
      <c r="D4" s="1"/>
      <c r="E4" s="1"/>
      <c r="F4" s="1"/>
      <c r="G4" s="1"/>
      <c r="H4" s="1"/>
      <c r="I4" s="1"/>
    </row>
    <row r="5" spans="1:9" ht="12.75" customHeight="1">
      <c r="A5" s="36"/>
      <c r="B5" s="37"/>
      <c r="C5" s="37"/>
      <c r="D5" s="37"/>
      <c r="E5" s="37"/>
      <c r="F5" s="37"/>
      <c r="G5" s="37"/>
      <c r="H5" s="37"/>
      <c r="I5" s="13"/>
    </row>
    <row r="6" spans="1:9" ht="12.75" customHeight="1">
      <c r="A6" s="23"/>
      <c r="B6" s="23"/>
      <c r="C6" s="33"/>
      <c r="D6" s="33"/>
      <c r="E6" s="33"/>
      <c r="F6" s="33"/>
      <c r="G6" s="23"/>
      <c r="H6" s="23"/>
      <c r="I6" s="30" t="s">
        <v>2</v>
      </c>
    </row>
    <row r="7" spans="1:9" ht="12.75" customHeight="1">
      <c r="A7" s="16"/>
      <c r="C7" s="31" t="s">
        <v>3</v>
      </c>
      <c r="D7" s="3"/>
      <c r="E7" s="3"/>
      <c r="F7" s="3"/>
      <c r="G7" s="4"/>
      <c r="H7" s="34" t="s">
        <v>4</v>
      </c>
      <c r="I7" s="15" t="s">
        <v>5</v>
      </c>
    </row>
    <row r="8" spans="1:9" ht="12.75" customHeight="1">
      <c r="A8" s="16" t="s">
        <v>6</v>
      </c>
      <c r="B8" s="30" t="s">
        <v>7</v>
      </c>
      <c r="C8" s="32"/>
      <c r="D8" s="17"/>
      <c r="F8" s="17"/>
      <c r="G8" s="18"/>
      <c r="H8" s="34" t="s">
        <v>8</v>
      </c>
      <c r="I8" s="38" t="s">
        <v>9</v>
      </c>
    </row>
    <row r="9" spans="1:9" ht="12.75" customHeight="1">
      <c r="A9" s="5"/>
      <c r="B9" s="20" t="s">
        <v>10</v>
      </c>
      <c r="C9" s="15">
        <v>1</v>
      </c>
      <c r="D9" s="19">
        <v>2</v>
      </c>
      <c r="E9" s="1">
        <v>3</v>
      </c>
      <c r="F9" s="19">
        <v>4</v>
      </c>
      <c r="G9" s="20" t="s">
        <v>11</v>
      </c>
      <c r="H9" s="15" t="s">
        <v>12</v>
      </c>
      <c r="I9" s="15" t="s">
        <v>13</v>
      </c>
    </row>
    <row r="10" spans="1:9" ht="12.75" customHeight="1">
      <c r="A10" s="6"/>
      <c r="B10" s="6"/>
      <c r="C10" s="21"/>
      <c r="D10" s="22"/>
      <c r="E10" s="21"/>
      <c r="F10" s="22"/>
      <c r="G10" s="2"/>
      <c r="H10" s="35"/>
      <c r="I10" s="35" t="s">
        <v>14</v>
      </c>
    </row>
    <row r="12" spans="1:9" ht="12.75" customHeight="1">
      <c r="A12" s="7" t="s">
        <v>15</v>
      </c>
      <c r="B12">
        <f t="shared" ref="B12:B17" si="0">SUM(C12:G12)</f>
        <v>13644</v>
      </c>
      <c r="C12">
        <v>8306</v>
      </c>
      <c r="D12">
        <v>2876</v>
      </c>
      <c r="E12">
        <v>1236</v>
      </c>
      <c r="F12">
        <v>815</v>
      </c>
      <c r="G12">
        <v>411</v>
      </c>
      <c r="H12">
        <v>23278</v>
      </c>
      <c r="I12" s="43">
        <f t="shared" ref="I12:I17" si="1">+H12/B12</f>
        <v>1.706097918498974</v>
      </c>
    </row>
    <row r="13" spans="1:9" ht="12.75" customHeight="1">
      <c r="A13" s="7" t="s">
        <v>16</v>
      </c>
      <c r="B13">
        <f t="shared" si="0"/>
        <v>12947</v>
      </c>
      <c r="C13">
        <v>6480</v>
      </c>
      <c r="D13">
        <v>3238</v>
      </c>
      <c r="E13">
        <v>1534</v>
      </c>
      <c r="F13">
        <v>1124</v>
      </c>
      <c r="G13">
        <v>571</v>
      </c>
      <c r="H13">
        <v>25108</v>
      </c>
      <c r="I13" s="43">
        <f t="shared" si="1"/>
        <v>1.9392909554336912</v>
      </c>
    </row>
    <row r="14" spans="1:9" ht="12.75" customHeight="1">
      <c r="A14" s="7" t="s">
        <v>17</v>
      </c>
      <c r="B14">
        <f t="shared" si="0"/>
        <v>26307</v>
      </c>
      <c r="C14">
        <v>13192</v>
      </c>
      <c r="D14">
        <v>6628</v>
      </c>
      <c r="E14">
        <v>3282</v>
      </c>
      <c r="F14">
        <v>2202</v>
      </c>
      <c r="G14">
        <v>1003</v>
      </c>
      <c r="H14">
        <v>50428</v>
      </c>
      <c r="I14" s="43">
        <f t="shared" si="1"/>
        <v>1.91690424601817</v>
      </c>
    </row>
    <row r="15" spans="1:9" ht="12.75" customHeight="1">
      <c r="A15" s="7" t="s">
        <v>18</v>
      </c>
      <c r="B15">
        <f t="shared" si="0"/>
        <v>24115</v>
      </c>
      <c r="C15">
        <v>12798</v>
      </c>
      <c r="D15">
        <v>5712</v>
      </c>
      <c r="E15">
        <v>2845</v>
      </c>
      <c r="F15">
        <v>1833</v>
      </c>
      <c r="G15">
        <v>927</v>
      </c>
      <c r="H15">
        <v>45040</v>
      </c>
      <c r="I15" s="43">
        <f t="shared" si="1"/>
        <v>1.8677171884719055</v>
      </c>
    </row>
    <row r="16" spans="1:9" ht="12.75" customHeight="1">
      <c r="A16" s="7" t="s">
        <v>19</v>
      </c>
      <c r="B16">
        <f t="shared" si="0"/>
        <v>29503</v>
      </c>
      <c r="C16">
        <v>16523</v>
      </c>
      <c r="D16">
        <v>6867</v>
      </c>
      <c r="E16">
        <v>3208</v>
      </c>
      <c r="F16">
        <v>2033</v>
      </c>
      <c r="G16">
        <v>872</v>
      </c>
      <c r="H16">
        <v>52628</v>
      </c>
      <c r="I16" s="43">
        <f t="shared" si="1"/>
        <v>1.7838185947191811</v>
      </c>
    </row>
    <row r="17" spans="1:19" ht="12.75" customHeight="1">
      <c r="A17" s="11" t="s">
        <v>20</v>
      </c>
      <c r="B17">
        <f t="shared" si="0"/>
        <v>106516</v>
      </c>
      <c r="C17">
        <f t="shared" ref="C17:H17" si="2">C12+C13+C14+C15+C16</f>
        <v>57299</v>
      </c>
      <c r="D17">
        <f t="shared" si="2"/>
        <v>25321</v>
      </c>
      <c r="E17">
        <f t="shared" si="2"/>
        <v>12105</v>
      </c>
      <c r="F17">
        <f t="shared" si="2"/>
        <v>8007</v>
      </c>
      <c r="G17">
        <f t="shared" si="2"/>
        <v>3784</v>
      </c>
      <c r="H17">
        <f t="shared" si="2"/>
        <v>196482</v>
      </c>
      <c r="I17" s="43">
        <f t="shared" si="1"/>
        <v>1.8446242817980398</v>
      </c>
    </row>
    <row r="18" spans="1:19" ht="12.75" customHeight="1">
      <c r="A18" s="33"/>
      <c r="B18" s="33"/>
      <c r="C18" s="33"/>
      <c r="D18" s="33"/>
      <c r="E18" s="33"/>
      <c r="F18" s="33"/>
      <c r="G18" s="33"/>
      <c r="H18" s="33"/>
      <c r="I18" s="4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12.75" customHeight="1">
      <c r="A19" s="7" t="s">
        <v>21</v>
      </c>
      <c r="B19">
        <f t="shared" ref="B19:B36" si="3">SUM(C19:G19)</f>
        <v>31319</v>
      </c>
      <c r="C19">
        <v>13978</v>
      </c>
      <c r="D19">
        <v>8323</v>
      </c>
      <c r="E19">
        <v>4408</v>
      </c>
      <c r="F19">
        <v>3079</v>
      </c>
      <c r="G19">
        <v>1531</v>
      </c>
      <c r="H19">
        <v>64382</v>
      </c>
      <c r="I19" s="43">
        <f t="shared" ref="I19:I37" si="4">+H19/B19</f>
        <v>2.0556850474153072</v>
      </c>
    </row>
    <row r="20" spans="1:19" ht="12.75" customHeight="1">
      <c r="A20" s="7" t="s">
        <v>22</v>
      </c>
      <c r="B20">
        <f t="shared" si="3"/>
        <v>3108</v>
      </c>
      <c r="C20">
        <v>1408</v>
      </c>
      <c r="D20">
        <v>816</v>
      </c>
      <c r="E20">
        <v>405</v>
      </c>
      <c r="F20">
        <v>356</v>
      </c>
      <c r="G20">
        <v>123</v>
      </c>
      <c r="H20">
        <v>6332</v>
      </c>
      <c r="I20" s="43">
        <f t="shared" si="4"/>
        <v>2.0373230373230373</v>
      </c>
    </row>
    <row r="21" spans="1:19" ht="12.75" customHeight="1">
      <c r="A21" s="7" t="s">
        <v>23</v>
      </c>
      <c r="B21">
        <f>SUM(C21:G21)</f>
        <v>6670</v>
      </c>
      <c r="C21">
        <v>2818</v>
      </c>
      <c r="D21">
        <v>1860</v>
      </c>
      <c r="E21">
        <v>980</v>
      </c>
      <c r="F21">
        <v>733</v>
      </c>
      <c r="G21">
        <v>279</v>
      </c>
      <c r="H21">
        <v>13898</v>
      </c>
      <c r="I21" s="43">
        <f t="shared" si="4"/>
        <v>2.0836581709145428</v>
      </c>
    </row>
    <row r="22" spans="1:19" ht="12.75" customHeight="1">
      <c r="A22" s="7" t="s">
        <v>24</v>
      </c>
      <c r="B22">
        <f t="shared" si="3"/>
        <v>8788</v>
      </c>
      <c r="C22">
        <v>4266</v>
      </c>
      <c r="D22">
        <v>2156</v>
      </c>
      <c r="E22">
        <v>1158</v>
      </c>
      <c r="F22">
        <v>856</v>
      </c>
      <c r="G22">
        <v>352</v>
      </c>
      <c r="H22">
        <v>17354</v>
      </c>
      <c r="I22" s="43">
        <f t="shared" si="4"/>
        <v>1.9747382794720072</v>
      </c>
    </row>
    <row r="23" spans="1:19" ht="12.75" customHeight="1">
      <c r="A23" s="7" t="s">
        <v>25</v>
      </c>
      <c r="B23">
        <f t="shared" si="3"/>
        <v>14382</v>
      </c>
      <c r="C23">
        <v>6671</v>
      </c>
      <c r="D23">
        <v>3754</v>
      </c>
      <c r="E23">
        <v>1952</v>
      </c>
      <c r="F23">
        <v>1356</v>
      </c>
      <c r="G23">
        <v>649</v>
      </c>
      <c r="H23">
        <v>28948</v>
      </c>
      <c r="I23" s="43">
        <f t="shared" si="4"/>
        <v>2.0127937699902656</v>
      </c>
    </row>
    <row r="24" spans="1:19" ht="12.75" customHeight="1">
      <c r="A24" s="7" t="s">
        <v>26</v>
      </c>
      <c r="B24">
        <f t="shared" si="3"/>
        <v>4525</v>
      </c>
      <c r="C24">
        <v>1803</v>
      </c>
      <c r="D24">
        <v>1306</v>
      </c>
      <c r="E24">
        <v>691</v>
      </c>
      <c r="F24">
        <v>508</v>
      </c>
      <c r="G24">
        <v>217</v>
      </c>
      <c r="H24">
        <v>9678</v>
      </c>
      <c r="I24" s="43">
        <f t="shared" si="4"/>
        <v>2.1387845303867405</v>
      </c>
    </row>
    <row r="25" spans="1:19" ht="12.75" customHeight="1">
      <c r="A25" s="7" t="s">
        <v>27</v>
      </c>
      <c r="B25">
        <f t="shared" si="3"/>
        <v>14630</v>
      </c>
      <c r="C25">
        <v>6337</v>
      </c>
      <c r="D25">
        <v>4123</v>
      </c>
      <c r="E25">
        <v>2076</v>
      </c>
      <c r="F25">
        <v>1483</v>
      </c>
      <c r="G25">
        <v>611</v>
      </c>
      <c r="H25">
        <v>30007</v>
      </c>
      <c r="I25" s="43">
        <f t="shared" si="4"/>
        <v>2.0510594668489404</v>
      </c>
    </row>
    <row r="26" spans="1:19" ht="12.75" customHeight="1">
      <c r="A26" s="7" t="s">
        <v>28</v>
      </c>
      <c r="B26">
        <f t="shared" si="3"/>
        <v>11748</v>
      </c>
      <c r="C26">
        <v>4008</v>
      </c>
      <c r="D26">
        <v>3562</v>
      </c>
      <c r="E26">
        <v>2030</v>
      </c>
      <c r="F26">
        <v>1477</v>
      </c>
      <c r="G26">
        <v>671</v>
      </c>
      <c r="H26">
        <v>26739</v>
      </c>
      <c r="I26" s="43">
        <f t="shared" si="4"/>
        <v>2.2760469867211439</v>
      </c>
    </row>
    <row r="27" spans="1:19" ht="12.75" customHeight="1">
      <c r="A27" s="7" t="s">
        <v>29</v>
      </c>
      <c r="B27">
        <f t="shared" si="3"/>
        <v>3310</v>
      </c>
      <c r="C27">
        <v>1468</v>
      </c>
      <c r="D27">
        <v>962</v>
      </c>
      <c r="E27">
        <v>472</v>
      </c>
      <c r="F27">
        <v>308</v>
      </c>
      <c r="G27">
        <v>100</v>
      </c>
      <c r="H27">
        <v>6574</v>
      </c>
      <c r="I27" s="43">
        <f t="shared" si="4"/>
        <v>1.9861027190332325</v>
      </c>
    </row>
    <row r="28" spans="1:19" ht="12.75" customHeight="1">
      <c r="A28" s="7" t="s">
        <v>30</v>
      </c>
      <c r="B28">
        <f t="shared" si="3"/>
        <v>3987</v>
      </c>
      <c r="C28">
        <v>1680</v>
      </c>
      <c r="D28">
        <v>1111</v>
      </c>
      <c r="E28">
        <v>607</v>
      </c>
      <c r="F28">
        <v>421</v>
      </c>
      <c r="G28">
        <v>168</v>
      </c>
      <c r="H28">
        <v>8304</v>
      </c>
      <c r="I28" s="43">
        <f t="shared" si="4"/>
        <v>2.0827689992475547</v>
      </c>
    </row>
    <row r="29" spans="1:19" ht="12.75" customHeight="1">
      <c r="A29" s="7" t="s">
        <v>31</v>
      </c>
      <c r="B29">
        <f t="shared" si="3"/>
        <v>6158</v>
      </c>
      <c r="C29">
        <v>2941</v>
      </c>
      <c r="D29">
        <v>1685</v>
      </c>
      <c r="E29">
        <v>780</v>
      </c>
      <c r="F29">
        <v>537</v>
      </c>
      <c r="G29">
        <v>215</v>
      </c>
      <c r="H29">
        <v>11938</v>
      </c>
      <c r="I29" s="43">
        <f t="shared" si="4"/>
        <v>1.9386164339071128</v>
      </c>
    </row>
    <row r="30" spans="1:19" ht="12.75" customHeight="1">
      <c r="A30" s="7" t="s">
        <v>32</v>
      </c>
      <c r="B30">
        <f t="shared" si="3"/>
        <v>11293</v>
      </c>
      <c r="C30">
        <v>4641</v>
      </c>
      <c r="D30">
        <v>3183</v>
      </c>
      <c r="E30">
        <v>1596</v>
      </c>
      <c r="F30">
        <v>1319</v>
      </c>
      <c r="G30">
        <v>554</v>
      </c>
      <c r="H30">
        <v>24018</v>
      </c>
      <c r="I30" s="43">
        <f t="shared" si="4"/>
        <v>2.1268042150004427</v>
      </c>
    </row>
    <row r="31" spans="1:19" ht="12.75" customHeight="1">
      <c r="A31" s="7" t="s">
        <v>33</v>
      </c>
      <c r="B31">
        <f t="shared" si="3"/>
        <v>5207</v>
      </c>
      <c r="C31">
        <v>2021</v>
      </c>
      <c r="D31">
        <v>1408</v>
      </c>
      <c r="E31">
        <v>854</v>
      </c>
      <c r="F31">
        <v>646</v>
      </c>
      <c r="G31">
        <v>278</v>
      </c>
      <c r="H31">
        <v>11475</v>
      </c>
      <c r="I31" s="43">
        <f t="shared" si="4"/>
        <v>2.203764163625888</v>
      </c>
    </row>
    <row r="32" spans="1:19" ht="12.75" customHeight="1">
      <c r="A32" s="7" t="s">
        <v>34</v>
      </c>
      <c r="B32">
        <f t="shared" si="3"/>
        <v>7939</v>
      </c>
      <c r="C32">
        <v>3474</v>
      </c>
      <c r="D32">
        <v>2158</v>
      </c>
      <c r="E32">
        <v>1145</v>
      </c>
      <c r="F32">
        <v>842</v>
      </c>
      <c r="G32">
        <v>320</v>
      </c>
      <c r="H32">
        <v>16275</v>
      </c>
      <c r="I32" s="43">
        <f t="shared" si="4"/>
        <v>2.0500062980224212</v>
      </c>
    </row>
    <row r="33" spans="1:9" ht="12.75" customHeight="1">
      <c r="A33" s="7" t="s">
        <v>35</v>
      </c>
      <c r="B33">
        <f t="shared" si="3"/>
        <v>21566</v>
      </c>
      <c r="C33">
        <v>10263</v>
      </c>
      <c r="D33">
        <v>5658</v>
      </c>
      <c r="E33">
        <v>2755</v>
      </c>
      <c r="F33">
        <v>2026</v>
      </c>
      <c r="G33">
        <v>864</v>
      </c>
      <c r="H33">
        <v>42547</v>
      </c>
      <c r="I33" s="43">
        <f t="shared" si="4"/>
        <v>1.9728739682834091</v>
      </c>
    </row>
    <row r="34" spans="1:9" ht="12.75" customHeight="1">
      <c r="A34" s="7" t="s">
        <v>36</v>
      </c>
      <c r="B34">
        <f t="shared" si="3"/>
        <v>4574</v>
      </c>
      <c r="C34">
        <v>2064</v>
      </c>
      <c r="D34">
        <v>1217</v>
      </c>
      <c r="E34">
        <v>666</v>
      </c>
      <c r="F34">
        <v>484</v>
      </c>
      <c r="G34">
        <v>143</v>
      </c>
      <c r="H34">
        <v>9188</v>
      </c>
      <c r="I34" s="43">
        <f t="shared" si="4"/>
        <v>2.0087450808919982</v>
      </c>
    </row>
    <row r="35" spans="1:9" ht="12.75" customHeight="1">
      <c r="A35" s="7" t="s">
        <v>37</v>
      </c>
      <c r="B35">
        <f t="shared" si="3"/>
        <v>13252</v>
      </c>
      <c r="C35">
        <v>4806</v>
      </c>
      <c r="D35">
        <v>3997</v>
      </c>
      <c r="E35">
        <v>2094</v>
      </c>
      <c r="F35">
        <v>1636</v>
      </c>
      <c r="G35">
        <v>719</v>
      </c>
      <c r="H35">
        <v>29430</v>
      </c>
      <c r="I35" s="43">
        <f t="shared" si="4"/>
        <v>2.2207968608511921</v>
      </c>
    </row>
    <row r="36" spans="1:9" ht="12.75" customHeight="1">
      <c r="A36" s="7" t="s">
        <v>38</v>
      </c>
      <c r="B36">
        <f t="shared" si="3"/>
        <v>17350</v>
      </c>
      <c r="C36">
        <v>7514</v>
      </c>
      <c r="D36">
        <v>4715</v>
      </c>
      <c r="E36">
        <v>2540</v>
      </c>
      <c r="F36">
        <v>1787</v>
      </c>
      <c r="G36">
        <v>794</v>
      </c>
      <c r="H36">
        <v>35906</v>
      </c>
      <c r="I36" s="43">
        <f t="shared" si="4"/>
        <v>2.0695100864553315</v>
      </c>
    </row>
    <row r="37" spans="1:9" ht="12.75" customHeight="1">
      <c r="A37" s="11" t="s">
        <v>39</v>
      </c>
      <c r="B37">
        <f>SUM(C37:G37)</f>
        <v>189806</v>
      </c>
      <c r="C37">
        <f t="shared" ref="C37:H37" si="5">C36+C35+C34+C33+C32+C31+C30+C29+C28+C27+C26+C25+C24+C23+C22+C21+C20+C19</f>
        <v>82161</v>
      </c>
      <c r="D37">
        <f t="shared" si="5"/>
        <v>51994</v>
      </c>
      <c r="E37">
        <f t="shared" si="5"/>
        <v>27209</v>
      </c>
      <c r="F37">
        <f t="shared" si="5"/>
        <v>19854</v>
      </c>
      <c r="G37">
        <f t="shared" si="5"/>
        <v>8588</v>
      </c>
      <c r="H37">
        <f t="shared" si="5"/>
        <v>392993</v>
      </c>
      <c r="I37" s="43">
        <f t="shared" si="4"/>
        <v>2.0704982982624363</v>
      </c>
    </row>
    <row r="38" spans="1:9" ht="12.75" customHeight="1">
      <c r="I38" s="43"/>
    </row>
    <row r="39" spans="1:9" ht="12.75" customHeight="1">
      <c r="A39" s="11" t="s">
        <v>40</v>
      </c>
      <c r="B39">
        <f>SUM(C39:G39)</f>
        <v>296322</v>
      </c>
      <c r="C39">
        <f t="shared" ref="C39:H39" si="6">C17+C37</f>
        <v>139460</v>
      </c>
      <c r="D39">
        <f t="shared" si="6"/>
        <v>77315</v>
      </c>
      <c r="E39">
        <f t="shared" si="6"/>
        <v>39314</v>
      </c>
      <c r="F39">
        <f t="shared" si="6"/>
        <v>27861</v>
      </c>
      <c r="G39">
        <f t="shared" si="6"/>
        <v>12372</v>
      </c>
      <c r="H39">
        <f t="shared" si="6"/>
        <v>589475</v>
      </c>
      <c r="I39" s="43">
        <f>+H39/B39</f>
        <v>1.9893055527432995</v>
      </c>
    </row>
    <row r="40" spans="1:9" ht="12.75" customHeight="1">
      <c r="A40" s="27"/>
      <c r="B40" s="8"/>
      <c r="H40" s="8"/>
    </row>
    <row r="41" spans="1:9" ht="12.75" customHeight="1">
      <c r="A41" s="12"/>
      <c r="H41" s="8"/>
    </row>
    <row r="42" spans="1:9" ht="12.75" customHeight="1">
      <c r="H42" s="8"/>
    </row>
    <row r="43" spans="1:9" ht="12.75" customHeight="1">
      <c r="H43" s="8"/>
    </row>
    <row r="44" spans="1:9" ht="12.75" customHeight="1">
      <c r="H44" s="8"/>
    </row>
    <row r="45" spans="1:9" ht="12.75" customHeight="1">
      <c r="H45" s="8"/>
    </row>
    <row r="46" spans="1:9" ht="12.75" customHeight="1">
      <c r="H46" s="8"/>
    </row>
    <row r="47" spans="1:9" ht="12.75" customHeight="1">
      <c r="H47" s="8"/>
    </row>
    <row r="48" spans="1:9" ht="12.75" customHeight="1">
      <c r="H48" s="8"/>
    </row>
    <row r="64" spans="1:9" ht="12.75" customHeight="1">
      <c r="A64" s="28"/>
      <c r="B64" s="28"/>
      <c r="C64" s="28"/>
      <c r="D64" s="28"/>
      <c r="E64" s="28"/>
      <c r="F64" s="28"/>
      <c r="G64" s="28"/>
      <c r="H64" s="28"/>
      <c r="I64" s="28"/>
    </row>
    <row r="65" spans="1:9" ht="12.75" customHeight="1">
      <c r="A65" s="28"/>
      <c r="B65" s="28"/>
      <c r="C65" s="28"/>
      <c r="D65" s="28"/>
      <c r="E65" s="28"/>
      <c r="F65" s="28"/>
      <c r="G65" s="28"/>
      <c r="H65" s="28"/>
      <c r="I65" s="28"/>
    </row>
    <row r="67" spans="1:9" ht="12.75" customHeight="1">
      <c r="A67" s="28"/>
      <c r="B67" s="28"/>
      <c r="C67" s="28"/>
      <c r="D67" s="28"/>
      <c r="E67" s="28"/>
      <c r="F67" s="28"/>
      <c r="G67" s="28"/>
      <c r="H67" s="28"/>
      <c r="I67" s="28"/>
    </row>
    <row r="68" spans="1:9" ht="12.75" customHeight="1">
      <c r="A68" s="28"/>
      <c r="B68" s="28"/>
      <c r="C68" s="28"/>
      <c r="D68" s="28"/>
      <c r="E68" s="28"/>
      <c r="F68" s="28"/>
      <c r="G68" s="28"/>
      <c r="H68" s="28"/>
      <c r="I68" s="28"/>
    </row>
  </sheetData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5"/>
  <dimension ref="A1:S68"/>
  <sheetViews>
    <sheetView workbookViewId="0">
      <selection activeCell="K12" sqref="K12"/>
    </sheetView>
  </sheetViews>
  <sheetFormatPr baseColWidth="10" defaultColWidth="9.83203125" defaultRowHeight="12.75" customHeight="1"/>
  <cols>
    <col min="1" max="1" width="19.83203125" customWidth="1"/>
    <col min="2" max="9" width="11.83203125" customWidth="1"/>
  </cols>
  <sheetData>
    <row r="1" spans="1:9" ht="12.75" customHeight="1">
      <c r="A1" s="14" t="s">
        <v>52</v>
      </c>
      <c r="B1" s="1"/>
      <c r="C1" s="1"/>
      <c r="D1" s="1"/>
      <c r="E1" s="1"/>
      <c r="F1" s="1"/>
      <c r="G1" s="1"/>
      <c r="H1" s="1"/>
      <c r="I1" s="1"/>
    </row>
    <row r="2" spans="1:9" ht="12.75" customHeight="1">
      <c r="A2" s="9"/>
      <c r="B2" s="1"/>
      <c r="C2" s="1"/>
      <c r="D2" s="1"/>
      <c r="E2" s="1"/>
      <c r="F2" s="1"/>
      <c r="G2" s="1"/>
      <c r="H2" s="1"/>
    </row>
    <row r="3" spans="1:9" ht="12.75" customHeight="1">
      <c r="A3" s="10" t="s">
        <v>64</v>
      </c>
      <c r="B3" s="1"/>
      <c r="C3" s="1"/>
      <c r="D3" s="1"/>
      <c r="E3" s="1"/>
      <c r="F3" s="1"/>
      <c r="G3" s="1"/>
      <c r="H3" s="1"/>
      <c r="I3" s="1"/>
    </row>
    <row r="4" spans="1:9" ht="12.75" customHeight="1">
      <c r="A4" s="10" t="s">
        <v>1</v>
      </c>
      <c r="B4" s="1"/>
      <c r="C4" s="1"/>
      <c r="D4" s="1"/>
      <c r="E4" s="1"/>
      <c r="F4" s="1"/>
      <c r="G4" s="1"/>
      <c r="H4" s="1"/>
      <c r="I4" s="1"/>
    </row>
    <row r="5" spans="1:9" ht="12.75" customHeight="1">
      <c r="A5" s="36"/>
      <c r="B5" s="37"/>
      <c r="C5" s="37"/>
      <c r="D5" s="37"/>
      <c r="E5" s="37"/>
      <c r="F5" s="37"/>
      <c r="G5" s="37"/>
      <c r="H5" s="37"/>
      <c r="I5" s="13"/>
    </row>
    <row r="6" spans="1:9" ht="12.75" customHeight="1">
      <c r="A6" s="23"/>
      <c r="B6" s="23"/>
      <c r="C6" s="33"/>
      <c r="D6" s="33"/>
      <c r="E6" s="33"/>
      <c r="F6" s="33"/>
      <c r="G6" s="23"/>
      <c r="H6" s="23"/>
      <c r="I6" s="30" t="s">
        <v>2</v>
      </c>
    </row>
    <row r="7" spans="1:9" ht="12.75" customHeight="1">
      <c r="A7" s="16"/>
      <c r="C7" s="31" t="s">
        <v>3</v>
      </c>
      <c r="D7" s="3"/>
      <c r="E7" s="3"/>
      <c r="F7" s="3"/>
      <c r="G7" s="4"/>
      <c r="H7" s="34" t="s">
        <v>4</v>
      </c>
      <c r="I7" s="15" t="s">
        <v>5</v>
      </c>
    </row>
    <row r="8" spans="1:9" ht="12.75" customHeight="1">
      <c r="A8" s="16" t="s">
        <v>6</v>
      </c>
      <c r="B8" s="30" t="s">
        <v>7</v>
      </c>
      <c r="C8" s="32"/>
      <c r="D8" s="17"/>
      <c r="F8" s="17"/>
      <c r="G8" s="18"/>
      <c r="H8" s="34" t="s">
        <v>8</v>
      </c>
      <c r="I8" s="38" t="s">
        <v>9</v>
      </c>
    </row>
    <row r="9" spans="1:9" ht="12.75" customHeight="1">
      <c r="A9" s="5"/>
      <c r="B9" s="20" t="s">
        <v>10</v>
      </c>
      <c r="C9" s="15">
        <v>1</v>
      </c>
      <c r="D9" s="19">
        <v>2</v>
      </c>
      <c r="E9" s="1">
        <v>3</v>
      </c>
      <c r="F9" s="19">
        <v>4</v>
      </c>
      <c r="G9" s="20" t="s">
        <v>11</v>
      </c>
      <c r="H9" s="15" t="s">
        <v>12</v>
      </c>
      <c r="I9" s="15" t="s">
        <v>13</v>
      </c>
    </row>
    <row r="10" spans="1:9" ht="12.75" customHeight="1">
      <c r="A10" s="6"/>
      <c r="B10" s="6"/>
      <c r="C10" s="21"/>
      <c r="D10" s="22"/>
      <c r="E10" s="21"/>
      <c r="F10" s="22"/>
      <c r="G10" s="2"/>
      <c r="H10" s="35"/>
      <c r="I10" s="35" t="s">
        <v>14</v>
      </c>
    </row>
    <row r="12" spans="1:9" ht="12.75" customHeight="1">
      <c r="A12" s="7" t="s">
        <v>15</v>
      </c>
      <c r="B12">
        <f t="shared" ref="B12:B17" si="0">SUM(C12:G12)</f>
        <v>13811</v>
      </c>
      <c r="C12">
        <v>8335</v>
      </c>
      <c r="D12">
        <v>2886</v>
      </c>
      <c r="E12">
        <v>1300</v>
      </c>
      <c r="F12">
        <v>848</v>
      </c>
      <c r="G12">
        <v>442</v>
      </c>
      <c r="H12">
        <v>23822</v>
      </c>
      <c r="I12" s="42">
        <f>+H12/B12</f>
        <v>1.7248569980450366</v>
      </c>
    </row>
    <row r="13" spans="1:9" ht="12.75" customHeight="1">
      <c r="A13" s="7" t="s">
        <v>16</v>
      </c>
      <c r="B13">
        <f t="shared" si="0"/>
        <v>12919</v>
      </c>
      <c r="C13">
        <v>6448</v>
      </c>
      <c r="D13">
        <v>3192</v>
      </c>
      <c r="E13">
        <v>1563</v>
      </c>
      <c r="F13">
        <v>1147</v>
      </c>
      <c r="G13">
        <v>569</v>
      </c>
      <c r="H13">
        <v>25153</v>
      </c>
      <c r="I13" s="42">
        <f t="shared" ref="I13:I28" si="1">+H13/B13</f>
        <v>1.9469773202260237</v>
      </c>
    </row>
    <row r="14" spans="1:9" ht="12.75" customHeight="1">
      <c r="A14" s="7" t="s">
        <v>17</v>
      </c>
      <c r="B14">
        <f t="shared" si="0"/>
        <v>26478</v>
      </c>
      <c r="C14">
        <v>13276</v>
      </c>
      <c r="D14">
        <v>6590</v>
      </c>
      <c r="E14">
        <v>3405</v>
      </c>
      <c r="F14">
        <v>2220</v>
      </c>
      <c r="G14">
        <v>987</v>
      </c>
      <c r="H14">
        <v>50793</v>
      </c>
      <c r="I14" s="42">
        <f t="shared" si="1"/>
        <v>1.9183095399954679</v>
      </c>
    </row>
    <row r="15" spans="1:9" ht="12.75" customHeight="1">
      <c r="A15" s="7" t="s">
        <v>18</v>
      </c>
      <c r="B15">
        <f t="shared" si="0"/>
        <v>24525</v>
      </c>
      <c r="C15">
        <v>12953</v>
      </c>
      <c r="D15">
        <v>5794</v>
      </c>
      <c r="E15">
        <v>2898</v>
      </c>
      <c r="F15">
        <v>1918</v>
      </c>
      <c r="G15">
        <v>962</v>
      </c>
      <c r="H15">
        <v>46039</v>
      </c>
      <c r="I15" s="42">
        <f t="shared" si="1"/>
        <v>1.8772273190621815</v>
      </c>
    </row>
    <row r="16" spans="1:9" ht="12.75" customHeight="1">
      <c r="A16" s="7" t="s">
        <v>19</v>
      </c>
      <c r="B16">
        <f t="shared" si="0"/>
        <v>29874</v>
      </c>
      <c r="C16">
        <v>16669</v>
      </c>
      <c r="D16">
        <v>6993</v>
      </c>
      <c r="E16">
        <v>3212</v>
      </c>
      <c r="F16">
        <v>2075</v>
      </c>
      <c r="G16">
        <v>925</v>
      </c>
      <c r="H16">
        <v>53494</v>
      </c>
      <c r="I16" s="42">
        <f t="shared" si="1"/>
        <v>1.7906540804713129</v>
      </c>
    </row>
    <row r="17" spans="1:19" ht="12.75" customHeight="1">
      <c r="A17" s="11" t="s">
        <v>20</v>
      </c>
      <c r="B17">
        <f t="shared" si="0"/>
        <v>107607</v>
      </c>
      <c r="C17">
        <f t="shared" ref="C17:H17" si="2">C12+C13+C14+C15+C16</f>
        <v>57681</v>
      </c>
      <c r="D17">
        <f t="shared" si="2"/>
        <v>25455</v>
      </c>
      <c r="E17">
        <f t="shared" si="2"/>
        <v>12378</v>
      </c>
      <c r="F17">
        <f t="shared" si="2"/>
        <v>8208</v>
      </c>
      <c r="G17">
        <f t="shared" si="2"/>
        <v>3885</v>
      </c>
      <c r="H17">
        <f t="shared" si="2"/>
        <v>199301</v>
      </c>
      <c r="I17" s="42">
        <f t="shared" si="1"/>
        <v>1.852119285920061</v>
      </c>
    </row>
    <row r="18" spans="1:19" ht="12.75" customHeight="1">
      <c r="A18" s="33"/>
      <c r="B18" s="33"/>
      <c r="C18" s="33"/>
      <c r="D18" s="33"/>
      <c r="E18" s="33"/>
      <c r="F18" s="33"/>
      <c r="G18" s="33"/>
      <c r="H18" s="33"/>
      <c r="I18" s="42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12.75" customHeight="1">
      <c r="A19" s="7" t="s">
        <v>21</v>
      </c>
      <c r="B19">
        <f t="shared" ref="B19:B37" si="3">SUM(C19:G19)</f>
        <v>31718</v>
      </c>
      <c r="C19">
        <v>14247</v>
      </c>
      <c r="D19">
        <v>8306</v>
      </c>
      <c r="E19">
        <v>4435</v>
      </c>
      <c r="F19">
        <v>3187</v>
      </c>
      <c r="G19">
        <v>1543</v>
      </c>
      <c r="H19">
        <v>65212</v>
      </c>
      <c r="I19" s="42">
        <f t="shared" si="1"/>
        <v>2.0559934422094708</v>
      </c>
    </row>
    <row r="20" spans="1:19" ht="12.75" customHeight="1">
      <c r="A20" s="7" t="s">
        <v>22</v>
      </c>
      <c r="B20">
        <f t="shared" si="3"/>
        <v>3134</v>
      </c>
      <c r="C20">
        <v>1426</v>
      </c>
      <c r="D20">
        <v>800</v>
      </c>
      <c r="E20">
        <v>423</v>
      </c>
      <c r="F20">
        <v>356</v>
      </c>
      <c r="G20">
        <v>129</v>
      </c>
      <c r="H20">
        <v>6405</v>
      </c>
      <c r="I20" s="42">
        <f t="shared" si="1"/>
        <v>2.0437141033822592</v>
      </c>
    </row>
    <row r="21" spans="1:19" ht="12.75" customHeight="1">
      <c r="A21" s="7" t="s">
        <v>23</v>
      </c>
      <c r="B21">
        <f t="shared" si="3"/>
        <v>6814</v>
      </c>
      <c r="C21">
        <v>2920</v>
      </c>
      <c r="D21">
        <v>1884</v>
      </c>
      <c r="E21">
        <v>992</v>
      </c>
      <c r="F21">
        <v>721</v>
      </c>
      <c r="G21">
        <v>297</v>
      </c>
      <c r="H21">
        <v>14139</v>
      </c>
      <c r="I21" s="42">
        <f t="shared" si="1"/>
        <v>2.0749926621661285</v>
      </c>
    </row>
    <row r="22" spans="1:19" ht="12.75" customHeight="1">
      <c r="A22" s="7" t="s">
        <v>24</v>
      </c>
      <c r="B22">
        <f t="shared" si="3"/>
        <v>8786</v>
      </c>
      <c r="C22">
        <v>4241</v>
      </c>
      <c r="D22">
        <v>2206</v>
      </c>
      <c r="E22">
        <v>1117</v>
      </c>
      <c r="F22">
        <v>851</v>
      </c>
      <c r="G22">
        <v>371</v>
      </c>
      <c r="H22">
        <v>17388</v>
      </c>
      <c r="I22" s="42">
        <f t="shared" si="1"/>
        <v>1.9790575916230366</v>
      </c>
    </row>
    <row r="23" spans="1:19" ht="12.75" customHeight="1">
      <c r="A23" s="7" t="s">
        <v>25</v>
      </c>
      <c r="B23">
        <f t="shared" si="3"/>
        <v>14675</v>
      </c>
      <c r="C23">
        <v>6811</v>
      </c>
      <c r="D23">
        <v>3819</v>
      </c>
      <c r="E23">
        <v>1984</v>
      </c>
      <c r="F23">
        <v>1397</v>
      </c>
      <c r="G23">
        <v>664</v>
      </c>
      <c r="H23">
        <v>29587</v>
      </c>
      <c r="I23" s="42">
        <f t="shared" si="1"/>
        <v>2.0161499148211242</v>
      </c>
    </row>
    <row r="24" spans="1:19" ht="12.75" customHeight="1">
      <c r="A24" s="7" t="s">
        <v>26</v>
      </c>
      <c r="B24">
        <f t="shared" si="3"/>
        <v>4606</v>
      </c>
      <c r="C24">
        <v>1848</v>
      </c>
      <c r="D24">
        <v>1321</v>
      </c>
      <c r="E24">
        <v>695</v>
      </c>
      <c r="F24">
        <v>520</v>
      </c>
      <c r="G24">
        <v>222</v>
      </c>
      <c r="H24">
        <v>9845</v>
      </c>
      <c r="I24" s="42">
        <f t="shared" si="1"/>
        <v>2.1374294398610507</v>
      </c>
    </row>
    <row r="25" spans="1:19" ht="12.75" customHeight="1">
      <c r="A25" s="7" t="s">
        <v>27</v>
      </c>
      <c r="B25">
        <f t="shared" si="3"/>
        <v>14831</v>
      </c>
      <c r="C25">
        <v>6428</v>
      </c>
      <c r="D25">
        <v>4155</v>
      </c>
      <c r="E25">
        <v>2137</v>
      </c>
      <c r="F25">
        <v>1489</v>
      </c>
      <c r="G25">
        <v>622</v>
      </c>
      <c r="H25">
        <v>30421</v>
      </c>
      <c r="I25" s="42">
        <f t="shared" si="1"/>
        <v>2.0511765895758884</v>
      </c>
    </row>
    <row r="26" spans="1:19" ht="12.75" customHeight="1">
      <c r="A26" s="7" t="s">
        <v>28</v>
      </c>
      <c r="B26">
        <f t="shared" si="3"/>
        <v>11769</v>
      </c>
      <c r="C26">
        <v>3995</v>
      </c>
      <c r="D26">
        <v>3507</v>
      </c>
      <c r="E26">
        <v>2074</v>
      </c>
      <c r="F26">
        <v>1507</v>
      </c>
      <c r="G26">
        <v>686</v>
      </c>
      <c r="H26">
        <v>26941</v>
      </c>
      <c r="I26" s="42">
        <f t="shared" si="1"/>
        <v>2.2891494604469367</v>
      </c>
    </row>
    <row r="27" spans="1:19" ht="12.75" customHeight="1">
      <c r="A27" s="7" t="s">
        <v>29</v>
      </c>
      <c r="B27">
        <f t="shared" si="3"/>
        <v>3338</v>
      </c>
      <c r="C27">
        <v>1481</v>
      </c>
      <c r="D27">
        <v>954</v>
      </c>
      <c r="E27">
        <v>468</v>
      </c>
      <c r="F27">
        <v>329</v>
      </c>
      <c r="G27">
        <v>106</v>
      </c>
      <c r="H27">
        <v>6672</v>
      </c>
      <c r="I27" s="42">
        <f t="shared" si="1"/>
        <v>1.9988016776512882</v>
      </c>
    </row>
    <row r="28" spans="1:19" ht="12.75" customHeight="1">
      <c r="A28" s="7" t="s">
        <v>30</v>
      </c>
      <c r="B28">
        <f t="shared" si="3"/>
        <v>3915</v>
      </c>
      <c r="C28">
        <v>1677</v>
      </c>
      <c r="D28">
        <v>1064</v>
      </c>
      <c r="E28">
        <v>574</v>
      </c>
      <c r="F28">
        <v>427</v>
      </c>
      <c r="G28">
        <v>173</v>
      </c>
      <c r="H28">
        <v>8150</v>
      </c>
      <c r="I28" s="42">
        <f t="shared" si="1"/>
        <v>2.0817369093231162</v>
      </c>
    </row>
    <row r="29" spans="1:19" ht="12.75" customHeight="1">
      <c r="A29" s="7" t="s">
        <v>31</v>
      </c>
      <c r="B29">
        <f t="shared" si="3"/>
        <v>6051</v>
      </c>
      <c r="C29">
        <v>2842</v>
      </c>
      <c r="D29">
        <v>1628</v>
      </c>
      <c r="E29">
        <v>786</v>
      </c>
      <c r="F29">
        <v>566</v>
      </c>
      <c r="G29">
        <v>229</v>
      </c>
      <c r="H29">
        <v>11924</v>
      </c>
      <c r="I29" s="42">
        <f t="shared" ref="I29:I39" si="4">+H29/B29</f>
        <v>1.9705833746488184</v>
      </c>
    </row>
    <row r="30" spans="1:19" ht="12.75" customHeight="1">
      <c r="A30" s="7" t="s">
        <v>32</v>
      </c>
      <c r="B30">
        <f t="shared" si="3"/>
        <v>11216</v>
      </c>
      <c r="C30">
        <v>4637</v>
      </c>
      <c r="D30">
        <v>3107</v>
      </c>
      <c r="E30">
        <v>1614</v>
      </c>
      <c r="F30">
        <v>1306</v>
      </c>
      <c r="G30">
        <v>552</v>
      </c>
      <c r="H30">
        <v>23844</v>
      </c>
      <c r="I30" s="42">
        <f t="shared" si="4"/>
        <v>2.1258915834522112</v>
      </c>
    </row>
    <row r="31" spans="1:19" ht="12.75" customHeight="1">
      <c r="A31" s="7" t="s">
        <v>33</v>
      </c>
      <c r="B31">
        <f t="shared" si="3"/>
        <v>5216</v>
      </c>
      <c r="C31">
        <v>2034</v>
      </c>
      <c r="D31">
        <v>1388</v>
      </c>
      <c r="E31">
        <v>866</v>
      </c>
      <c r="F31">
        <v>635</v>
      </c>
      <c r="G31">
        <v>293</v>
      </c>
      <c r="H31">
        <v>11509</v>
      </c>
      <c r="I31" s="42">
        <f t="shared" si="4"/>
        <v>2.2064800613496933</v>
      </c>
    </row>
    <row r="32" spans="1:19" ht="12.75" customHeight="1">
      <c r="A32" s="7" t="s">
        <v>34</v>
      </c>
      <c r="B32">
        <f t="shared" si="3"/>
        <v>7954</v>
      </c>
      <c r="C32">
        <v>3432</v>
      </c>
      <c r="D32">
        <v>2160</v>
      </c>
      <c r="E32">
        <v>1175</v>
      </c>
      <c r="F32">
        <v>866</v>
      </c>
      <c r="G32">
        <v>321</v>
      </c>
      <c r="H32">
        <v>16435</v>
      </c>
      <c r="I32" s="42">
        <f t="shared" si="4"/>
        <v>2.0662559718380691</v>
      </c>
    </row>
    <row r="33" spans="1:9" ht="12.75" customHeight="1">
      <c r="A33" s="7" t="s">
        <v>35</v>
      </c>
      <c r="B33">
        <f t="shared" si="3"/>
        <v>21311</v>
      </c>
      <c r="C33">
        <v>9959</v>
      </c>
      <c r="D33">
        <v>5635</v>
      </c>
      <c r="E33">
        <v>2842</v>
      </c>
      <c r="F33">
        <v>1994</v>
      </c>
      <c r="G33">
        <v>881</v>
      </c>
      <c r="H33">
        <v>42411</v>
      </c>
      <c r="I33" s="42">
        <f t="shared" si="4"/>
        <v>1.9900990099009901</v>
      </c>
    </row>
    <row r="34" spans="1:9" ht="12.75" customHeight="1">
      <c r="A34" s="7" t="s">
        <v>36</v>
      </c>
      <c r="B34">
        <f t="shared" si="3"/>
        <v>4602</v>
      </c>
      <c r="C34">
        <v>2068</v>
      </c>
      <c r="D34">
        <v>1196</v>
      </c>
      <c r="E34">
        <v>712</v>
      </c>
      <c r="F34">
        <v>464</v>
      </c>
      <c r="G34">
        <v>162</v>
      </c>
      <c r="H34">
        <v>9308</v>
      </c>
      <c r="I34" s="42">
        <f t="shared" si="4"/>
        <v>2.022598870056497</v>
      </c>
    </row>
    <row r="35" spans="1:9" ht="12.75" customHeight="1">
      <c r="A35" s="7" t="s">
        <v>37</v>
      </c>
      <c r="B35">
        <f t="shared" si="3"/>
        <v>13403</v>
      </c>
      <c r="C35">
        <v>4899</v>
      </c>
      <c r="D35">
        <v>4047</v>
      </c>
      <c r="E35">
        <v>2101</v>
      </c>
      <c r="F35">
        <v>1646</v>
      </c>
      <c r="G35">
        <v>710</v>
      </c>
      <c r="H35">
        <v>29644</v>
      </c>
      <c r="I35" s="42">
        <f t="shared" si="4"/>
        <v>2.2117436394836978</v>
      </c>
    </row>
    <row r="36" spans="1:9" ht="12.75" customHeight="1">
      <c r="A36" s="7" t="s">
        <v>38</v>
      </c>
      <c r="B36">
        <f t="shared" si="3"/>
        <v>17624</v>
      </c>
      <c r="C36">
        <v>7652</v>
      </c>
      <c r="D36">
        <v>4800</v>
      </c>
      <c r="E36">
        <v>2596</v>
      </c>
      <c r="F36">
        <v>1777</v>
      </c>
      <c r="G36">
        <v>799</v>
      </c>
      <c r="H36">
        <v>36364</v>
      </c>
      <c r="I36" s="42">
        <v>2.08</v>
      </c>
    </row>
    <row r="37" spans="1:9" ht="12.75" customHeight="1">
      <c r="A37" s="11" t="s">
        <v>39</v>
      </c>
      <c r="B37">
        <f t="shared" si="3"/>
        <v>190963</v>
      </c>
      <c r="C37">
        <f t="shared" ref="C37:H37" si="5">C36+C35+C34+C33+C32+C31+C30+C29+C28+C27+C26+C25+C24+C23+C22+C21+C20+C19</f>
        <v>82597</v>
      </c>
      <c r="D37">
        <f t="shared" si="5"/>
        <v>51977</v>
      </c>
      <c r="E37">
        <f t="shared" si="5"/>
        <v>27591</v>
      </c>
      <c r="F37">
        <f t="shared" si="5"/>
        <v>20038</v>
      </c>
      <c r="G37">
        <f t="shared" si="5"/>
        <v>8760</v>
      </c>
      <c r="H37">
        <f t="shared" si="5"/>
        <v>396199</v>
      </c>
      <c r="I37" s="42">
        <f t="shared" si="4"/>
        <v>2.0747422275519343</v>
      </c>
    </row>
    <row r="38" spans="1:9" ht="12.75" customHeight="1">
      <c r="I38" s="42"/>
    </row>
    <row r="39" spans="1:9" ht="12.75" customHeight="1">
      <c r="A39" s="11" t="s">
        <v>40</v>
      </c>
      <c r="B39">
        <f>SUM(C39:G39)</f>
        <v>298570</v>
      </c>
      <c r="C39">
        <f t="shared" ref="C39:H39" si="6">C17+C37</f>
        <v>140278</v>
      </c>
      <c r="D39">
        <f t="shared" si="6"/>
        <v>77432</v>
      </c>
      <c r="E39">
        <f t="shared" si="6"/>
        <v>39969</v>
      </c>
      <c r="F39">
        <f t="shared" si="6"/>
        <v>28246</v>
      </c>
      <c r="G39">
        <f t="shared" si="6"/>
        <v>12645</v>
      </c>
      <c r="H39">
        <f t="shared" si="6"/>
        <v>595500</v>
      </c>
      <c r="I39" s="42">
        <f t="shared" si="4"/>
        <v>1.9945071507519174</v>
      </c>
    </row>
    <row r="40" spans="1:9" ht="12.75" customHeight="1">
      <c r="A40" s="27"/>
      <c r="B40" s="8"/>
      <c r="H40" s="8"/>
    </row>
    <row r="41" spans="1:9" ht="12.75" customHeight="1">
      <c r="A41" s="12"/>
      <c r="H41" s="8"/>
    </row>
    <row r="42" spans="1:9" ht="12.75" customHeight="1">
      <c r="H42" s="8"/>
    </row>
    <row r="43" spans="1:9" ht="12.75" customHeight="1">
      <c r="H43" s="8"/>
    </row>
    <row r="44" spans="1:9" ht="12.75" customHeight="1">
      <c r="H44" s="8"/>
    </row>
    <row r="45" spans="1:9" ht="12.75" customHeight="1">
      <c r="H45" s="8"/>
    </row>
    <row r="46" spans="1:9" ht="12.75" customHeight="1">
      <c r="H46" s="8"/>
    </row>
    <row r="47" spans="1:9" ht="12.75" customHeight="1">
      <c r="H47" s="8"/>
    </row>
    <row r="48" spans="1:9" ht="12.75" customHeight="1">
      <c r="H48" s="8"/>
    </row>
    <row r="64" spans="1:9" ht="12.75" customHeight="1">
      <c r="A64" s="28"/>
      <c r="B64" s="28"/>
      <c r="C64" s="28"/>
      <c r="D64" s="28"/>
      <c r="E64" s="28"/>
      <c r="F64" s="28"/>
      <c r="G64" s="28"/>
      <c r="H64" s="28"/>
      <c r="I64" s="28"/>
    </row>
    <row r="65" spans="1:9" ht="12.75" customHeight="1">
      <c r="A65" s="28"/>
      <c r="B65" s="28"/>
      <c r="C65" s="28"/>
      <c r="D65" s="28"/>
      <c r="E65" s="28"/>
      <c r="F65" s="28"/>
      <c r="G65" s="28"/>
      <c r="H65" s="28"/>
      <c r="I65" s="28"/>
    </row>
    <row r="67" spans="1:9" ht="12.75" customHeight="1">
      <c r="A67" s="28"/>
      <c r="B67" s="28"/>
      <c r="C67" s="28"/>
      <c r="D67" s="28"/>
      <c r="E67" s="28"/>
      <c r="F67" s="28"/>
      <c r="G67" s="28"/>
      <c r="H67" s="28"/>
      <c r="I67" s="28"/>
    </row>
    <row r="68" spans="1:9" ht="12.75" customHeight="1">
      <c r="A68" s="28"/>
      <c r="B68" s="28"/>
      <c r="C68" s="28"/>
      <c r="D68" s="28"/>
      <c r="E68" s="28"/>
      <c r="F68" s="28"/>
      <c r="G68" s="28"/>
      <c r="H68" s="28"/>
      <c r="I68" s="28"/>
    </row>
  </sheetData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6"/>
  <dimension ref="A1:S68"/>
  <sheetViews>
    <sheetView workbookViewId="0">
      <selection activeCell="K12" sqref="K12"/>
    </sheetView>
  </sheetViews>
  <sheetFormatPr baseColWidth="10" defaultColWidth="9.83203125" defaultRowHeight="12.75" customHeight="1"/>
  <cols>
    <col min="1" max="1" width="19.83203125" customWidth="1"/>
    <col min="2" max="9" width="11.83203125" customWidth="1"/>
  </cols>
  <sheetData>
    <row r="1" spans="1:9" ht="12.75" customHeight="1">
      <c r="A1" s="14" t="s">
        <v>52</v>
      </c>
      <c r="B1" s="1"/>
      <c r="C1" s="1"/>
      <c r="D1" s="1"/>
      <c r="E1" s="1"/>
      <c r="F1" s="1"/>
      <c r="G1" s="1"/>
      <c r="H1" s="1"/>
      <c r="I1" s="1"/>
    </row>
    <row r="2" spans="1:9" ht="12.75" customHeight="1">
      <c r="A2" s="9"/>
      <c r="B2" s="1"/>
      <c r="C2" s="1"/>
      <c r="D2" s="1"/>
      <c r="E2" s="1"/>
      <c r="F2" s="1"/>
      <c r="G2" s="1"/>
      <c r="H2" s="1"/>
    </row>
    <row r="3" spans="1:9" ht="12.75" customHeight="1">
      <c r="A3" s="10" t="s">
        <v>65</v>
      </c>
      <c r="B3" s="1"/>
      <c r="C3" s="1"/>
      <c r="D3" s="1"/>
      <c r="E3" s="1"/>
      <c r="F3" s="1"/>
      <c r="G3" s="1"/>
      <c r="H3" s="1"/>
      <c r="I3" s="1"/>
    </row>
    <row r="4" spans="1:9" ht="12.75" customHeight="1">
      <c r="A4" s="10" t="s">
        <v>1</v>
      </c>
      <c r="B4" s="1"/>
      <c r="C4" s="1"/>
      <c r="D4" s="1"/>
      <c r="E4" s="1"/>
      <c r="F4" s="1"/>
      <c r="G4" s="1"/>
      <c r="H4" s="1"/>
      <c r="I4" s="1"/>
    </row>
    <row r="5" spans="1:9" ht="12.75" customHeight="1">
      <c r="A5" s="36"/>
      <c r="B5" s="37"/>
      <c r="C5" s="37"/>
      <c r="D5" s="37"/>
      <c r="E5" s="37"/>
      <c r="F5" s="37"/>
      <c r="G5" s="37"/>
      <c r="H5" s="37"/>
      <c r="I5" s="13"/>
    </row>
    <row r="6" spans="1:9" ht="12.75" customHeight="1">
      <c r="A6" s="23"/>
      <c r="B6" s="23"/>
      <c r="C6" s="33"/>
      <c r="D6" s="33"/>
      <c r="E6" s="33"/>
      <c r="F6" s="33"/>
      <c r="G6" s="23"/>
      <c r="H6" s="23"/>
      <c r="I6" s="30" t="s">
        <v>2</v>
      </c>
    </row>
    <row r="7" spans="1:9" ht="12.75" customHeight="1">
      <c r="A7" s="16"/>
      <c r="C7" s="31" t="s">
        <v>3</v>
      </c>
      <c r="D7" s="3"/>
      <c r="E7" s="3"/>
      <c r="F7" s="3"/>
      <c r="G7" s="4"/>
      <c r="H7" s="34" t="s">
        <v>4</v>
      </c>
      <c r="I7" s="15" t="s">
        <v>5</v>
      </c>
    </row>
    <row r="8" spans="1:9" ht="12.75" customHeight="1">
      <c r="A8" s="16" t="s">
        <v>6</v>
      </c>
      <c r="B8" s="30" t="s">
        <v>7</v>
      </c>
      <c r="C8" s="32"/>
      <c r="D8" s="17"/>
      <c r="F8" s="17"/>
      <c r="G8" s="18"/>
      <c r="H8" s="34" t="s">
        <v>8</v>
      </c>
      <c r="I8" s="38" t="s">
        <v>9</v>
      </c>
    </row>
    <row r="9" spans="1:9" ht="12.75" customHeight="1">
      <c r="A9" s="5"/>
      <c r="B9" s="20" t="s">
        <v>10</v>
      </c>
      <c r="C9" s="15">
        <v>1</v>
      </c>
      <c r="D9" s="19">
        <v>2</v>
      </c>
      <c r="E9" s="1">
        <v>3</v>
      </c>
      <c r="F9" s="19">
        <v>4</v>
      </c>
      <c r="G9" s="20" t="s">
        <v>11</v>
      </c>
      <c r="H9" s="15" t="s">
        <v>12</v>
      </c>
      <c r="I9" s="15" t="s">
        <v>13</v>
      </c>
    </row>
    <row r="10" spans="1:9" ht="12.75" customHeight="1">
      <c r="A10" s="6"/>
      <c r="B10" s="6"/>
      <c r="C10" s="21"/>
      <c r="D10" s="22"/>
      <c r="E10" s="21"/>
      <c r="F10" s="22"/>
      <c r="G10" s="2"/>
      <c r="H10" s="35"/>
      <c r="I10" s="35" t="s">
        <v>14</v>
      </c>
    </row>
    <row r="12" spans="1:9" ht="12.75" customHeight="1">
      <c r="A12" s="7" t="s">
        <v>15</v>
      </c>
      <c r="B12">
        <f t="shared" ref="B12:B17" si="0">SUM(C12:G12)</f>
        <v>14476</v>
      </c>
      <c r="C12">
        <v>8792</v>
      </c>
      <c r="D12">
        <v>2965</v>
      </c>
      <c r="E12">
        <v>1333</v>
      </c>
      <c r="F12">
        <v>900</v>
      </c>
      <c r="G12">
        <v>486</v>
      </c>
      <c r="H12">
        <v>24982</v>
      </c>
      <c r="I12" s="42">
        <f t="shared" ref="I12:I17" si="1">+H12/B12</f>
        <v>1.7257529704338215</v>
      </c>
    </row>
    <row r="13" spans="1:9" ht="12.75" customHeight="1">
      <c r="A13" s="7" t="s">
        <v>16</v>
      </c>
      <c r="B13">
        <f t="shared" si="0"/>
        <v>12982</v>
      </c>
      <c r="C13">
        <v>6451</v>
      </c>
      <c r="D13">
        <v>3232</v>
      </c>
      <c r="E13">
        <v>1579</v>
      </c>
      <c r="F13">
        <v>1140</v>
      </c>
      <c r="G13">
        <v>580</v>
      </c>
      <c r="H13">
        <v>25319</v>
      </c>
      <c r="I13" s="42">
        <f t="shared" si="1"/>
        <v>1.9503158219072563</v>
      </c>
    </row>
    <row r="14" spans="1:9" ht="12.75" customHeight="1">
      <c r="A14" s="7" t="s">
        <v>17</v>
      </c>
      <c r="B14">
        <f t="shared" si="0"/>
        <v>26795</v>
      </c>
      <c r="C14">
        <v>13453</v>
      </c>
      <c r="D14">
        <v>6591</v>
      </c>
      <c r="E14">
        <v>3526</v>
      </c>
      <c r="F14">
        <v>2170</v>
      </c>
      <c r="G14">
        <v>1055</v>
      </c>
      <c r="H14">
        <v>51477</v>
      </c>
      <c r="I14" s="42">
        <f t="shared" si="1"/>
        <v>1.9211420041052436</v>
      </c>
    </row>
    <row r="15" spans="1:9" ht="12.75" customHeight="1">
      <c r="A15" s="7" t="s">
        <v>18</v>
      </c>
      <c r="B15">
        <f t="shared" si="0"/>
        <v>24828</v>
      </c>
      <c r="C15">
        <v>13172</v>
      </c>
      <c r="D15">
        <v>5788</v>
      </c>
      <c r="E15">
        <v>2931</v>
      </c>
      <c r="F15">
        <v>1955</v>
      </c>
      <c r="G15">
        <v>982</v>
      </c>
      <c r="H15">
        <v>46633</v>
      </c>
      <c r="I15" s="42">
        <f t="shared" si="1"/>
        <v>1.8782423070726599</v>
      </c>
    </row>
    <row r="16" spans="1:9" ht="12.75" customHeight="1">
      <c r="A16" s="7" t="s">
        <v>19</v>
      </c>
      <c r="B16">
        <f t="shared" si="0"/>
        <v>30465</v>
      </c>
      <c r="C16">
        <v>17004</v>
      </c>
      <c r="D16">
        <v>7118</v>
      </c>
      <c r="E16">
        <v>3277</v>
      </c>
      <c r="F16">
        <v>2089</v>
      </c>
      <c r="G16">
        <v>977</v>
      </c>
      <c r="H16">
        <v>54630</v>
      </c>
      <c r="I16" s="42">
        <f t="shared" si="1"/>
        <v>1.793205317577548</v>
      </c>
    </row>
    <row r="17" spans="1:19" ht="12.75" customHeight="1">
      <c r="A17" s="11" t="s">
        <v>20</v>
      </c>
      <c r="B17">
        <f t="shared" si="0"/>
        <v>109546</v>
      </c>
      <c r="C17">
        <f t="shared" ref="C17:H17" si="2">C12+C13+C14+C15+C16</f>
        <v>58872</v>
      </c>
      <c r="D17">
        <f t="shared" si="2"/>
        <v>25694</v>
      </c>
      <c r="E17">
        <f t="shared" si="2"/>
        <v>12646</v>
      </c>
      <c r="F17">
        <f t="shared" si="2"/>
        <v>8254</v>
      </c>
      <c r="G17">
        <f t="shared" si="2"/>
        <v>4080</v>
      </c>
      <c r="H17">
        <f t="shared" si="2"/>
        <v>203041</v>
      </c>
      <c r="I17" s="42">
        <f t="shared" si="1"/>
        <v>1.8534770781224326</v>
      </c>
    </row>
    <row r="18" spans="1:19" ht="12.75" customHeight="1">
      <c r="A18" s="33"/>
      <c r="B18" s="33"/>
      <c r="C18" s="33"/>
      <c r="D18" s="33"/>
      <c r="E18" s="33"/>
      <c r="F18" s="33"/>
      <c r="G18" s="33"/>
      <c r="H18" s="33"/>
      <c r="I18" s="42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12.75" customHeight="1">
      <c r="A19" s="7" t="s">
        <v>21</v>
      </c>
      <c r="B19">
        <f t="shared" ref="B19:B37" si="3">SUM(C19:G19)</f>
        <v>31932</v>
      </c>
      <c r="C19">
        <v>14446</v>
      </c>
      <c r="D19">
        <v>8285</v>
      </c>
      <c r="E19">
        <v>4501</v>
      </c>
      <c r="F19">
        <v>3158</v>
      </c>
      <c r="G19">
        <v>1542</v>
      </c>
      <c r="H19">
        <v>65426</v>
      </c>
      <c r="I19" s="42">
        <f t="shared" ref="I19:I34" si="4">+H19/B19</f>
        <v>2.048916447450833</v>
      </c>
    </row>
    <row r="20" spans="1:19" ht="12.75" customHeight="1">
      <c r="A20" s="7" t="s">
        <v>22</v>
      </c>
      <c r="B20">
        <f t="shared" si="3"/>
        <v>3202</v>
      </c>
      <c r="C20">
        <v>1455</v>
      </c>
      <c r="D20">
        <v>819</v>
      </c>
      <c r="E20">
        <v>434</v>
      </c>
      <c r="F20">
        <v>353</v>
      </c>
      <c r="G20">
        <v>141</v>
      </c>
      <c r="H20">
        <v>6562</v>
      </c>
      <c r="I20" s="42">
        <f t="shared" si="4"/>
        <v>2.0493441599000626</v>
      </c>
    </row>
    <row r="21" spans="1:19" ht="12.75" customHeight="1">
      <c r="A21" s="7" t="s">
        <v>23</v>
      </c>
      <c r="B21">
        <f t="shared" si="3"/>
        <v>6719</v>
      </c>
      <c r="C21">
        <v>2872</v>
      </c>
      <c r="D21">
        <v>1864</v>
      </c>
      <c r="E21">
        <v>982</v>
      </c>
      <c r="F21">
        <v>717</v>
      </c>
      <c r="G21">
        <v>284</v>
      </c>
      <c r="H21">
        <v>13936</v>
      </c>
      <c r="I21" s="42">
        <f t="shared" si="4"/>
        <v>2.0741181723470756</v>
      </c>
    </row>
    <row r="22" spans="1:19" ht="12.75" customHeight="1">
      <c r="A22" s="7" t="s">
        <v>24</v>
      </c>
      <c r="B22">
        <f t="shared" si="3"/>
        <v>8961</v>
      </c>
      <c r="C22">
        <v>4363</v>
      </c>
      <c r="D22">
        <v>2221</v>
      </c>
      <c r="E22">
        <v>1160</v>
      </c>
      <c r="F22">
        <v>853</v>
      </c>
      <c r="G22">
        <v>364</v>
      </c>
      <c r="H22">
        <v>17647</v>
      </c>
      <c r="I22" s="42">
        <f t="shared" si="4"/>
        <v>1.9693114607744671</v>
      </c>
    </row>
    <row r="23" spans="1:19" ht="12.75" customHeight="1">
      <c r="A23" s="7" t="s">
        <v>25</v>
      </c>
      <c r="B23">
        <f t="shared" si="3"/>
        <v>14771</v>
      </c>
      <c r="C23">
        <v>6876</v>
      </c>
      <c r="D23">
        <v>3825</v>
      </c>
      <c r="E23">
        <v>1986</v>
      </c>
      <c r="F23">
        <v>1409</v>
      </c>
      <c r="G23">
        <v>675</v>
      </c>
      <c r="H23">
        <v>29751</v>
      </c>
      <c r="I23" s="42">
        <f t="shared" si="4"/>
        <v>2.014149346692844</v>
      </c>
    </row>
    <row r="24" spans="1:19" ht="12.75" customHeight="1">
      <c r="A24" s="7" t="s">
        <v>26</v>
      </c>
      <c r="B24">
        <f t="shared" si="3"/>
        <v>4595</v>
      </c>
      <c r="C24">
        <v>1850</v>
      </c>
      <c r="D24">
        <v>1295</v>
      </c>
      <c r="E24">
        <v>705</v>
      </c>
      <c r="F24">
        <v>522</v>
      </c>
      <c r="G24">
        <v>223</v>
      </c>
      <c r="H24">
        <v>9827</v>
      </c>
      <c r="I24" s="42">
        <f t="shared" si="4"/>
        <v>2.1386289445048967</v>
      </c>
    </row>
    <row r="25" spans="1:19" ht="12.75" customHeight="1">
      <c r="A25" s="7" t="s">
        <v>27</v>
      </c>
      <c r="B25">
        <f t="shared" si="3"/>
        <v>14817</v>
      </c>
      <c r="C25">
        <v>6333</v>
      </c>
      <c r="D25">
        <v>4191</v>
      </c>
      <c r="E25">
        <v>2141</v>
      </c>
      <c r="F25">
        <v>1520</v>
      </c>
      <c r="G25">
        <v>632</v>
      </c>
      <c r="H25">
        <v>30592</v>
      </c>
      <c r="I25" s="42">
        <f t="shared" si="4"/>
        <v>2.0646554633191605</v>
      </c>
    </row>
    <row r="26" spans="1:19" ht="12.75" customHeight="1">
      <c r="A26" s="7" t="s">
        <v>28</v>
      </c>
      <c r="B26">
        <f t="shared" si="3"/>
        <v>11925</v>
      </c>
      <c r="C26">
        <v>4129</v>
      </c>
      <c r="D26">
        <v>3435</v>
      </c>
      <c r="E26">
        <v>2112</v>
      </c>
      <c r="F26">
        <v>1585</v>
      </c>
      <c r="G26">
        <v>664</v>
      </c>
      <c r="H26">
        <v>27234</v>
      </c>
      <c r="I26" s="42">
        <f t="shared" si="4"/>
        <v>2.2837735849056604</v>
      </c>
    </row>
    <row r="27" spans="1:19" ht="12.75" customHeight="1">
      <c r="A27" s="7" t="s">
        <v>29</v>
      </c>
      <c r="B27">
        <f t="shared" si="3"/>
        <v>3362</v>
      </c>
      <c r="C27">
        <v>1494</v>
      </c>
      <c r="D27">
        <v>938</v>
      </c>
      <c r="E27">
        <v>506</v>
      </c>
      <c r="F27">
        <v>327</v>
      </c>
      <c r="G27">
        <v>97</v>
      </c>
      <c r="H27">
        <v>6717</v>
      </c>
      <c r="I27" s="42">
        <f t="shared" si="4"/>
        <v>1.9979179060083283</v>
      </c>
    </row>
    <row r="28" spans="1:19" ht="12.75" customHeight="1">
      <c r="A28" s="7" t="s">
        <v>30</v>
      </c>
      <c r="B28">
        <f t="shared" si="3"/>
        <v>4036</v>
      </c>
      <c r="C28">
        <v>1753</v>
      </c>
      <c r="D28">
        <v>1065</v>
      </c>
      <c r="E28">
        <v>583</v>
      </c>
      <c r="F28">
        <v>466</v>
      </c>
      <c r="G28">
        <v>169</v>
      </c>
      <c r="H28">
        <v>8402</v>
      </c>
      <c r="I28" s="42">
        <f t="shared" si="4"/>
        <v>2.0817641228939543</v>
      </c>
    </row>
    <row r="29" spans="1:19" ht="12.75" customHeight="1">
      <c r="A29" s="7" t="s">
        <v>31</v>
      </c>
      <c r="B29">
        <f t="shared" si="3"/>
        <v>6086</v>
      </c>
      <c r="C29">
        <v>2866</v>
      </c>
      <c r="D29">
        <v>1605</v>
      </c>
      <c r="E29">
        <v>794</v>
      </c>
      <c r="F29">
        <v>599</v>
      </c>
      <c r="G29">
        <v>222</v>
      </c>
      <c r="H29">
        <v>12034</v>
      </c>
      <c r="I29" s="42">
        <f t="shared" si="4"/>
        <v>1.9773250082155767</v>
      </c>
    </row>
    <row r="30" spans="1:19" ht="12.75" customHeight="1">
      <c r="A30" s="7" t="s">
        <v>32</v>
      </c>
      <c r="B30">
        <f t="shared" si="3"/>
        <v>10979</v>
      </c>
      <c r="C30">
        <v>4579</v>
      </c>
      <c r="D30">
        <v>3004</v>
      </c>
      <c r="E30">
        <v>1583</v>
      </c>
      <c r="F30">
        <v>1298</v>
      </c>
      <c r="G30">
        <v>515</v>
      </c>
      <c r="H30">
        <v>23260</v>
      </c>
      <c r="I30" s="42">
        <f t="shared" si="4"/>
        <v>2.1185900355223608</v>
      </c>
    </row>
    <row r="31" spans="1:19" ht="12.75" customHeight="1">
      <c r="A31" s="7" t="s">
        <v>33</v>
      </c>
      <c r="B31">
        <f t="shared" si="3"/>
        <v>5227</v>
      </c>
      <c r="C31">
        <v>2061</v>
      </c>
      <c r="D31">
        <v>1350</v>
      </c>
      <c r="E31">
        <v>859</v>
      </c>
      <c r="F31">
        <v>672</v>
      </c>
      <c r="G31">
        <v>285</v>
      </c>
      <c r="H31">
        <v>11539</v>
      </c>
      <c r="I31" s="42">
        <f t="shared" si="4"/>
        <v>2.2075760474459538</v>
      </c>
    </row>
    <row r="32" spans="1:19" ht="12.75" customHeight="1">
      <c r="A32" s="7" t="s">
        <v>34</v>
      </c>
      <c r="B32">
        <f t="shared" si="3"/>
        <v>8059</v>
      </c>
      <c r="C32">
        <v>3499</v>
      </c>
      <c r="D32">
        <v>2152</v>
      </c>
      <c r="E32">
        <v>1195</v>
      </c>
      <c r="F32">
        <v>881</v>
      </c>
      <c r="G32">
        <v>332</v>
      </c>
      <c r="H32">
        <v>16668</v>
      </c>
      <c r="I32" s="42">
        <f t="shared" si="4"/>
        <v>2.0682466807296191</v>
      </c>
    </row>
    <row r="33" spans="1:9" ht="12.75" customHeight="1">
      <c r="A33" s="7" t="s">
        <v>35</v>
      </c>
      <c r="B33">
        <f t="shared" si="3"/>
        <v>21101</v>
      </c>
      <c r="C33">
        <v>9840</v>
      </c>
      <c r="D33">
        <v>5446</v>
      </c>
      <c r="E33">
        <v>2887</v>
      </c>
      <c r="F33">
        <v>2048</v>
      </c>
      <c r="G33">
        <v>880</v>
      </c>
      <c r="H33">
        <v>42275</v>
      </c>
      <c r="I33" s="42">
        <f t="shared" si="4"/>
        <v>2.0034595516800153</v>
      </c>
    </row>
    <row r="34" spans="1:9" ht="12.75" customHeight="1">
      <c r="A34" s="7" t="s">
        <v>36</v>
      </c>
      <c r="B34">
        <f t="shared" si="3"/>
        <v>4761</v>
      </c>
      <c r="C34">
        <v>2151</v>
      </c>
      <c r="D34">
        <v>1240</v>
      </c>
      <c r="E34">
        <v>731</v>
      </c>
      <c r="F34">
        <v>465</v>
      </c>
      <c r="G34">
        <v>174</v>
      </c>
      <c r="H34">
        <v>9602</v>
      </c>
      <c r="I34" s="42">
        <f t="shared" si="4"/>
        <v>2.0168031926065955</v>
      </c>
    </row>
    <row r="35" spans="1:9" ht="12.75" customHeight="1">
      <c r="A35" s="7" t="s">
        <v>37</v>
      </c>
      <c r="B35">
        <f t="shared" si="3"/>
        <v>13522</v>
      </c>
      <c r="C35">
        <v>4935</v>
      </c>
      <c r="D35">
        <v>4017</v>
      </c>
      <c r="E35">
        <v>2170</v>
      </c>
      <c r="F35">
        <v>1670</v>
      </c>
      <c r="G35">
        <v>730</v>
      </c>
      <c r="H35">
        <v>30039</v>
      </c>
      <c r="I35" s="42">
        <f>+H35/B35</f>
        <v>2.2214909037124686</v>
      </c>
    </row>
    <row r="36" spans="1:9" ht="12.75" customHeight="1">
      <c r="A36" s="7" t="s">
        <v>38</v>
      </c>
      <c r="B36">
        <f t="shared" si="3"/>
        <v>17713</v>
      </c>
      <c r="C36">
        <v>7739</v>
      </c>
      <c r="D36">
        <v>4787</v>
      </c>
      <c r="E36">
        <v>2609</v>
      </c>
      <c r="F36">
        <v>1792</v>
      </c>
      <c r="G36">
        <v>786</v>
      </c>
      <c r="H36">
        <v>36479</v>
      </c>
      <c r="I36" s="42">
        <f>+H36/B36</f>
        <v>2.059447863151358</v>
      </c>
    </row>
    <row r="37" spans="1:9" ht="12.75" customHeight="1">
      <c r="A37" s="11" t="s">
        <v>39</v>
      </c>
      <c r="B37">
        <f t="shared" si="3"/>
        <v>191768</v>
      </c>
      <c r="C37">
        <f t="shared" ref="C37:H37" si="5">C36+C35+C34+C33+C32+C31+C30+C29+C28+C27+C26+C25+C24+C23+C22+C21+C20+C19</f>
        <v>83241</v>
      </c>
      <c r="D37">
        <f t="shared" si="5"/>
        <v>51539</v>
      </c>
      <c r="E37">
        <f t="shared" si="5"/>
        <v>27938</v>
      </c>
      <c r="F37">
        <f t="shared" si="5"/>
        <v>20335</v>
      </c>
      <c r="G37">
        <f t="shared" si="5"/>
        <v>8715</v>
      </c>
      <c r="H37">
        <f t="shared" si="5"/>
        <v>397990</v>
      </c>
      <c r="I37" s="42">
        <f>+H37/B37</f>
        <v>2.0753723248925784</v>
      </c>
    </row>
    <row r="38" spans="1:9" ht="12.75" customHeight="1">
      <c r="I38" s="42"/>
    </row>
    <row r="39" spans="1:9" ht="12.75" customHeight="1">
      <c r="A39" s="11" t="s">
        <v>40</v>
      </c>
      <c r="B39">
        <f>SUM(C39:G39)</f>
        <v>301314</v>
      </c>
      <c r="C39">
        <f t="shared" ref="C39:H39" si="6">C17+C37</f>
        <v>142113</v>
      </c>
      <c r="D39">
        <f t="shared" si="6"/>
        <v>77233</v>
      </c>
      <c r="E39">
        <f t="shared" si="6"/>
        <v>40584</v>
      </c>
      <c r="F39">
        <f t="shared" si="6"/>
        <v>28589</v>
      </c>
      <c r="G39">
        <f t="shared" si="6"/>
        <v>12795</v>
      </c>
      <c r="H39">
        <f t="shared" si="6"/>
        <v>601031</v>
      </c>
      <c r="I39" s="42">
        <f>+H39/B39</f>
        <v>1.9946998811870673</v>
      </c>
    </row>
    <row r="40" spans="1:9" ht="12.75" customHeight="1">
      <c r="A40" s="27"/>
      <c r="B40" s="8"/>
      <c r="H40" s="8"/>
    </row>
    <row r="41" spans="1:9" ht="12.75" customHeight="1">
      <c r="A41" s="12"/>
      <c r="H41" s="8"/>
    </row>
    <row r="42" spans="1:9" ht="12.75" customHeight="1">
      <c r="H42" s="8"/>
    </row>
    <row r="43" spans="1:9" ht="12.75" customHeight="1">
      <c r="H43" s="8"/>
    </row>
    <row r="44" spans="1:9" ht="12.75" customHeight="1">
      <c r="H44" s="8"/>
    </row>
    <row r="45" spans="1:9" ht="12.75" customHeight="1">
      <c r="H45" s="8"/>
    </row>
    <row r="46" spans="1:9" ht="12.75" customHeight="1">
      <c r="H46" s="8"/>
    </row>
    <row r="47" spans="1:9" ht="12.75" customHeight="1">
      <c r="H47" s="8"/>
    </row>
    <row r="48" spans="1:9" ht="12.75" customHeight="1">
      <c r="H48" s="8"/>
    </row>
    <row r="64" spans="1:9" ht="12.75" customHeight="1">
      <c r="A64" s="28"/>
      <c r="B64" s="28"/>
      <c r="C64" s="28"/>
      <c r="D64" s="28"/>
      <c r="E64" s="28"/>
      <c r="F64" s="28"/>
      <c r="G64" s="28"/>
      <c r="H64" s="28"/>
      <c r="I64" s="28"/>
    </row>
    <row r="65" spans="1:9" ht="12.75" customHeight="1">
      <c r="A65" s="28"/>
      <c r="B65" s="28"/>
      <c r="C65" s="28"/>
      <c r="D65" s="28"/>
      <c r="E65" s="28"/>
      <c r="F65" s="28"/>
      <c r="G65" s="28"/>
      <c r="H65" s="28"/>
      <c r="I65" s="28"/>
    </row>
    <row r="67" spans="1:9" ht="12.75" customHeight="1">
      <c r="A67" s="28"/>
      <c r="B67" s="28"/>
      <c r="C67" s="28"/>
      <c r="D67" s="28"/>
      <c r="E67" s="28"/>
      <c r="F67" s="28"/>
      <c r="G67" s="28"/>
      <c r="H67" s="28"/>
      <c r="I67" s="28"/>
    </row>
    <row r="68" spans="1:9" ht="12.75" customHeight="1">
      <c r="A68" s="28"/>
      <c r="B68" s="28"/>
      <c r="C68" s="28"/>
      <c r="D68" s="28"/>
      <c r="E68" s="28"/>
      <c r="F68" s="28"/>
      <c r="G68" s="28"/>
      <c r="H68" s="28"/>
      <c r="I68" s="28"/>
    </row>
  </sheetData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L36" sqref="L36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44" t="s">
        <v>104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99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v>14574</v>
      </c>
      <c r="C11" s="130">
        <v>9605</v>
      </c>
      <c r="D11" s="130">
        <v>3158</v>
      </c>
      <c r="E11" s="130">
        <v>978</v>
      </c>
      <c r="F11" s="130">
        <v>562</v>
      </c>
      <c r="G11" s="130">
        <v>271</v>
      </c>
      <c r="H11" s="130">
        <v>22563</v>
      </c>
      <c r="I11" s="131">
        <v>1.55</v>
      </c>
    </row>
    <row r="12" spans="1:10" ht="12.75" customHeight="1">
      <c r="A12" s="129" t="s">
        <v>16</v>
      </c>
      <c r="B12" s="130">
        <v>14640</v>
      </c>
      <c r="C12" s="130">
        <v>7629</v>
      </c>
      <c r="D12" s="130">
        <v>3882</v>
      </c>
      <c r="E12" s="130">
        <v>1541</v>
      </c>
      <c r="F12" s="130">
        <v>1091</v>
      </c>
      <c r="G12" s="130">
        <v>497</v>
      </c>
      <c r="H12" s="130">
        <v>27031</v>
      </c>
      <c r="I12" s="131">
        <v>1.85</v>
      </c>
      <c r="J12" s="132"/>
    </row>
    <row r="13" spans="1:10" ht="12.75" customHeight="1">
      <c r="A13" s="129" t="s">
        <v>17</v>
      </c>
      <c r="B13" s="130">
        <v>27126</v>
      </c>
      <c r="C13" s="130">
        <v>15304</v>
      </c>
      <c r="D13" s="130">
        <v>6639</v>
      </c>
      <c r="E13" s="130">
        <v>2620</v>
      </c>
      <c r="F13" s="130">
        <v>1794</v>
      </c>
      <c r="G13" s="130">
        <v>769</v>
      </c>
      <c r="H13" s="130">
        <v>47700</v>
      </c>
      <c r="I13" s="131">
        <v>1.76</v>
      </c>
      <c r="J13" s="132"/>
    </row>
    <row r="14" spans="1:10" ht="12.75" customHeight="1">
      <c r="A14" s="129" t="s">
        <v>18</v>
      </c>
      <c r="B14" s="130">
        <v>25369</v>
      </c>
      <c r="C14" s="130">
        <v>14906</v>
      </c>
      <c r="D14" s="130">
        <v>5939</v>
      </c>
      <c r="E14" s="130">
        <v>2252</v>
      </c>
      <c r="F14" s="130">
        <v>1672</v>
      </c>
      <c r="G14" s="130">
        <v>600</v>
      </c>
      <c r="H14" s="130">
        <v>43373</v>
      </c>
      <c r="I14" s="131">
        <v>1.71</v>
      </c>
      <c r="J14" s="132"/>
    </row>
    <row r="15" spans="1:10" ht="12.75" customHeight="1">
      <c r="A15" s="129" t="s">
        <v>19</v>
      </c>
      <c r="B15" s="130">
        <v>30460</v>
      </c>
      <c r="C15" s="130">
        <v>18194</v>
      </c>
      <c r="D15" s="130">
        <v>7090</v>
      </c>
      <c r="E15" s="130">
        <v>2672</v>
      </c>
      <c r="F15" s="130">
        <v>1806</v>
      </c>
      <c r="G15" s="130">
        <v>698</v>
      </c>
      <c r="H15" s="130">
        <v>51272</v>
      </c>
      <c r="I15" s="131">
        <v>1.68</v>
      </c>
      <c r="J15" s="132"/>
    </row>
    <row r="16" spans="1:10" ht="17.100000000000001" customHeight="1">
      <c r="A16" s="133" t="s">
        <v>20</v>
      </c>
      <c r="B16" s="134">
        <v>112169</v>
      </c>
      <c r="C16" s="134">
        <v>65638</v>
      </c>
      <c r="D16" s="134">
        <v>26708</v>
      </c>
      <c r="E16" s="134">
        <v>10063</v>
      </c>
      <c r="F16" s="134">
        <v>6925</v>
      </c>
      <c r="G16" s="134">
        <v>2835</v>
      </c>
      <c r="H16" s="134">
        <v>191939</v>
      </c>
      <c r="I16" s="131">
        <v>1.71</v>
      </c>
      <c r="J16" s="132"/>
    </row>
    <row r="17" spans="1:10" ht="12.75" customHeight="1">
      <c r="A17" s="129" t="s">
        <v>21</v>
      </c>
      <c r="B17" s="130">
        <v>36257</v>
      </c>
      <c r="C17" s="130">
        <v>18438</v>
      </c>
      <c r="D17" s="130">
        <v>9307</v>
      </c>
      <c r="E17" s="130">
        <v>3993</v>
      </c>
      <c r="F17" s="130">
        <v>2961</v>
      </c>
      <c r="G17" s="130">
        <v>1558</v>
      </c>
      <c r="H17" s="130">
        <v>69153</v>
      </c>
      <c r="I17" s="131">
        <v>1.91</v>
      </c>
    </row>
    <row r="18" spans="1:10" ht="12.75" customHeight="1">
      <c r="A18" s="129" t="s">
        <v>22</v>
      </c>
      <c r="B18" s="130">
        <v>3480</v>
      </c>
      <c r="C18" s="130">
        <v>1661</v>
      </c>
      <c r="D18" s="130">
        <v>1036</v>
      </c>
      <c r="E18" s="130">
        <v>330</v>
      </c>
      <c r="F18" s="130">
        <v>306</v>
      </c>
      <c r="G18" s="130">
        <v>147</v>
      </c>
      <c r="H18" s="130">
        <v>6723</v>
      </c>
      <c r="I18" s="131">
        <v>1.93</v>
      </c>
      <c r="J18" s="132"/>
    </row>
    <row r="19" spans="1:10" ht="12.75" customHeight="1">
      <c r="A19" s="129" t="s">
        <v>23</v>
      </c>
      <c r="B19" s="130">
        <v>6646</v>
      </c>
      <c r="C19" s="130">
        <v>3147</v>
      </c>
      <c r="D19" s="130">
        <v>1958</v>
      </c>
      <c r="E19" s="130">
        <v>715</v>
      </c>
      <c r="F19" s="130">
        <v>579</v>
      </c>
      <c r="G19" s="130">
        <v>247</v>
      </c>
      <c r="H19" s="130">
        <v>12838</v>
      </c>
      <c r="I19" s="131">
        <v>1.93</v>
      </c>
      <c r="J19" s="132"/>
    </row>
    <row r="20" spans="1:10" ht="12.75" customHeight="1">
      <c r="A20" s="129" t="s">
        <v>24</v>
      </c>
      <c r="B20" s="130">
        <v>8508</v>
      </c>
      <c r="C20" s="130">
        <v>4312</v>
      </c>
      <c r="D20" s="130">
        <v>2267</v>
      </c>
      <c r="E20" s="130">
        <v>876</v>
      </c>
      <c r="F20" s="130">
        <v>786</v>
      </c>
      <c r="G20" s="130">
        <v>267</v>
      </c>
      <c r="H20" s="130">
        <v>16048</v>
      </c>
      <c r="I20" s="131">
        <v>1.89</v>
      </c>
      <c r="J20" s="132"/>
    </row>
    <row r="21" spans="1:10" ht="12.75" customHeight="1">
      <c r="A21" s="129" t="s">
        <v>25</v>
      </c>
      <c r="B21" s="130">
        <v>15404</v>
      </c>
      <c r="C21" s="130">
        <v>7544</v>
      </c>
      <c r="D21" s="130">
        <v>4140</v>
      </c>
      <c r="E21" s="130">
        <v>1736</v>
      </c>
      <c r="F21" s="130">
        <v>1327</v>
      </c>
      <c r="G21" s="130">
        <v>657</v>
      </c>
      <c r="H21" s="130">
        <v>29852</v>
      </c>
      <c r="I21" s="131">
        <v>1.94</v>
      </c>
      <c r="J21" s="132"/>
    </row>
    <row r="22" spans="1:10" ht="12.75" customHeight="1">
      <c r="A22" s="129" t="s">
        <v>26</v>
      </c>
      <c r="B22" s="130">
        <v>4855</v>
      </c>
      <c r="C22" s="130">
        <v>2251</v>
      </c>
      <c r="D22" s="130">
        <v>1380</v>
      </c>
      <c r="E22" s="130">
        <v>527</v>
      </c>
      <c r="F22" s="130">
        <v>485</v>
      </c>
      <c r="G22" s="130">
        <v>212</v>
      </c>
      <c r="H22" s="130">
        <v>9654</v>
      </c>
      <c r="I22" s="131">
        <v>1.99</v>
      </c>
      <c r="J22" s="132"/>
    </row>
    <row r="23" spans="1:10" ht="12.75" customHeight="1">
      <c r="A23" s="129" t="s">
        <v>27</v>
      </c>
      <c r="B23" s="130">
        <v>16575</v>
      </c>
      <c r="C23" s="130">
        <v>7780</v>
      </c>
      <c r="D23" s="130">
        <v>4649</v>
      </c>
      <c r="E23" s="130">
        <v>1952</v>
      </c>
      <c r="F23" s="130">
        <v>1519</v>
      </c>
      <c r="G23" s="130">
        <v>675</v>
      </c>
      <c r="H23" s="130">
        <v>32571</v>
      </c>
      <c r="I23" s="131">
        <v>1.97</v>
      </c>
      <c r="J23" s="132"/>
    </row>
    <row r="24" spans="1:10" ht="12.75" customHeight="1">
      <c r="A24" s="129" t="s">
        <v>28</v>
      </c>
      <c r="B24" s="130">
        <v>12114</v>
      </c>
      <c r="C24" s="130">
        <v>5095</v>
      </c>
      <c r="D24" s="130">
        <v>3673</v>
      </c>
      <c r="E24" s="130">
        <v>1530</v>
      </c>
      <c r="F24" s="130">
        <v>1192</v>
      </c>
      <c r="G24" s="130">
        <v>624</v>
      </c>
      <c r="H24" s="130">
        <v>25124</v>
      </c>
      <c r="I24" s="131">
        <v>2.0699999999999998</v>
      </c>
    </row>
    <row r="25" spans="1:10" ht="12.75" customHeight="1">
      <c r="A25" s="129" t="s">
        <v>29</v>
      </c>
      <c r="B25" s="130">
        <v>3507</v>
      </c>
      <c r="C25" s="130">
        <v>1840</v>
      </c>
      <c r="D25" s="130">
        <v>883</v>
      </c>
      <c r="E25" s="130">
        <v>390</v>
      </c>
      <c r="F25" s="130">
        <v>273</v>
      </c>
      <c r="G25" s="130">
        <v>121</v>
      </c>
      <c r="H25" s="130">
        <v>6518</v>
      </c>
      <c r="I25" s="131">
        <v>1.86</v>
      </c>
    </row>
    <row r="26" spans="1:10" ht="12.75" customHeight="1">
      <c r="A26" s="129" t="s">
        <v>30</v>
      </c>
      <c r="B26" s="130">
        <v>4291</v>
      </c>
      <c r="C26" s="130">
        <v>2030</v>
      </c>
      <c r="D26" s="130">
        <v>1176</v>
      </c>
      <c r="E26" s="130">
        <v>507</v>
      </c>
      <c r="F26" s="130">
        <v>388</v>
      </c>
      <c r="G26" s="130">
        <v>190</v>
      </c>
      <c r="H26" s="130">
        <v>8468</v>
      </c>
      <c r="I26" s="131">
        <v>1.97</v>
      </c>
    </row>
    <row r="27" spans="1:10" ht="12.75" customHeight="1">
      <c r="A27" s="129" t="s">
        <v>31</v>
      </c>
      <c r="B27" s="130">
        <v>7257</v>
      </c>
      <c r="C27" s="130">
        <v>3782</v>
      </c>
      <c r="D27" s="130">
        <v>2000</v>
      </c>
      <c r="E27" s="130">
        <v>682</v>
      </c>
      <c r="F27" s="130">
        <v>541</v>
      </c>
      <c r="G27" s="130">
        <v>252</v>
      </c>
      <c r="H27" s="130">
        <v>13316</v>
      </c>
      <c r="I27" s="131">
        <v>1.83</v>
      </c>
    </row>
    <row r="28" spans="1:10" ht="12.75" customHeight="1">
      <c r="A28" s="129" t="s">
        <v>32</v>
      </c>
      <c r="B28" s="130">
        <v>12231</v>
      </c>
      <c r="C28" s="130">
        <v>5672</v>
      </c>
      <c r="D28" s="130">
        <v>3601</v>
      </c>
      <c r="E28" s="130">
        <v>1329</v>
      </c>
      <c r="F28" s="130">
        <v>1174</v>
      </c>
      <c r="G28" s="130">
        <v>455</v>
      </c>
      <c r="H28" s="130">
        <v>23946</v>
      </c>
      <c r="I28" s="131">
        <v>1.96</v>
      </c>
    </row>
    <row r="29" spans="1:10" ht="12.75" customHeight="1">
      <c r="A29" s="129" t="s">
        <v>33</v>
      </c>
      <c r="B29" s="130">
        <v>6336</v>
      </c>
      <c r="C29" s="130">
        <v>2940</v>
      </c>
      <c r="D29" s="130">
        <v>1798</v>
      </c>
      <c r="E29" s="130">
        <v>794</v>
      </c>
      <c r="F29" s="130">
        <v>567</v>
      </c>
      <c r="G29" s="130">
        <v>237</v>
      </c>
      <c r="H29" s="130">
        <v>12430</v>
      </c>
      <c r="I29" s="131">
        <v>1.96</v>
      </c>
    </row>
    <row r="30" spans="1:10" ht="12.75" customHeight="1">
      <c r="A30" s="129" t="s">
        <v>34</v>
      </c>
      <c r="B30" s="130">
        <v>8561</v>
      </c>
      <c r="C30" s="130">
        <v>4213</v>
      </c>
      <c r="D30" s="130">
        <v>2312</v>
      </c>
      <c r="E30" s="130">
        <v>960</v>
      </c>
      <c r="F30" s="130">
        <v>728</v>
      </c>
      <c r="G30" s="130">
        <v>348</v>
      </c>
      <c r="H30" s="130">
        <v>16479</v>
      </c>
      <c r="I30" s="131">
        <v>1.92</v>
      </c>
    </row>
    <row r="31" spans="1:10" ht="12.75" customHeight="1">
      <c r="A31" s="129" t="s">
        <v>35</v>
      </c>
      <c r="B31" s="130">
        <v>24548</v>
      </c>
      <c r="C31" s="130">
        <v>12658</v>
      </c>
      <c r="D31" s="130">
        <v>6531</v>
      </c>
      <c r="E31" s="130">
        <v>2454</v>
      </c>
      <c r="F31" s="130">
        <v>2077</v>
      </c>
      <c r="G31" s="130">
        <v>828</v>
      </c>
      <c r="H31" s="130">
        <v>45735</v>
      </c>
      <c r="I31" s="131">
        <v>1.86</v>
      </c>
    </row>
    <row r="32" spans="1:10" ht="12.75" customHeight="1">
      <c r="A32" s="129" t="s">
        <v>36</v>
      </c>
      <c r="B32" s="130">
        <v>4804</v>
      </c>
      <c r="C32" s="130">
        <v>2434</v>
      </c>
      <c r="D32" s="130">
        <v>1244</v>
      </c>
      <c r="E32" s="130">
        <v>502</v>
      </c>
      <c r="F32" s="130">
        <v>397</v>
      </c>
      <c r="G32" s="130">
        <v>227</v>
      </c>
      <c r="H32" s="130">
        <v>9245</v>
      </c>
      <c r="I32" s="131">
        <v>1.92</v>
      </c>
    </row>
    <row r="33" spans="1:9" ht="12.75" customHeight="1">
      <c r="A33" s="129" t="s">
        <v>37</v>
      </c>
      <c r="B33" s="130">
        <v>14716</v>
      </c>
      <c r="C33" s="130">
        <v>5800</v>
      </c>
      <c r="D33" s="130">
        <v>4531</v>
      </c>
      <c r="E33" s="130">
        <v>1982</v>
      </c>
      <c r="F33" s="130">
        <v>1684</v>
      </c>
      <c r="G33" s="130">
        <v>719</v>
      </c>
      <c r="H33" s="130">
        <v>31359</v>
      </c>
      <c r="I33" s="131">
        <v>2.13</v>
      </c>
    </row>
    <row r="34" spans="1:9" ht="12.75" customHeight="1">
      <c r="A34" s="129" t="s">
        <v>38</v>
      </c>
      <c r="B34" s="130">
        <v>18822</v>
      </c>
      <c r="C34" s="130">
        <v>8788</v>
      </c>
      <c r="D34" s="130">
        <v>4920</v>
      </c>
      <c r="E34" s="130">
        <v>2261</v>
      </c>
      <c r="F34" s="130">
        <v>1901</v>
      </c>
      <c r="G34" s="130">
        <v>952</v>
      </c>
      <c r="H34" s="130">
        <v>38090</v>
      </c>
      <c r="I34" s="131">
        <v>2.02</v>
      </c>
    </row>
    <row r="35" spans="1:9" ht="17.100000000000001" customHeight="1">
      <c r="A35" s="133" t="s">
        <v>39</v>
      </c>
      <c r="B35" s="134">
        <v>208912</v>
      </c>
      <c r="C35" s="134">
        <v>100385</v>
      </c>
      <c r="D35" s="134">
        <v>57406</v>
      </c>
      <c r="E35" s="134">
        <v>23520</v>
      </c>
      <c r="F35" s="134">
        <v>18885</v>
      </c>
      <c r="G35" s="134">
        <v>8716</v>
      </c>
      <c r="H35" s="134">
        <v>407549</v>
      </c>
      <c r="I35" s="131">
        <v>1.95</v>
      </c>
    </row>
    <row r="36" spans="1:9" ht="17.100000000000001" customHeight="1">
      <c r="A36" s="133" t="s">
        <v>40</v>
      </c>
      <c r="B36" s="136">
        <v>321081</v>
      </c>
      <c r="C36" s="136">
        <v>166023</v>
      </c>
      <c r="D36" s="136">
        <v>84114</v>
      </c>
      <c r="E36" s="136">
        <v>33583</v>
      </c>
      <c r="F36" s="136">
        <v>25810</v>
      </c>
      <c r="G36" s="136">
        <v>11551</v>
      </c>
      <c r="H36" s="136">
        <v>599488</v>
      </c>
      <c r="I36" s="137">
        <v>1.87</v>
      </c>
    </row>
    <row r="37" spans="1:9" ht="12" customHeight="1">
      <c r="A37" s="143" t="str">
        <f>REPT("    ",7)</f>
        <v xml:space="preserve">                            </v>
      </c>
      <c r="B37" s="139"/>
      <c r="C37" s="127"/>
      <c r="D37" s="127"/>
      <c r="E37" s="127"/>
      <c r="F37" s="127"/>
      <c r="G37" s="127"/>
      <c r="H37" s="139"/>
      <c r="I37" s="127"/>
    </row>
    <row r="38" spans="1:9" ht="12.75" hidden="1" customHeight="1">
      <c r="A38" s="142" t="s">
        <v>92</v>
      </c>
      <c r="H38" s="141"/>
    </row>
    <row r="39" spans="1:9" ht="12.75" customHeight="1">
      <c r="H39" s="141"/>
    </row>
    <row r="41" spans="1:9" ht="11.25"/>
    <row r="42" spans="1:9" ht="11.25"/>
    <row r="43" spans="1:9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A3" sqref="A3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44" t="s">
        <v>103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99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v>14721</v>
      </c>
      <c r="C11" s="130">
        <v>9689</v>
      </c>
      <c r="D11" s="130">
        <v>3202</v>
      </c>
      <c r="E11" s="130">
        <v>967</v>
      </c>
      <c r="F11" s="130">
        <v>576</v>
      </c>
      <c r="G11" s="130">
        <v>287</v>
      </c>
      <c r="H11" s="130">
        <v>22854</v>
      </c>
      <c r="I11" s="131">
        <v>1.55</v>
      </c>
    </row>
    <row r="12" spans="1:10" ht="12.75" customHeight="1">
      <c r="A12" s="129" t="s">
        <v>16</v>
      </c>
      <c r="B12" s="130">
        <v>14691</v>
      </c>
      <c r="C12" s="130">
        <v>7716</v>
      </c>
      <c r="D12" s="130">
        <v>3830</v>
      </c>
      <c r="E12" s="130">
        <v>1536</v>
      </c>
      <c r="F12" s="130">
        <v>1091</v>
      </c>
      <c r="G12" s="130">
        <v>518</v>
      </c>
      <c r="H12" s="130">
        <v>27107</v>
      </c>
      <c r="I12" s="131">
        <v>1.85</v>
      </c>
      <c r="J12" s="132"/>
    </row>
    <row r="13" spans="1:10" ht="12.75" customHeight="1">
      <c r="A13" s="129" t="s">
        <v>17</v>
      </c>
      <c r="B13" s="130">
        <v>27428</v>
      </c>
      <c r="C13" s="130">
        <v>15475</v>
      </c>
      <c r="D13" s="130">
        <v>6745</v>
      </c>
      <c r="E13" s="130">
        <v>2631</v>
      </c>
      <c r="F13" s="130">
        <v>1801</v>
      </c>
      <c r="G13" s="130">
        <v>776</v>
      </c>
      <c r="H13" s="130">
        <v>48190</v>
      </c>
      <c r="I13" s="131">
        <v>1.76</v>
      </c>
      <c r="J13" s="132"/>
    </row>
    <row r="14" spans="1:10" ht="12.75" customHeight="1">
      <c r="A14" s="129" t="s">
        <v>18</v>
      </c>
      <c r="B14" s="130">
        <v>25624</v>
      </c>
      <c r="C14" s="130">
        <v>15004</v>
      </c>
      <c r="D14" s="130">
        <v>6080</v>
      </c>
      <c r="E14" s="130">
        <v>2283</v>
      </c>
      <c r="F14" s="130">
        <v>1665</v>
      </c>
      <c r="G14" s="130">
        <v>592</v>
      </c>
      <c r="H14" s="130">
        <v>43775</v>
      </c>
      <c r="I14" s="131">
        <v>1.71</v>
      </c>
      <c r="J14" s="132"/>
    </row>
    <row r="15" spans="1:10" ht="12.75" customHeight="1">
      <c r="A15" s="129" t="s">
        <v>19</v>
      </c>
      <c r="B15" s="130">
        <v>30972</v>
      </c>
      <c r="C15" s="130">
        <v>18603</v>
      </c>
      <c r="D15" s="130">
        <v>7204</v>
      </c>
      <c r="E15" s="130">
        <v>2664</v>
      </c>
      <c r="F15" s="130">
        <v>1829</v>
      </c>
      <c r="G15" s="130">
        <v>672</v>
      </c>
      <c r="H15" s="130">
        <v>51850</v>
      </c>
      <c r="I15" s="131">
        <v>1.67</v>
      </c>
      <c r="J15" s="132"/>
    </row>
    <row r="16" spans="1:10" ht="17.100000000000001" customHeight="1">
      <c r="A16" s="133" t="s">
        <v>20</v>
      </c>
      <c r="B16" s="134">
        <v>113436</v>
      </c>
      <c r="C16" s="134">
        <v>66487</v>
      </c>
      <c r="D16" s="134">
        <v>27061</v>
      </c>
      <c r="E16" s="134">
        <v>10081</v>
      </c>
      <c r="F16" s="134">
        <v>6962</v>
      </c>
      <c r="G16" s="134">
        <v>2845</v>
      </c>
      <c r="H16" s="134">
        <v>193776</v>
      </c>
      <c r="I16" s="131">
        <v>1.71</v>
      </c>
      <c r="J16" s="132"/>
    </row>
    <row r="17" spans="1:10" ht="12.75" customHeight="1">
      <c r="A17" s="129" t="s">
        <v>21</v>
      </c>
      <c r="B17" s="130">
        <v>36689</v>
      </c>
      <c r="C17" s="130">
        <v>18598</v>
      </c>
      <c r="D17" s="130">
        <v>9403</v>
      </c>
      <c r="E17" s="130">
        <v>4102</v>
      </c>
      <c r="F17" s="130">
        <v>2963</v>
      </c>
      <c r="G17" s="130">
        <v>1623</v>
      </c>
      <c r="H17" s="130">
        <v>70203</v>
      </c>
      <c r="I17" s="131">
        <v>1.91</v>
      </c>
    </row>
    <row r="18" spans="1:10" ht="12.75" customHeight="1">
      <c r="A18" s="129" t="s">
        <v>22</v>
      </c>
      <c r="B18" s="130">
        <v>3595</v>
      </c>
      <c r="C18" s="130">
        <v>1764</v>
      </c>
      <c r="D18" s="130">
        <v>1054</v>
      </c>
      <c r="E18" s="130">
        <v>354</v>
      </c>
      <c r="F18" s="130">
        <v>285</v>
      </c>
      <c r="G18" s="130">
        <v>138</v>
      </c>
      <c r="H18" s="130">
        <v>6798</v>
      </c>
      <c r="I18" s="131">
        <v>1.89</v>
      </c>
      <c r="J18" s="132"/>
    </row>
    <row r="19" spans="1:10" ht="12.75" customHeight="1">
      <c r="A19" s="129" t="s">
        <v>23</v>
      </c>
      <c r="B19" s="130">
        <v>6756</v>
      </c>
      <c r="C19" s="130">
        <v>3164</v>
      </c>
      <c r="D19" s="130">
        <v>1985</v>
      </c>
      <c r="E19" s="130">
        <v>775</v>
      </c>
      <c r="F19" s="130">
        <v>595</v>
      </c>
      <c r="G19" s="130">
        <v>237</v>
      </c>
      <c r="H19" s="130">
        <v>13101</v>
      </c>
      <c r="I19" s="131">
        <v>1.94</v>
      </c>
      <c r="J19" s="132"/>
    </row>
    <row r="20" spans="1:10" ht="12.75" customHeight="1">
      <c r="A20" s="129" t="s">
        <v>24</v>
      </c>
      <c r="B20" s="130">
        <v>8627</v>
      </c>
      <c r="C20" s="130">
        <v>4372</v>
      </c>
      <c r="D20" s="130">
        <v>2280</v>
      </c>
      <c r="E20" s="130">
        <v>923</v>
      </c>
      <c r="F20" s="130">
        <v>764</v>
      </c>
      <c r="G20" s="130">
        <v>288</v>
      </c>
      <c r="H20" s="130">
        <v>16311</v>
      </c>
      <c r="I20" s="131">
        <v>1.89</v>
      </c>
      <c r="J20" s="132"/>
    </row>
    <row r="21" spans="1:10" ht="12.75" customHeight="1">
      <c r="A21" s="129" t="s">
        <v>25</v>
      </c>
      <c r="B21" s="130">
        <v>15362</v>
      </c>
      <c r="C21" s="130">
        <v>7539</v>
      </c>
      <c r="D21" s="130">
        <v>4081</v>
      </c>
      <c r="E21" s="130">
        <v>1746</v>
      </c>
      <c r="F21" s="130">
        <v>1346</v>
      </c>
      <c r="G21" s="130">
        <v>650</v>
      </c>
      <c r="H21" s="130">
        <v>29801</v>
      </c>
      <c r="I21" s="131">
        <v>1.94</v>
      </c>
      <c r="J21" s="132"/>
    </row>
    <row r="22" spans="1:10" ht="12.75" customHeight="1">
      <c r="A22" s="129" t="s">
        <v>26</v>
      </c>
      <c r="B22" s="130">
        <v>4932</v>
      </c>
      <c r="C22" s="130">
        <v>2255</v>
      </c>
      <c r="D22" s="130">
        <v>1399</v>
      </c>
      <c r="E22" s="130">
        <v>567</v>
      </c>
      <c r="F22" s="130">
        <v>484</v>
      </c>
      <c r="G22" s="130">
        <v>227</v>
      </c>
      <c r="H22" s="130">
        <v>9892</v>
      </c>
      <c r="I22" s="131">
        <v>2.0099999999999998</v>
      </c>
      <c r="J22" s="132"/>
    </row>
    <row r="23" spans="1:10" ht="12.75" customHeight="1">
      <c r="A23" s="129" t="s">
        <v>27</v>
      </c>
      <c r="B23" s="130">
        <v>16621</v>
      </c>
      <c r="C23" s="130">
        <v>7841</v>
      </c>
      <c r="D23" s="130">
        <v>4656</v>
      </c>
      <c r="E23" s="130">
        <v>1944</v>
      </c>
      <c r="F23" s="130">
        <v>1543</v>
      </c>
      <c r="G23" s="130">
        <v>637</v>
      </c>
      <c r="H23" s="130">
        <v>32539</v>
      </c>
      <c r="I23" s="131">
        <v>1.96</v>
      </c>
      <c r="J23" s="132"/>
    </row>
    <row r="24" spans="1:10" ht="12.75" customHeight="1">
      <c r="A24" s="129" t="s">
        <v>28</v>
      </c>
      <c r="B24" s="130">
        <v>12138</v>
      </c>
      <c r="C24" s="130">
        <v>5078</v>
      </c>
      <c r="D24" s="130">
        <v>3723</v>
      </c>
      <c r="E24" s="130">
        <v>1553</v>
      </c>
      <c r="F24" s="130">
        <v>1206</v>
      </c>
      <c r="G24" s="130">
        <v>578</v>
      </c>
      <c r="H24" s="130">
        <v>25080</v>
      </c>
      <c r="I24" s="131">
        <v>2.0699999999999998</v>
      </c>
    </row>
    <row r="25" spans="1:10" ht="12.75" customHeight="1">
      <c r="A25" s="129" t="s">
        <v>29</v>
      </c>
      <c r="B25" s="130">
        <v>3577</v>
      </c>
      <c r="C25" s="130">
        <v>1911</v>
      </c>
      <c r="D25" s="130">
        <v>859</v>
      </c>
      <c r="E25" s="130">
        <v>405</v>
      </c>
      <c r="F25" s="130">
        <v>285</v>
      </c>
      <c r="G25" s="130">
        <v>117</v>
      </c>
      <c r="H25" s="130">
        <v>6614</v>
      </c>
      <c r="I25" s="131">
        <v>1.85</v>
      </c>
    </row>
    <row r="26" spans="1:10" ht="12.75" customHeight="1">
      <c r="A26" s="129" t="s">
        <v>30</v>
      </c>
      <c r="B26" s="130">
        <v>4326</v>
      </c>
      <c r="C26" s="130">
        <v>2046</v>
      </c>
      <c r="D26" s="130">
        <v>1179</v>
      </c>
      <c r="E26" s="130">
        <v>524</v>
      </c>
      <c r="F26" s="130">
        <v>376</v>
      </c>
      <c r="G26" s="130">
        <v>201</v>
      </c>
      <c r="H26" s="130">
        <v>8547</v>
      </c>
      <c r="I26" s="131">
        <v>1.98</v>
      </c>
    </row>
    <row r="27" spans="1:10" ht="12.75" customHeight="1">
      <c r="A27" s="129" t="s">
        <v>31</v>
      </c>
      <c r="B27" s="130">
        <v>7290</v>
      </c>
      <c r="C27" s="130">
        <v>3803</v>
      </c>
      <c r="D27" s="130">
        <v>1993</v>
      </c>
      <c r="E27" s="130">
        <v>682</v>
      </c>
      <c r="F27" s="130">
        <v>564</v>
      </c>
      <c r="G27" s="130">
        <v>248</v>
      </c>
      <c r="H27" s="130">
        <v>13398</v>
      </c>
      <c r="I27" s="131">
        <v>1.84</v>
      </c>
    </row>
    <row r="28" spans="1:10" ht="12.75" customHeight="1">
      <c r="A28" s="129" t="s">
        <v>32</v>
      </c>
      <c r="B28" s="130">
        <v>12306</v>
      </c>
      <c r="C28" s="130">
        <v>5687</v>
      </c>
      <c r="D28" s="130">
        <v>3648</v>
      </c>
      <c r="E28" s="130">
        <v>1334</v>
      </c>
      <c r="F28" s="130">
        <v>1170</v>
      </c>
      <c r="G28" s="130">
        <v>467</v>
      </c>
      <c r="H28" s="130">
        <v>24117</v>
      </c>
      <c r="I28" s="131">
        <v>1.96</v>
      </c>
    </row>
    <row r="29" spans="1:10" ht="12.75" customHeight="1">
      <c r="A29" s="129" t="s">
        <v>33</v>
      </c>
      <c r="B29" s="130">
        <v>6313</v>
      </c>
      <c r="C29" s="130">
        <v>2925</v>
      </c>
      <c r="D29" s="130">
        <v>1809</v>
      </c>
      <c r="E29" s="130">
        <v>784</v>
      </c>
      <c r="F29" s="130">
        <v>564</v>
      </c>
      <c r="G29" s="130">
        <v>231</v>
      </c>
      <c r="H29" s="130">
        <v>12356</v>
      </c>
      <c r="I29" s="131">
        <v>1.96</v>
      </c>
    </row>
    <row r="30" spans="1:10" ht="12.75" customHeight="1">
      <c r="A30" s="129" t="s">
        <v>34</v>
      </c>
      <c r="B30" s="130">
        <v>8588</v>
      </c>
      <c r="C30" s="130">
        <v>4206</v>
      </c>
      <c r="D30" s="130">
        <v>2304</v>
      </c>
      <c r="E30" s="130">
        <v>1007</v>
      </c>
      <c r="F30" s="130">
        <v>723</v>
      </c>
      <c r="G30" s="130">
        <v>348</v>
      </c>
      <c r="H30" s="130">
        <v>16576</v>
      </c>
      <c r="I30" s="131">
        <v>1.93</v>
      </c>
    </row>
    <row r="31" spans="1:10" ht="12.75" customHeight="1">
      <c r="A31" s="129" t="s">
        <v>35</v>
      </c>
      <c r="B31" s="130">
        <v>24666</v>
      </c>
      <c r="C31" s="130">
        <v>12686</v>
      </c>
      <c r="D31" s="130">
        <v>6579</v>
      </c>
      <c r="E31" s="130">
        <v>2476</v>
      </c>
      <c r="F31" s="130">
        <v>2077</v>
      </c>
      <c r="G31" s="130">
        <v>848</v>
      </c>
      <c r="H31" s="130">
        <v>46026</v>
      </c>
      <c r="I31" s="131">
        <v>1.87</v>
      </c>
    </row>
    <row r="32" spans="1:10" ht="12.75" customHeight="1">
      <c r="A32" s="129" t="s">
        <v>36</v>
      </c>
      <c r="B32" s="130">
        <v>4809</v>
      </c>
      <c r="C32" s="130">
        <v>2414</v>
      </c>
      <c r="D32" s="130">
        <v>1264</v>
      </c>
      <c r="E32" s="130">
        <v>520</v>
      </c>
      <c r="F32" s="130">
        <v>375</v>
      </c>
      <c r="G32" s="130">
        <v>236</v>
      </c>
      <c r="H32" s="130">
        <v>9274</v>
      </c>
      <c r="I32" s="131">
        <v>1.93</v>
      </c>
    </row>
    <row r="33" spans="1:9" ht="12.75" customHeight="1">
      <c r="A33" s="129" t="s">
        <v>37</v>
      </c>
      <c r="B33" s="130">
        <v>14859</v>
      </c>
      <c r="C33" s="130">
        <v>5894</v>
      </c>
      <c r="D33" s="130">
        <v>4538</v>
      </c>
      <c r="E33" s="130">
        <v>2020</v>
      </c>
      <c r="F33" s="130">
        <v>1705</v>
      </c>
      <c r="G33" s="130">
        <v>702</v>
      </c>
      <c r="H33" s="130">
        <v>31580</v>
      </c>
      <c r="I33" s="131">
        <v>2.13</v>
      </c>
    </row>
    <row r="34" spans="1:9" ht="12.75" customHeight="1">
      <c r="A34" s="129" t="s">
        <v>38</v>
      </c>
      <c r="B34" s="130">
        <v>18970</v>
      </c>
      <c r="C34" s="130">
        <v>8816</v>
      </c>
      <c r="D34" s="130">
        <v>5057</v>
      </c>
      <c r="E34" s="130">
        <v>2260</v>
      </c>
      <c r="F34" s="130">
        <v>1869</v>
      </c>
      <c r="G34" s="130">
        <v>968</v>
      </c>
      <c r="H34" s="130">
        <v>38357</v>
      </c>
      <c r="I34" s="131">
        <v>2.02</v>
      </c>
    </row>
    <row r="35" spans="1:9" ht="17.100000000000001" customHeight="1">
      <c r="A35" s="133" t="s">
        <v>39</v>
      </c>
      <c r="B35" s="134">
        <v>210424</v>
      </c>
      <c r="C35" s="134">
        <v>100999</v>
      </c>
      <c r="D35" s="134">
        <v>57811</v>
      </c>
      <c r="E35" s="134">
        <v>23976</v>
      </c>
      <c r="F35" s="134">
        <v>18894</v>
      </c>
      <c r="G35" s="134">
        <v>8744</v>
      </c>
      <c r="H35" s="134">
        <v>410570</v>
      </c>
      <c r="I35" s="131">
        <v>1.95</v>
      </c>
    </row>
    <row r="36" spans="1:9" ht="17.100000000000001" customHeight="1">
      <c r="A36" s="133" t="s">
        <v>40</v>
      </c>
      <c r="B36" s="136">
        <v>323860</v>
      </c>
      <c r="C36" s="136">
        <v>167486</v>
      </c>
      <c r="D36" s="136">
        <v>84872</v>
      </c>
      <c r="E36" s="136">
        <v>34057</v>
      </c>
      <c r="F36" s="136">
        <v>25856</v>
      </c>
      <c r="G36" s="136">
        <v>11589</v>
      </c>
      <c r="H36" s="136">
        <v>604346</v>
      </c>
      <c r="I36" s="137">
        <v>1.87</v>
      </c>
    </row>
    <row r="37" spans="1:9" ht="12" customHeight="1">
      <c r="A37" s="143" t="str">
        <f>REPT("    ",7)</f>
        <v xml:space="preserve">                            </v>
      </c>
      <c r="B37" s="139"/>
      <c r="C37" s="127"/>
      <c r="D37" s="127"/>
      <c r="E37" s="127"/>
      <c r="F37" s="127"/>
      <c r="G37" s="127"/>
      <c r="H37" s="139"/>
      <c r="I37" s="127"/>
    </row>
    <row r="38" spans="1:9" ht="12.75" hidden="1" customHeight="1">
      <c r="A38" s="142" t="s">
        <v>92</v>
      </c>
      <c r="H38" s="141"/>
    </row>
    <row r="39" spans="1:9" ht="12.75" customHeight="1">
      <c r="H39" s="141"/>
    </row>
    <row r="41" spans="1:9" ht="11.25"/>
    <row r="42" spans="1:9" ht="11.25"/>
    <row r="43" spans="1:9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XFD1048576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44" t="s">
        <v>102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99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v>15291</v>
      </c>
      <c r="C11" s="130">
        <v>10135</v>
      </c>
      <c r="D11" s="130">
        <v>3248</v>
      </c>
      <c r="E11" s="130">
        <v>1012</v>
      </c>
      <c r="F11" s="130">
        <v>599</v>
      </c>
      <c r="G11" s="130">
        <v>297</v>
      </c>
      <c r="H11" s="130">
        <v>23678</v>
      </c>
      <c r="I11" s="131">
        <v>1.55</v>
      </c>
    </row>
    <row r="12" spans="1:10" ht="12.75" customHeight="1">
      <c r="A12" s="129" t="s">
        <v>16</v>
      </c>
      <c r="B12" s="130">
        <v>14992</v>
      </c>
      <c r="C12" s="130">
        <v>7974</v>
      </c>
      <c r="D12" s="130">
        <v>3817</v>
      </c>
      <c r="E12" s="130">
        <v>1567</v>
      </c>
      <c r="F12" s="130">
        <v>1109</v>
      </c>
      <c r="G12" s="130">
        <v>525</v>
      </c>
      <c r="H12" s="130">
        <v>27550</v>
      </c>
      <c r="I12" s="131">
        <v>1.84</v>
      </c>
      <c r="J12" s="132"/>
    </row>
    <row r="13" spans="1:10" ht="12.75" customHeight="1">
      <c r="A13" s="129" t="s">
        <v>17</v>
      </c>
      <c r="B13" s="130">
        <v>27801</v>
      </c>
      <c r="C13" s="130">
        <v>15726</v>
      </c>
      <c r="D13" s="130">
        <v>6816</v>
      </c>
      <c r="E13" s="130">
        <v>2644</v>
      </c>
      <c r="F13" s="130">
        <v>1841</v>
      </c>
      <c r="G13" s="130">
        <v>774</v>
      </c>
      <c r="H13" s="130">
        <v>48770</v>
      </c>
      <c r="I13" s="131">
        <v>1.75</v>
      </c>
      <c r="J13" s="132"/>
    </row>
    <row r="14" spans="1:10" ht="12.75" customHeight="1">
      <c r="A14" s="129" t="s">
        <v>18</v>
      </c>
      <c r="B14" s="130">
        <v>26119</v>
      </c>
      <c r="C14" s="130">
        <v>15428</v>
      </c>
      <c r="D14" s="130">
        <v>6102</v>
      </c>
      <c r="E14" s="130">
        <v>2327</v>
      </c>
      <c r="F14" s="130">
        <v>1643</v>
      </c>
      <c r="G14" s="130">
        <v>619</v>
      </c>
      <c r="H14" s="130">
        <v>44437</v>
      </c>
      <c r="I14" s="131">
        <v>1.7</v>
      </c>
      <c r="J14" s="132"/>
    </row>
    <row r="15" spans="1:10" ht="12.75" customHeight="1">
      <c r="A15" s="129" t="s">
        <v>19</v>
      </c>
      <c r="B15" s="130">
        <v>31058</v>
      </c>
      <c r="C15" s="130">
        <v>18744</v>
      </c>
      <c r="D15" s="130">
        <v>7145</v>
      </c>
      <c r="E15" s="130">
        <v>2688</v>
      </c>
      <c r="F15" s="130">
        <v>1810</v>
      </c>
      <c r="G15" s="130">
        <v>671</v>
      </c>
      <c r="H15" s="130">
        <v>51864</v>
      </c>
      <c r="I15" s="131">
        <v>1.67</v>
      </c>
      <c r="J15" s="132"/>
    </row>
    <row r="16" spans="1:10" ht="17.100000000000001" customHeight="1">
      <c r="A16" s="133" t="s">
        <v>20</v>
      </c>
      <c r="B16" s="134">
        <v>115261</v>
      </c>
      <c r="C16" s="134">
        <v>68007</v>
      </c>
      <c r="D16" s="134">
        <v>27128</v>
      </c>
      <c r="E16" s="134">
        <v>10238</v>
      </c>
      <c r="F16" s="134">
        <v>7002</v>
      </c>
      <c r="G16" s="134">
        <v>2886</v>
      </c>
      <c r="H16" s="134">
        <v>196299</v>
      </c>
      <c r="I16" s="131">
        <v>1.7</v>
      </c>
      <c r="J16" s="132"/>
    </row>
    <row r="17" spans="1:10" ht="12.75" customHeight="1">
      <c r="A17" s="129" t="s">
        <v>21</v>
      </c>
      <c r="B17" s="130">
        <v>37198</v>
      </c>
      <c r="C17" s="130">
        <v>18708</v>
      </c>
      <c r="D17" s="130">
        <v>9731</v>
      </c>
      <c r="E17" s="130">
        <v>4117</v>
      </c>
      <c r="F17" s="130">
        <v>3008</v>
      </c>
      <c r="G17" s="130">
        <v>1634</v>
      </c>
      <c r="H17" s="130">
        <v>71268</v>
      </c>
      <c r="I17" s="131">
        <v>1.92</v>
      </c>
    </row>
    <row r="18" spans="1:10" ht="12.75" customHeight="1">
      <c r="A18" s="129" t="s">
        <v>22</v>
      </c>
      <c r="B18" s="130">
        <v>3700</v>
      </c>
      <c r="C18" s="130">
        <v>1817</v>
      </c>
      <c r="D18" s="130">
        <v>1113</v>
      </c>
      <c r="E18" s="130">
        <v>335</v>
      </c>
      <c r="F18" s="130">
        <v>297</v>
      </c>
      <c r="G18" s="130">
        <v>138</v>
      </c>
      <c r="H18" s="130">
        <v>6958</v>
      </c>
      <c r="I18" s="131">
        <v>1.88</v>
      </c>
      <c r="J18" s="132"/>
    </row>
    <row r="19" spans="1:10" ht="12.75" customHeight="1">
      <c r="A19" s="129" t="s">
        <v>23</v>
      </c>
      <c r="B19" s="130">
        <v>6750</v>
      </c>
      <c r="C19" s="130">
        <v>3176</v>
      </c>
      <c r="D19" s="130">
        <v>1967</v>
      </c>
      <c r="E19" s="130">
        <v>754</v>
      </c>
      <c r="F19" s="130">
        <v>613</v>
      </c>
      <c r="G19" s="130">
        <v>240</v>
      </c>
      <c r="H19" s="130">
        <v>13106</v>
      </c>
      <c r="I19" s="131">
        <v>1.94</v>
      </c>
      <c r="J19" s="132"/>
    </row>
    <row r="20" spans="1:10" ht="12.75" customHeight="1">
      <c r="A20" s="129" t="s">
        <v>24</v>
      </c>
      <c r="B20" s="130">
        <v>8698</v>
      </c>
      <c r="C20" s="130">
        <v>4388</v>
      </c>
      <c r="D20" s="130">
        <v>2330</v>
      </c>
      <c r="E20" s="130">
        <v>896</v>
      </c>
      <c r="F20" s="130">
        <v>786</v>
      </c>
      <c r="G20" s="130">
        <v>298</v>
      </c>
      <c r="H20" s="130">
        <v>16489</v>
      </c>
      <c r="I20" s="131">
        <v>1.9</v>
      </c>
      <c r="J20" s="132"/>
    </row>
    <row r="21" spans="1:10" ht="12.75" customHeight="1">
      <c r="A21" s="129" t="s">
        <v>25</v>
      </c>
      <c r="B21" s="130">
        <v>15736</v>
      </c>
      <c r="C21" s="130">
        <v>7758</v>
      </c>
      <c r="D21" s="130">
        <v>4178</v>
      </c>
      <c r="E21" s="130">
        <v>1769</v>
      </c>
      <c r="F21" s="130">
        <v>1367</v>
      </c>
      <c r="G21" s="130">
        <v>664</v>
      </c>
      <c r="H21" s="130">
        <v>30453</v>
      </c>
      <c r="I21" s="131">
        <v>1.94</v>
      </c>
      <c r="J21" s="132"/>
    </row>
    <row r="22" spans="1:10" ht="12.75" customHeight="1">
      <c r="A22" s="129" t="s">
        <v>26</v>
      </c>
      <c r="B22" s="130">
        <v>4939</v>
      </c>
      <c r="C22" s="130">
        <v>2292</v>
      </c>
      <c r="D22" s="130">
        <v>1377</v>
      </c>
      <c r="E22" s="130">
        <v>555</v>
      </c>
      <c r="F22" s="130">
        <v>491</v>
      </c>
      <c r="G22" s="130">
        <v>224</v>
      </c>
      <c r="H22" s="130">
        <v>9861</v>
      </c>
      <c r="I22" s="131">
        <v>2</v>
      </c>
      <c r="J22" s="132"/>
    </row>
    <row r="23" spans="1:10" ht="12.75" customHeight="1">
      <c r="A23" s="129" t="s">
        <v>27</v>
      </c>
      <c r="B23" s="130">
        <v>16839</v>
      </c>
      <c r="C23" s="130">
        <v>7926</v>
      </c>
      <c r="D23" s="130">
        <v>4737</v>
      </c>
      <c r="E23" s="130">
        <v>2010</v>
      </c>
      <c r="F23" s="130">
        <v>1514</v>
      </c>
      <c r="G23" s="130">
        <v>652</v>
      </c>
      <c r="H23" s="130">
        <v>32953</v>
      </c>
      <c r="I23" s="131">
        <v>1.96</v>
      </c>
      <c r="J23" s="132"/>
    </row>
    <row r="24" spans="1:10" ht="12.75" customHeight="1">
      <c r="A24" s="129" t="s">
        <v>28</v>
      </c>
      <c r="B24" s="130">
        <v>12199</v>
      </c>
      <c r="C24" s="130">
        <v>5077</v>
      </c>
      <c r="D24" s="130">
        <v>3765</v>
      </c>
      <c r="E24" s="130">
        <v>1555</v>
      </c>
      <c r="F24" s="130">
        <v>1216</v>
      </c>
      <c r="G24" s="130">
        <v>586</v>
      </c>
      <c r="H24" s="130">
        <v>25245</v>
      </c>
      <c r="I24" s="131">
        <v>2.0699999999999998</v>
      </c>
    </row>
    <row r="25" spans="1:10" ht="12.75" customHeight="1">
      <c r="A25" s="129" t="s">
        <v>29</v>
      </c>
      <c r="B25" s="130">
        <v>3623</v>
      </c>
      <c r="C25" s="130">
        <v>1948</v>
      </c>
      <c r="D25" s="130">
        <v>865</v>
      </c>
      <c r="E25" s="130">
        <v>381</v>
      </c>
      <c r="F25" s="130">
        <v>301</v>
      </c>
      <c r="G25" s="130">
        <v>128</v>
      </c>
      <c r="H25" s="130">
        <v>6715</v>
      </c>
      <c r="I25" s="131">
        <v>1.85</v>
      </c>
    </row>
    <row r="26" spans="1:10" ht="12.75" customHeight="1">
      <c r="A26" s="129" t="s">
        <v>30</v>
      </c>
      <c r="B26" s="130">
        <v>4324</v>
      </c>
      <c r="C26" s="130">
        <v>2035</v>
      </c>
      <c r="D26" s="130">
        <v>1181</v>
      </c>
      <c r="E26" s="130">
        <v>525</v>
      </c>
      <c r="F26" s="130">
        <v>380</v>
      </c>
      <c r="G26" s="130">
        <v>203</v>
      </c>
      <c r="H26" s="130">
        <v>8574</v>
      </c>
      <c r="I26" s="131">
        <v>1.98</v>
      </c>
    </row>
    <row r="27" spans="1:10" ht="12.75" customHeight="1">
      <c r="A27" s="129" t="s">
        <v>31</v>
      </c>
      <c r="B27" s="130">
        <v>7323</v>
      </c>
      <c r="C27" s="130">
        <v>3811</v>
      </c>
      <c r="D27" s="130">
        <v>2005</v>
      </c>
      <c r="E27" s="130">
        <v>681</v>
      </c>
      <c r="F27" s="130">
        <v>566</v>
      </c>
      <c r="G27" s="130">
        <v>260</v>
      </c>
      <c r="H27" s="130">
        <v>13494</v>
      </c>
      <c r="I27" s="131">
        <v>1.84</v>
      </c>
    </row>
    <row r="28" spans="1:10" ht="12.75" customHeight="1">
      <c r="A28" s="129" t="s">
        <v>32</v>
      </c>
      <c r="B28" s="130">
        <v>12323</v>
      </c>
      <c r="C28" s="130">
        <v>5624</v>
      </c>
      <c r="D28" s="130">
        <v>3669</v>
      </c>
      <c r="E28" s="130">
        <v>1376</v>
      </c>
      <c r="F28" s="130">
        <v>1177</v>
      </c>
      <c r="G28" s="130">
        <v>477</v>
      </c>
      <c r="H28" s="130">
        <v>24301</v>
      </c>
      <c r="I28" s="131">
        <v>1.97</v>
      </c>
    </row>
    <row r="29" spans="1:10" ht="12.75" customHeight="1">
      <c r="A29" s="129" t="s">
        <v>33</v>
      </c>
      <c r="B29" s="130">
        <v>6332</v>
      </c>
      <c r="C29" s="130">
        <v>2925</v>
      </c>
      <c r="D29" s="130">
        <v>1786</v>
      </c>
      <c r="E29" s="130">
        <v>816</v>
      </c>
      <c r="F29" s="130">
        <v>562</v>
      </c>
      <c r="G29" s="130">
        <v>243</v>
      </c>
      <c r="H29" s="130">
        <v>12463</v>
      </c>
      <c r="I29" s="131">
        <v>1.97</v>
      </c>
    </row>
    <row r="30" spans="1:10" ht="12.75" customHeight="1">
      <c r="A30" s="129" t="s">
        <v>34</v>
      </c>
      <c r="B30" s="130">
        <v>8639</v>
      </c>
      <c r="C30" s="130">
        <v>4177</v>
      </c>
      <c r="D30" s="130">
        <v>2379</v>
      </c>
      <c r="E30" s="130">
        <v>989</v>
      </c>
      <c r="F30" s="130">
        <v>739</v>
      </c>
      <c r="G30" s="130">
        <v>355</v>
      </c>
      <c r="H30" s="130">
        <v>16762</v>
      </c>
      <c r="I30" s="131">
        <v>1.94</v>
      </c>
    </row>
    <row r="31" spans="1:10" ht="12.75" customHeight="1">
      <c r="A31" s="129" t="s">
        <v>35</v>
      </c>
      <c r="B31" s="130">
        <v>24558</v>
      </c>
      <c r="C31" s="130">
        <v>12551</v>
      </c>
      <c r="D31" s="130">
        <v>6549</v>
      </c>
      <c r="E31" s="130">
        <v>2513</v>
      </c>
      <c r="F31" s="130">
        <v>2102</v>
      </c>
      <c r="G31" s="130">
        <v>843</v>
      </c>
      <c r="H31" s="130">
        <v>46021</v>
      </c>
      <c r="I31" s="131">
        <v>1.87</v>
      </c>
    </row>
    <row r="32" spans="1:10" ht="12.75" customHeight="1">
      <c r="A32" s="129" t="s">
        <v>36</v>
      </c>
      <c r="B32" s="130">
        <v>4858</v>
      </c>
      <c r="C32" s="130">
        <v>2409</v>
      </c>
      <c r="D32" s="130">
        <v>1298</v>
      </c>
      <c r="E32" s="130">
        <v>525</v>
      </c>
      <c r="F32" s="130">
        <v>403</v>
      </c>
      <c r="G32" s="130">
        <v>223</v>
      </c>
      <c r="H32" s="130">
        <v>9391</v>
      </c>
      <c r="I32" s="131">
        <v>1.93</v>
      </c>
    </row>
    <row r="33" spans="1:9" ht="12.75" customHeight="1">
      <c r="A33" s="129" t="s">
        <v>37</v>
      </c>
      <c r="B33" s="130">
        <v>14925</v>
      </c>
      <c r="C33" s="130">
        <v>5891</v>
      </c>
      <c r="D33" s="130">
        <v>4549</v>
      </c>
      <c r="E33" s="130">
        <v>2016</v>
      </c>
      <c r="F33" s="130">
        <v>1749</v>
      </c>
      <c r="G33" s="130">
        <v>720</v>
      </c>
      <c r="H33" s="130">
        <v>31841</v>
      </c>
      <c r="I33" s="131">
        <v>2.13</v>
      </c>
    </row>
    <row r="34" spans="1:9" ht="12.75" customHeight="1">
      <c r="A34" s="129" t="s">
        <v>38</v>
      </c>
      <c r="B34" s="130">
        <v>18983</v>
      </c>
      <c r="C34" s="130">
        <v>8747</v>
      </c>
      <c r="D34" s="130">
        <v>5098</v>
      </c>
      <c r="E34" s="130">
        <v>2277</v>
      </c>
      <c r="F34" s="130">
        <v>1904</v>
      </c>
      <c r="G34" s="130">
        <v>957</v>
      </c>
      <c r="H34" s="130">
        <v>38505</v>
      </c>
      <c r="I34" s="131">
        <v>2.0299999999999998</v>
      </c>
    </row>
    <row r="35" spans="1:9" ht="17.100000000000001" customHeight="1">
      <c r="A35" s="133" t="s">
        <v>39</v>
      </c>
      <c r="B35" s="134">
        <v>211947</v>
      </c>
      <c r="C35" s="134">
        <v>101260</v>
      </c>
      <c r="D35" s="134">
        <v>58577</v>
      </c>
      <c r="E35" s="134">
        <v>24090</v>
      </c>
      <c r="F35" s="134">
        <v>19175</v>
      </c>
      <c r="G35" s="134">
        <v>8845</v>
      </c>
      <c r="H35" s="134">
        <v>414400</v>
      </c>
      <c r="I35" s="131">
        <v>1.96</v>
      </c>
    </row>
    <row r="36" spans="1:9" ht="17.100000000000001" customHeight="1">
      <c r="A36" s="133" t="s">
        <v>40</v>
      </c>
      <c r="B36" s="136">
        <v>327208</v>
      </c>
      <c r="C36" s="136">
        <v>169267</v>
      </c>
      <c r="D36" s="136">
        <v>85705</v>
      </c>
      <c r="E36" s="136">
        <v>34328</v>
      </c>
      <c r="F36" s="136">
        <v>26177</v>
      </c>
      <c r="G36" s="136">
        <v>11731</v>
      </c>
      <c r="H36" s="136">
        <v>610699</v>
      </c>
      <c r="I36" s="137">
        <v>1.87</v>
      </c>
    </row>
    <row r="37" spans="1:9" ht="12" customHeight="1">
      <c r="A37" s="143" t="str">
        <f>REPT("    ",7)</f>
        <v xml:space="preserve">                            </v>
      </c>
      <c r="B37" s="139"/>
      <c r="C37" s="127"/>
      <c r="D37" s="127"/>
      <c r="E37" s="127"/>
      <c r="F37" s="127"/>
      <c r="G37" s="127"/>
      <c r="H37" s="139"/>
      <c r="I37" s="127"/>
    </row>
    <row r="38" spans="1:9" ht="12.75" hidden="1" customHeight="1">
      <c r="A38" s="142" t="s">
        <v>92</v>
      </c>
      <c r="H38" s="141"/>
    </row>
    <row r="39" spans="1:9" ht="12.75" customHeight="1">
      <c r="H39" s="141"/>
    </row>
    <row r="41" spans="1:9" ht="11.25"/>
    <row r="42" spans="1:9" ht="11.25"/>
    <row r="43" spans="1:9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sqref="A1:IV65536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44" t="s">
        <v>101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99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f>SUM(C11:G11)</f>
        <v>15232</v>
      </c>
      <c r="C11" s="130">
        <v>10055</v>
      </c>
      <c r="D11" s="130">
        <v>3296</v>
      </c>
      <c r="E11" s="130">
        <v>1001</v>
      </c>
      <c r="F11" s="130">
        <v>584</v>
      </c>
      <c r="G11" s="130">
        <v>296</v>
      </c>
      <c r="H11" s="130">
        <v>23607</v>
      </c>
      <c r="I11" s="131">
        <f t="shared" ref="I11:I34" si="0">H11/B11</f>
        <v>1.5498293067226891</v>
      </c>
    </row>
    <row r="12" spans="1:10" ht="12.75" customHeight="1">
      <c r="A12" s="129" t="s">
        <v>16</v>
      </c>
      <c r="B12" s="130">
        <f>SUM(C12:G12)</f>
        <v>14956</v>
      </c>
      <c r="C12" s="130">
        <v>7914</v>
      </c>
      <c r="D12" s="130">
        <v>3828</v>
      </c>
      <c r="E12" s="130">
        <v>1575</v>
      </c>
      <c r="F12" s="130">
        <v>1086</v>
      </c>
      <c r="G12" s="130">
        <v>553</v>
      </c>
      <c r="H12" s="130">
        <v>27587</v>
      </c>
      <c r="I12" s="131">
        <f t="shared" si="0"/>
        <v>1.844543995720781</v>
      </c>
      <c r="J12" s="132"/>
    </row>
    <row r="13" spans="1:10" ht="12.75" customHeight="1">
      <c r="A13" s="129" t="s">
        <v>17</v>
      </c>
      <c r="B13" s="130">
        <f>SUM(C13:G13)</f>
        <v>27532</v>
      </c>
      <c r="C13" s="130">
        <v>15554</v>
      </c>
      <c r="D13" s="130">
        <v>6759</v>
      </c>
      <c r="E13" s="130">
        <v>2597</v>
      </c>
      <c r="F13" s="130">
        <v>1825</v>
      </c>
      <c r="G13" s="130">
        <v>797</v>
      </c>
      <c r="H13" s="130">
        <v>48400</v>
      </c>
      <c r="I13" s="131">
        <f t="shared" si="0"/>
        <v>1.7579543803574023</v>
      </c>
      <c r="J13" s="132"/>
    </row>
    <row r="14" spans="1:10" ht="12.75" customHeight="1">
      <c r="A14" s="129" t="s">
        <v>18</v>
      </c>
      <c r="B14" s="130">
        <f>SUM(C14:G14)</f>
        <v>26176</v>
      </c>
      <c r="C14" s="130">
        <v>15419</v>
      </c>
      <c r="D14" s="130">
        <v>6138</v>
      </c>
      <c r="E14" s="130">
        <v>2337</v>
      </c>
      <c r="F14" s="130">
        <v>1645</v>
      </c>
      <c r="G14" s="130">
        <v>637</v>
      </c>
      <c r="H14" s="130">
        <v>44635</v>
      </c>
      <c r="I14" s="131">
        <f t="shared" si="0"/>
        <v>1.7051879584352079</v>
      </c>
      <c r="J14" s="132"/>
    </row>
    <row r="15" spans="1:10" ht="12.75" customHeight="1">
      <c r="A15" s="129" t="s">
        <v>19</v>
      </c>
      <c r="B15" s="130">
        <f>SUM(C15:G15)</f>
        <v>31020</v>
      </c>
      <c r="C15" s="130">
        <v>18863</v>
      </c>
      <c r="D15" s="130">
        <v>7144</v>
      </c>
      <c r="E15" s="130">
        <v>2592</v>
      </c>
      <c r="F15" s="130">
        <v>1764</v>
      </c>
      <c r="G15" s="130">
        <v>657</v>
      </c>
      <c r="H15" s="130">
        <v>51413</v>
      </c>
      <c r="I15" s="131">
        <f t="shared" si="0"/>
        <v>1.6574145712443584</v>
      </c>
      <c r="J15" s="132"/>
    </row>
    <row r="16" spans="1:10" ht="17.100000000000001" customHeight="1">
      <c r="A16" s="133" t="s">
        <v>20</v>
      </c>
      <c r="B16" s="134">
        <f t="shared" ref="B16:H16" si="1">SUM(B11:B15)</f>
        <v>114916</v>
      </c>
      <c r="C16" s="134">
        <f t="shared" si="1"/>
        <v>67805</v>
      </c>
      <c r="D16" s="134">
        <f t="shared" si="1"/>
        <v>27165</v>
      </c>
      <c r="E16" s="134">
        <f t="shared" si="1"/>
        <v>10102</v>
      </c>
      <c r="F16" s="134">
        <f t="shared" si="1"/>
        <v>6904</v>
      </c>
      <c r="G16" s="134">
        <f t="shared" si="1"/>
        <v>2940</v>
      </c>
      <c r="H16" s="134">
        <f t="shared" si="1"/>
        <v>195642</v>
      </c>
      <c r="I16" s="131">
        <f t="shared" si="0"/>
        <v>1.7024783319990253</v>
      </c>
      <c r="J16" s="132"/>
    </row>
    <row r="17" spans="1:10" ht="12.75" customHeight="1">
      <c r="A17" s="129" t="s">
        <v>21</v>
      </c>
      <c r="B17" s="130">
        <f t="shared" ref="B17:B34" si="2">SUM(C17:G17)</f>
        <v>37202</v>
      </c>
      <c r="C17" s="130">
        <v>18699</v>
      </c>
      <c r="D17" s="130">
        <v>9732</v>
      </c>
      <c r="E17" s="130">
        <v>4105</v>
      </c>
      <c r="F17" s="130">
        <v>3049</v>
      </c>
      <c r="G17" s="130">
        <v>1617</v>
      </c>
      <c r="H17" s="130">
        <v>71297</v>
      </c>
      <c r="I17" s="131">
        <f t="shared" si="0"/>
        <v>1.9164829847857643</v>
      </c>
    </row>
    <row r="18" spans="1:10" ht="12.75" customHeight="1">
      <c r="A18" s="129" t="s">
        <v>22</v>
      </c>
      <c r="B18" s="130">
        <f t="shared" si="2"/>
        <v>3667</v>
      </c>
      <c r="C18" s="130">
        <v>1834</v>
      </c>
      <c r="D18" s="130">
        <v>1055</v>
      </c>
      <c r="E18" s="130">
        <v>334</v>
      </c>
      <c r="F18" s="130">
        <v>312</v>
      </c>
      <c r="G18" s="130">
        <v>132</v>
      </c>
      <c r="H18" s="130">
        <v>6887</v>
      </c>
      <c r="I18" s="131">
        <f t="shared" si="0"/>
        <v>1.8781019907281156</v>
      </c>
      <c r="J18" s="132"/>
    </row>
    <row r="19" spans="1:10" ht="12.75" customHeight="1">
      <c r="A19" s="129" t="s">
        <v>23</v>
      </c>
      <c r="B19" s="130">
        <f t="shared" si="2"/>
        <v>6750</v>
      </c>
      <c r="C19" s="130">
        <v>3139</v>
      </c>
      <c r="D19" s="130">
        <v>1985</v>
      </c>
      <c r="E19" s="130">
        <v>769</v>
      </c>
      <c r="F19" s="130">
        <v>603</v>
      </c>
      <c r="G19" s="130">
        <v>254</v>
      </c>
      <c r="H19" s="130">
        <v>13185</v>
      </c>
      <c r="I19" s="131">
        <f t="shared" si="0"/>
        <v>1.9533333333333334</v>
      </c>
      <c r="J19" s="132"/>
    </row>
    <row r="20" spans="1:10" ht="12.75" customHeight="1">
      <c r="A20" s="129" t="s">
        <v>24</v>
      </c>
      <c r="B20" s="130">
        <f t="shared" si="2"/>
        <v>8818</v>
      </c>
      <c r="C20" s="130">
        <v>4476</v>
      </c>
      <c r="D20" s="130">
        <v>2331</v>
      </c>
      <c r="E20" s="130">
        <v>917</v>
      </c>
      <c r="F20" s="130">
        <v>799</v>
      </c>
      <c r="G20" s="130">
        <v>295</v>
      </c>
      <c r="H20" s="130">
        <v>16679</v>
      </c>
      <c r="I20" s="131">
        <f t="shared" si="0"/>
        <v>1.8914719891131775</v>
      </c>
      <c r="J20" s="132"/>
    </row>
    <row r="21" spans="1:10" ht="12.75" customHeight="1">
      <c r="A21" s="129" t="s">
        <v>25</v>
      </c>
      <c r="B21" s="130">
        <f t="shared" si="2"/>
        <v>15722</v>
      </c>
      <c r="C21" s="130">
        <v>7742</v>
      </c>
      <c r="D21" s="130">
        <v>4171</v>
      </c>
      <c r="E21" s="130">
        <v>1799</v>
      </c>
      <c r="F21" s="130">
        <v>1360</v>
      </c>
      <c r="G21" s="130">
        <v>650</v>
      </c>
      <c r="H21" s="130">
        <v>30409</v>
      </c>
      <c r="I21" s="131">
        <f t="shared" si="0"/>
        <v>1.934168680829411</v>
      </c>
      <c r="J21" s="132"/>
    </row>
    <row r="22" spans="1:10" ht="12.75" customHeight="1">
      <c r="A22" s="129" t="s">
        <v>26</v>
      </c>
      <c r="B22" s="130">
        <f t="shared" si="2"/>
        <v>5234</v>
      </c>
      <c r="C22" s="130">
        <v>2563</v>
      </c>
      <c r="D22" s="130">
        <v>1384</v>
      </c>
      <c r="E22" s="130">
        <v>579</v>
      </c>
      <c r="F22" s="130">
        <v>482</v>
      </c>
      <c r="G22" s="130">
        <v>226</v>
      </c>
      <c r="H22" s="130">
        <v>10199</v>
      </c>
      <c r="I22" s="131">
        <f t="shared" si="0"/>
        <v>1.9486052732136034</v>
      </c>
      <c r="J22" s="132"/>
    </row>
    <row r="23" spans="1:10" ht="12.75" customHeight="1">
      <c r="A23" s="129" t="s">
        <v>27</v>
      </c>
      <c r="B23" s="130">
        <f t="shared" si="2"/>
        <v>16954</v>
      </c>
      <c r="C23" s="130">
        <v>8023</v>
      </c>
      <c r="D23" s="130">
        <v>4776</v>
      </c>
      <c r="E23" s="130">
        <v>1921</v>
      </c>
      <c r="F23" s="130">
        <v>1559</v>
      </c>
      <c r="G23" s="130">
        <v>675</v>
      </c>
      <c r="H23" s="130">
        <v>33157</v>
      </c>
      <c r="I23" s="131">
        <f t="shared" si="0"/>
        <v>1.9557036687507372</v>
      </c>
      <c r="J23" s="132"/>
    </row>
    <row r="24" spans="1:10" ht="12.75" customHeight="1">
      <c r="A24" s="129" t="s">
        <v>28</v>
      </c>
      <c r="B24" s="130">
        <f t="shared" si="2"/>
        <v>12195</v>
      </c>
      <c r="C24" s="130">
        <v>5038</v>
      </c>
      <c r="D24" s="130">
        <v>3800</v>
      </c>
      <c r="E24" s="130">
        <v>1572</v>
      </c>
      <c r="F24" s="130">
        <v>1206</v>
      </c>
      <c r="G24" s="130">
        <v>579</v>
      </c>
      <c r="H24" s="130">
        <v>25253</v>
      </c>
      <c r="I24" s="131">
        <f t="shared" si="0"/>
        <v>2.0707667076670768</v>
      </c>
    </row>
    <row r="25" spans="1:10" ht="12.75" customHeight="1">
      <c r="A25" s="129" t="s">
        <v>29</v>
      </c>
      <c r="B25" s="130">
        <f t="shared" si="2"/>
        <v>3554</v>
      </c>
      <c r="C25" s="130">
        <v>1873</v>
      </c>
      <c r="D25" s="130">
        <v>854</v>
      </c>
      <c r="E25" s="130">
        <v>397</v>
      </c>
      <c r="F25" s="130">
        <v>291</v>
      </c>
      <c r="G25" s="130">
        <v>139</v>
      </c>
      <c r="H25" s="130">
        <v>6683</v>
      </c>
      <c r="I25" s="131">
        <f t="shared" si="0"/>
        <v>1.8804164321890828</v>
      </c>
    </row>
    <row r="26" spans="1:10" ht="12.75" customHeight="1">
      <c r="A26" s="129" t="s">
        <v>30</v>
      </c>
      <c r="B26" s="130">
        <f t="shared" si="2"/>
        <v>4358</v>
      </c>
      <c r="C26" s="130">
        <v>2044</v>
      </c>
      <c r="D26" s="130">
        <v>1193</v>
      </c>
      <c r="E26" s="130">
        <v>529</v>
      </c>
      <c r="F26" s="130">
        <v>383</v>
      </c>
      <c r="G26" s="130">
        <v>209</v>
      </c>
      <c r="H26" s="130">
        <v>8664</v>
      </c>
      <c r="I26" s="131">
        <f t="shared" si="0"/>
        <v>1.9880679210647085</v>
      </c>
    </row>
    <row r="27" spans="1:10" ht="12.75" customHeight="1">
      <c r="A27" s="129" t="s">
        <v>31</v>
      </c>
      <c r="B27" s="130">
        <f t="shared" si="2"/>
        <v>7336</v>
      </c>
      <c r="C27" s="130">
        <v>3788</v>
      </c>
      <c r="D27" s="130">
        <v>2035</v>
      </c>
      <c r="E27" s="130">
        <v>676</v>
      </c>
      <c r="F27" s="130">
        <v>578</v>
      </c>
      <c r="G27" s="130">
        <v>259</v>
      </c>
      <c r="H27" s="130">
        <v>13565</v>
      </c>
      <c r="I27" s="131">
        <f t="shared" si="0"/>
        <v>1.8491003271537623</v>
      </c>
    </row>
    <row r="28" spans="1:10" ht="12.75" customHeight="1">
      <c r="A28" s="129" t="s">
        <v>32</v>
      </c>
      <c r="B28" s="130">
        <f t="shared" si="2"/>
        <v>12341</v>
      </c>
      <c r="C28" s="130">
        <v>5597</v>
      </c>
      <c r="D28" s="130">
        <v>3706</v>
      </c>
      <c r="E28" s="130">
        <v>1369</v>
      </c>
      <c r="F28" s="130">
        <v>1194</v>
      </c>
      <c r="G28" s="130">
        <v>475</v>
      </c>
      <c r="H28" s="130">
        <v>24384</v>
      </c>
      <c r="I28" s="131">
        <f t="shared" si="0"/>
        <v>1.975852848229479</v>
      </c>
    </row>
    <row r="29" spans="1:10" ht="12.75" customHeight="1">
      <c r="A29" s="129" t="s">
        <v>33</v>
      </c>
      <c r="B29" s="130">
        <f t="shared" si="2"/>
        <v>6326</v>
      </c>
      <c r="C29" s="130">
        <v>2910</v>
      </c>
      <c r="D29" s="130">
        <v>1811</v>
      </c>
      <c r="E29" s="130">
        <v>819</v>
      </c>
      <c r="F29" s="130">
        <v>543</v>
      </c>
      <c r="G29" s="130">
        <v>243</v>
      </c>
      <c r="H29" s="130">
        <v>12435</v>
      </c>
      <c r="I29" s="131">
        <f t="shared" si="0"/>
        <v>1.9656971229845084</v>
      </c>
    </row>
    <row r="30" spans="1:10" ht="12.75" customHeight="1">
      <c r="A30" s="129" t="s">
        <v>34</v>
      </c>
      <c r="B30" s="130">
        <f t="shared" si="2"/>
        <v>8686</v>
      </c>
      <c r="C30" s="130">
        <v>4190</v>
      </c>
      <c r="D30" s="130">
        <v>2364</v>
      </c>
      <c r="E30" s="130">
        <v>1035</v>
      </c>
      <c r="F30" s="130">
        <v>741</v>
      </c>
      <c r="G30" s="130">
        <v>356</v>
      </c>
      <c r="H30" s="130">
        <v>16897</v>
      </c>
      <c r="I30" s="131">
        <f t="shared" si="0"/>
        <v>1.9453142988717476</v>
      </c>
    </row>
    <row r="31" spans="1:10" ht="12.75" customHeight="1">
      <c r="A31" s="129" t="s">
        <v>35</v>
      </c>
      <c r="B31" s="130">
        <f t="shared" si="2"/>
        <v>24575</v>
      </c>
      <c r="C31" s="130">
        <v>12547</v>
      </c>
      <c r="D31" s="130">
        <v>6569</v>
      </c>
      <c r="E31" s="130">
        <v>2485</v>
      </c>
      <c r="F31" s="130">
        <v>2128</v>
      </c>
      <c r="G31" s="130">
        <v>846</v>
      </c>
      <c r="H31" s="130">
        <v>46094</v>
      </c>
      <c r="I31" s="131">
        <f t="shared" si="0"/>
        <v>1.8756459816887081</v>
      </c>
    </row>
    <row r="32" spans="1:10" ht="12.75" customHeight="1">
      <c r="A32" s="129" t="s">
        <v>36</v>
      </c>
      <c r="B32" s="130">
        <f t="shared" si="2"/>
        <v>4822</v>
      </c>
      <c r="C32" s="130">
        <v>2364</v>
      </c>
      <c r="D32" s="130">
        <v>1302</v>
      </c>
      <c r="E32" s="130">
        <v>546</v>
      </c>
      <c r="F32" s="130">
        <v>401</v>
      </c>
      <c r="G32" s="130">
        <v>209</v>
      </c>
      <c r="H32" s="130">
        <v>9334</v>
      </c>
      <c r="I32" s="131">
        <f t="shared" si="0"/>
        <v>1.9357113231024472</v>
      </c>
    </row>
    <row r="33" spans="1:9" ht="12.75" customHeight="1">
      <c r="A33" s="129" t="s">
        <v>37</v>
      </c>
      <c r="B33" s="130">
        <f t="shared" si="2"/>
        <v>14958</v>
      </c>
      <c r="C33" s="130">
        <v>5858</v>
      </c>
      <c r="D33" s="130">
        <v>4608</v>
      </c>
      <c r="E33" s="130">
        <v>1995</v>
      </c>
      <c r="F33" s="130">
        <v>1751</v>
      </c>
      <c r="G33" s="130">
        <v>746</v>
      </c>
      <c r="H33" s="130">
        <v>32003</v>
      </c>
      <c r="I33" s="131">
        <f t="shared" si="0"/>
        <v>2.139524000534831</v>
      </c>
    </row>
    <row r="34" spans="1:9" ht="12.75" customHeight="1">
      <c r="A34" s="129" t="s">
        <v>38</v>
      </c>
      <c r="B34" s="130">
        <f t="shared" si="2"/>
        <v>18880</v>
      </c>
      <c r="C34" s="130">
        <v>8599</v>
      </c>
      <c r="D34" s="130">
        <v>5139</v>
      </c>
      <c r="E34" s="130">
        <v>2289</v>
      </c>
      <c r="F34" s="130">
        <v>1876</v>
      </c>
      <c r="G34" s="130">
        <v>977</v>
      </c>
      <c r="H34" s="130">
        <v>38459</v>
      </c>
      <c r="I34" s="131">
        <f t="shared" si="0"/>
        <v>2.0370233050847459</v>
      </c>
    </row>
    <row r="35" spans="1:9" ht="17.100000000000001" customHeight="1">
      <c r="A35" s="133" t="s">
        <v>39</v>
      </c>
      <c r="B35" s="134">
        <f t="shared" ref="B35:H35" si="3">SUM(B17:B34)</f>
        <v>212378</v>
      </c>
      <c r="C35" s="134">
        <f t="shared" si="3"/>
        <v>101284</v>
      </c>
      <c r="D35" s="134">
        <f t="shared" si="3"/>
        <v>58815</v>
      </c>
      <c r="E35" s="134">
        <f t="shared" si="3"/>
        <v>24136</v>
      </c>
      <c r="F35" s="134">
        <f t="shared" si="3"/>
        <v>19256</v>
      </c>
      <c r="G35" s="134">
        <f t="shared" si="3"/>
        <v>8887</v>
      </c>
      <c r="H35" s="134">
        <f t="shared" si="3"/>
        <v>415584</v>
      </c>
      <c r="I35" s="131">
        <f>H35/B35</f>
        <v>1.9568128525553494</v>
      </c>
    </row>
    <row r="36" spans="1:9" ht="17.100000000000001" customHeight="1">
      <c r="A36" s="133" t="s">
        <v>40</v>
      </c>
      <c r="B36" s="136">
        <f t="shared" ref="B36:H36" si="4">+B16+B35</f>
        <v>327294</v>
      </c>
      <c r="C36" s="136">
        <f t="shared" si="4"/>
        <v>169089</v>
      </c>
      <c r="D36" s="136">
        <f t="shared" si="4"/>
        <v>85980</v>
      </c>
      <c r="E36" s="136">
        <f t="shared" si="4"/>
        <v>34238</v>
      </c>
      <c r="F36" s="136">
        <f t="shared" si="4"/>
        <v>26160</v>
      </c>
      <c r="G36" s="136">
        <f t="shared" si="4"/>
        <v>11827</v>
      </c>
      <c r="H36" s="136">
        <f t="shared" si="4"/>
        <v>611226</v>
      </c>
      <c r="I36" s="137">
        <f>H36/B36</f>
        <v>1.8675136116152451</v>
      </c>
    </row>
    <row r="37" spans="1:9" ht="12" customHeight="1">
      <c r="A37" s="143" t="str">
        <f>REPT("    ",7)</f>
        <v xml:space="preserve">                            </v>
      </c>
      <c r="B37" s="139"/>
      <c r="C37" s="127"/>
      <c r="D37" s="127"/>
      <c r="E37" s="127"/>
      <c r="F37" s="127"/>
      <c r="G37" s="127"/>
      <c r="H37" s="139"/>
      <c r="I37" s="127"/>
    </row>
    <row r="38" spans="1:9" ht="12.75" hidden="1" customHeight="1">
      <c r="A38" s="142" t="s">
        <v>92</v>
      </c>
      <c r="H38" s="141"/>
    </row>
    <row r="39" spans="1:9" ht="12.75" customHeight="1">
      <c r="H39" s="141"/>
    </row>
    <row r="41" spans="1:9" ht="11.25"/>
    <row r="42" spans="1:9" ht="11.25"/>
    <row r="43" spans="1:9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J8" sqref="J8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44" t="s">
        <v>100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99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f>SUM(C11:G11)</f>
        <v>15135</v>
      </c>
      <c r="C11" s="130">
        <v>9994</v>
      </c>
      <c r="D11" s="130">
        <v>3307</v>
      </c>
      <c r="E11" s="130">
        <v>955</v>
      </c>
      <c r="F11" s="130">
        <v>567</v>
      </c>
      <c r="G11" s="130">
        <v>312</v>
      </c>
      <c r="H11" s="130">
        <v>23434</v>
      </c>
      <c r="I11" s="131">
        <f t="shared" ref="I11:I34" si="0">H11/B11</f>
        <v>1.5483316815328709</v>
      </c>
    </row>
    <row r="12" spans="1:10" ht="12.75" customHeight="1">
      <c r="A12" s="129" t="s">
        <v>16</v>
      </c>
      <c r="B12" s="130">
        <f>SUM(C12:G12)</f>
        <v>14918</v>
      </c>
      <c r="C12" s="130">
        <v>7845</v>
      </c>
      <c r="D12" s="130">
        <v>3880</v>
      </c>
      <c r="E12" s="130">
        <v>1552</v>
      </c>
      <c r="F12" s="130">
        <v>1073</v>
      </c>
      <c r="G12" s="130">
        <v>568</v>
      </c>
      <c r="H12" s="130">
        <v>27572</v>
      </c>
      <c r="I12" s="131">
        <f t="shared" si="0"/>
        <v>1.8482370290923715</v>
      </c>
      <c r="J12" s="132"/>
    </row>
    <row r="13" spans="1:10" ht="12.75" customHeight="1">
      <c r="A13" s="129" t="s">
        <v>17</v>
      </c>
      <c r="B13" s="130">
        <f>SUM(C13:G13)</f>
        <v>27521</v>
      </c>
      <c r="C13" s="130">
        <v>15620</v>
      </c>
      <c r="D13" s="130">
        <v>6725</v>
      </c>
      <c r="E13" s="130">
        <v>2604</v>
      </c>
      <c r="F13" s="130">
        <v>1780</v>
      </c>
      <c r="G13" s="130">
        <v>792</v>
      </c>
      <c r="H13" s="130">
        <v>48249</v>
      </c>
      <c r="I13" s="131">
        <f t="shared" si="0"/>
        <v>1.7531703063115438</v>
      </c>
      <c r="J13" s="132"/>
    </row>
    <row r="14" spans="1:10" ht="12.75" customHeight="1">
      <c r="A14" s="129" t="s">
        <v>18</v>
      </c>
      <c r="B14" s="130">
        <f>SUM(C14:G14)</f>
        <v>26098</v>
      </c>
      <c r="C14" s="130">
        <v>15416</v>
      </c>
      <c r="D14" s="130">
        <v>6110</v>
      </c>
      <c r="E14" s="130">
        <v>2333</v>
      </c>
      <c r="F14" s="130">
        <v>1613</v>
      </c>
      <c r="G14" s="130">
        <v>626</v>
      </c>
      <c r="H14" s="130">
        <v>44378</v>
      </c>
      <c r="I14" s="131">
        <f t="shared" si="0"/>
        <v>1.7004368150816154</v>
      </c>
      <c r="J14" s="132"/>
    </row>
    <row r="15" spans="1:10" ht="12.75" customHeight="1">
      <c r="A15" s="129" t="s">
        <v>19</v>
      </c>
      <c r="B15" s="130">
        <f>SUM(C15:G15)</f>
        <v>30980</v>
      </c>
      <c r="C15" s="130">
        <v>18878</v>
      </c>
      <c r="D15" s="130">
        <v>7110</v>
      </c>
      <c r="E15" s="130">
        <v>2577</v>
      </c>
      <c r="F15" s="130">
        <v>1748</v>
      </c>
      <c r="G15" s="130">
        <v>667</v>
      </c>
      <c r="H15" s="130">
        <v>51328</v>
      </c>
      <c r="I15" s="131">
        <f t="shared" si="0"/>
        <v>1.6568108457069077</v>
      </c>
      <c r="J15" s="132"/>
    </row>
    <row r="16" spans="1:10" ht="17.100000000000001" customHeight="1">
      <c r="A16" s="133" t="s">
        <v>20</v>
      </c>
      <c r="B16" s="134">
        <f t="shared" ref="B16:H16" si="1">SUM(B11:B15)</f>
        <v>114652</v>
      </c>
      <c r="C16" s="134">
        <f t="shared" si="1"/>
        <v>67753</v>
      </c>
      <c r="D16" s="134">
        <f t="shared" si="1"/>
        <v>27132</v>
      </c>
      <c r="E16" s="134">
        <f t="shared" si="1"/>
        <v>10021</v>
      </c>
      <c r="F16" s="134">
        <f t="shared" si="1"/>
        <v>6781</v>
      </c>
      <c r="G16" s="134">
        <f t="shared" si="1"/>
        <v>2965</v>
      </c>
      <c r="H16" s="134">
        <f t="shared" si="1"/>
        <v>194961</v>
      </c>
      <c r="I16" s="131">
        <f t="shared" si="0"/>
        <v>1.7004587796113457</v>
      </c>
      <c r="J16" s="132"/>
    </row>
    <row r="17" spans="1:10" ht="12.75" customHeight="1">
      <c r="A17" s="129" t="s">
        <v>21</v>
      </c>
      <c r="B17" s="130">
        <f t="shared" ref="B17:B34" si="2">SUM(C17:G17)</f>
        <v>36968</v>
      </c>
      <c r="C17" s="130">
        <v>18562</v>
      </c>
      <c r="D17" s="130">
        <v>9590</v>
      </c>
      <c r="E17" s="130">
        <v>4119</v>
      </c>
      <c r="F17" s="130">
        <v>3091</v>
      </c>
      <c r="G17" s="130">
        <v>1606</v>
      </c>
      <c r="H17" s="130">
        <v>71011</v>
      </c>
      <c r="I17" s="131">
        <f t="shared" si="0"/>
        <v>1.9208775156892448</v>
      </c>
    </row>
    <row r="18" spans="1:10" ht="12.75" customHeight="1">
      <c r="A18" s="129" t="s">
        <v>22</v>
      </c>
      <c r="B18" s="130">
        <f t="shared" si="2"/>
        <v>3594</v>
      </c>
      <c r="C18" s="130">
        <v>1808</v>
      </c>
      <c r="D18" s="130">
        <v>1019</v>
      </c>
      <c r="E18" s="130">
        <v>318</v>
      </c>
      <c r="F18" s="130">
        <v>326</v>
      </c>
      <c r="G18" s="130">
        <v>123</v>
      </c>
      <c r="H18" s="130">
        <v>6752</v>
      </c>
      <c r="I18" s="131">
        <f t="shared" si="0"/>
        <v>1.8786867000556482</v>
      </c>
      <c r="J18" s="132"/>
    </row>
    <row r="19" spans="1:10" ht="12.75" customHeight="1">
      <c r="A19" s="129" t="s">
        <v>23</v>
      </c>
      <c r="B19" s="130">
        <f t="shared" si="2"/>
        <v>6712</v>
      </c>
      <c r="C19" s="130">
        <v>3111</v>
      </c>
      <c r="D19" s="130">
        <v>1986</v>
      </c>
      <c r="E19" s="130">
        <v>756</v>
      </c>
      <c r="F19" s="130">
        <v>594</v>
      </c>
      <c r="G19" s="130">
        <v>265</v>
      </c>
      <c r="H19" s="130">
        <v>13152</v>
      </c>
      <c r="I19" s="131">
        <f t="shared" si="0"/>
        <v>1.9594755661501788</v>
      </c>
      <c r="J19" s="132"/>
    </row>
    <row r="20" spans="1:10" ht="12.75" customHeight="1">
      <c r="A20" s="129" t="s">
        <v>24</v>
      </c>
      <c r="B20" s="130">
        <f t="shared" si="2"/>
        <v>8814</v>
      </c>
      <c r="C20" s="130">
        <v>4463</v>
      </c>
      <c r="D20" s="130">
        <v>2323</v>
      </c>
      <c r="E20" s="130">
        <v>941</v>
      </c>
      <c r="F20" s="130">
        <v>777</v>
      </c>
      <c r="G20" s="130">
        <v>310</v>
      </c>
      <c r="H20" s="130">
        <v>16707</v>
      </c>
      <c r="I20" s="131">
        <f t="shared" si="0"/>
        <v>1.8955071477195371</v>
      </c>
      <c r="J20" s="132"/>
    </row>
    <row r="21" spans="1:10" ht="12.75" customHeight="1">
      <c r="A21" s="129" t="s">
        <v>25</v>
      </c>
      <c r="B21" s="130">
        <f t="shared" si="2"/>
        <v>15694</v>
      </c>
      <c r="C21" s="130">
        <v>7806</v>
      </c>
      <c r="D21" s="130">
        <v>4051</v>
      </c>
      <c r="E21" s="130">
        <v>1847</v>
      </c>
      <c r="F21" s="130">
        <v>1356</v>
      </c>
      <c r="G21" s="130">
        <v>634</v>
      </c>
      <c r="H21" s="130">
        <v>30283</v>
      </c>
      <c r="I21" s="131">
        <f t="shared" si="0"/>
        <v>1.9295909264687141</v>
      </c>
      <c r="J21" s="132"/>
    </row>
    <row r="22" spans="1:10" ht="12.75" customHeight="1">
      <c r="A22" s="129" t="s">
        <v>26</v>
      </c>
      <c r="B22" s="130">
        <f t="shared" si="2"/>
        <v>5237</v>
      </c>
      <c r="C22" s="130">
        <v>2533</v>
      </c>
      <c r="D22" s="130">
        <v>1410</v>
      </c>
      <c r="E22" s="130">
        <v>572</v>
      </c>
      <c r="F22" s="130">
        <v>483</v>
      </c>
      <c r="G22" s="130">
        <v>239</v>
      </c>
      <c r="H22" s="130">
        <v>10278</v>
      </c>
      <c r="I22" s="131">
        <f t="shared" si="0"/>
        <v>1.9625739927439374</v>
      </c>
      <c r="J22" s="132"/>
    </row>
    <row r="23" spans="1:10" ht="12.75" customHeight="1">
      <c r="A23" s="129" t="s">
        <v>27</v>
      </c>
      <c r="B23" s="130">
        <f t="shared" si="2"/>
        <v>16901</v>
      </c>
      <c r="C23" s="130">
        <v>7996</v>
      </c>
      <c r="D23" s="130">
        <v>4755</v>
      </c>
      <c r="E23" s="130">
        <v>1941</v>
      </c>
      <c r="F23" s="130">
        <v>1534</v>
      </c>
      <c r="G23" s="130">
        <v>675</v>
      </c>
      <c r="H23" s="130">
        <v>33040</v>
      </c>
      <c r="I23" s="131">
        <f t="shared" si="0"/>
        <v>1.9549139104195019</v>
      </c>
      <c r="J23" s="132"/>
    </row>
    <row r="24" spans="1:10" ht="12.75" customHeight="1">
      <c r="A24" s="129" t="s">
        <v>28</v>
      </c>
      <c r="B24" s="130">
        <f t="shared" si="2"/>
        <v>12128</v>
      </c>
      <c r="C24" s="130">
        <v>4968</v>
      </c>
      <c r="D24" s="130">
        <v>3797</v>
      </c>
      <c r="E24" s="130">
        <v>1598</v>
      </c>
      <c r="F24" s="130">
        <v>1193</v>
      </c>
      <c r="G24" s="130">
        <v>572</v>
      </c>
      <c r="H24" s="130">
        <v>25163</v>
      </c>
      <c r="I24" s="131">
        <f t="shared" si="0"/>
        <v>2.0747856200527703</v>
      </c>
    </row>
    <row r="25" spans="1:10" ht="12.75" customHeight="1">
      <c r="A25" s="129" t="s">
        <v>29</v>
      </c>
      <c r="B25" s="130">
        <f t="shared" si="2"/>
        <v>3537</v>
      </c>
      <c r="C25" s="130">
        <v>1848</v>
      </c>
      <c r="D25" s="130">
        <v>873</v>
      </c>
      <c r="E25" s="130">
        <v>395</v>
      </c>
      <c r="F25" s="130">
        <v>287</v>
      </c>
      <c r="G25" s="130">
        <v>134</v>
      </c>
      <c r="H25" s="130">
        <v>6653</v>
      </c>
      <c r="I25" s="131">
        <f t="shared" si="0"/>
        <v>1.8809725756290643</v>
      </c>
    </row>
    <row r="26" spans="1:10" ht="12.75" customHeight="1">
      <c r="A26" s="129" t="s">
        <v>30</v>
      </c>
      <c r="B26" s="130">
        <f t="shared" si="2"/>
        <v>4389</v>
      </c>
      <c r="C26" s="130">
        <v>2078</v>
      </c>
      <c r="D26" s="130">
        <v>1184</v>
      </c>
      <c r="E26" s="130">
        <v>530</v>
      </c>
      <c r="F26" s="130">
        <v>396</v>
      </c>
      <c r="G26" s="130">
        <v>201</v>
      </c>
      <c r="H26" s="130">
        <v>8693</v>
      </c>
      <c r="I26" s="131">
        <f t="shared" si="0"/>
        <v>1.9806334016860332</v>
      </c>
    </row>
    <row r="27" spans="1:10" ht="12.75" customHeight="1">
      <c r="A27" s="129" t="s">
        <v>31</v>
      </c>
      <c r="B27" s="130">
        <f t="shared" si="2"/>
        <v>7323</v>
      </c>
      <c r="C27" s="130">
        <v>3785</v>
      </c>
      <c r="D27" s="130">
        <v>2029</v>
      </c>
      <c r="E27" s="130">
        <v>676</v>
      </c>
      <c r="F27" s="130">
        <v>588</v>
      </c>
      <c r="G27" s="130">
        <v>245</v>
      </c>
      <c r="H27" s="130">
        <v>13521</v>
      </c>
      <c r="I27" s="131">
        <f t="shared" si="0"/>
        <v>1.846374436706268</v>
      </c>
    </row>
    <row r="28" spans="1:10" ht="12.75" customHeight="1">
      <c r="A28" s="129" t="s">
        <v>32</v>
      </c>
      <c r="B28" s="130">
        <f t="shared" si="2"/>
        <v>12303</v>
      </c>
      <c r="C28" s="130">
        <v>5607</v>
      </c>
      <c r="D28" s="130">
        <v>3681</v>
      </c>
      <c r="E28" s="130">
        <v>1364</v>
      </c>
      <c r="F28" s="130">
        <v>1171</v>
      </c>
      <c r="G28" s="130">
        <v>480</v>
      </c>
      <c r="H28" s="130">
        <v>24261</v>
      </c>
      <c r="I28" s="131">
        <f t="shared" si="0"/>
        <v>1.9719580590099977</v>
      </c>
    </row>
    <row r="29" spans="1:10" ht="12.75" customHeight="1">
      <c r="A29" s="129" t="s">
        <v>33</v>
      </c>
      <c r="B29" s="130">
        <f t="shared" si="2"/>
        <v>6242</v>
      </c>
      <c r="C29" s="130">
        <v>2839</v>
      </c>
      <c r="D29" s="130">
        <v>1781</v>
      </c>
      <c r="E29" s="130">
        <v>849</v>
      </c>
      <c r="F29" s="130">
        <v>535</v>
      </c>
      <c r="G29" s="130">
        <v>238</v>
      </c>
      <c r="H29" s="130">
        <v>12338</v>
      </c>
      <c r="I29" s="131">
        <f t="shared" si="0"/>
        <v>1.9766100608779238</v>
      </c>
    </row>
    <row r="30" spans="1:10" ht="12.75" customHeight="1">
      <c r="A30" s="129" t="s">
        <v>34</v>
      </c>
      <c r="B30" s="130">
        <f t="shared" si="2"/>
        <v>8580</v>
      </c>
      <c r="C30" s="130">
        <v>4103</v>
      </c>
      <c r="D30" s="130">
        <v>2345</v>
      </c>
      <c r="E30" s="130">
        <v>1059</v>
      </c>
      <c r="F30" s="130">
        <v>719</v>
      </c>
      <c r="G30" s="130">
        <v>354</v>
      </c>
      <c r="H30" s="130">
        <v>16730</v>
      </c>
      <c r="I30" s="131">
        <f t="shared" si="0"/>
        <v>1.9498834498834499</v>
      </c>
    </row>
    <row r="31" spans="1:10" ht="12.75" customHeight="1">
      <c r="A31" s="129" t="s">
        <v>35</v>
      </c>
      <c r="B31" s="130">
        <f t="shared" si="2"/>
        <v>24370</v>
      </c>
      <c r="C31" s="130">
        <v>12409</v>
      </c>
      <c r="D31" s="130">
        <v>6498</v>
      </c>
      <c r="E31" s="130">
        <v>2524</v>
      </c>
      <c r="F31" s="130">
        <v>2100</v>
      </c>
      <c r="G31" s="130">
        <v>839</v>
      </c>
      <c r="H31" s="130">
        <v>45775</v>
      </c>
      <c r="I31" s="131">
        <f t="shared" si="0"/>
        <v>1.8783340172343044</v>
      </c>
    </row>
    <row r="32" spans="1:10" ht="12.75" customHeight="1">
      <c r="A32" s="129" t="s">
        <v>36</v>
      </c>
      <c r="B32" s="130">
        <f t="shared" si="2"/>
        <v>4765</v>
      </c>
      <c r="C32" s="130">
        <v>2292</v>
      </c>
      <c r="D32" s="130">
        <v>1323</v>
      </c>
      <c r="E32" s="130">
        <v>536</v>
      </c>
      <c r="F32" s="130">
        <v>406</v>
      </c>
      <c r="G32" s="130">
        <v>208</v>
      </c>
      <c r="H32" s="130">
        <v>9286</v>
      </c>
      <c r="I32" s="131">
        <f t="shared" si="0"/>
        <v>1.9487932843651627</v>
      </c>
    </row>
    <row r="33" spans="1:9" ht="12.75" customHeight="1">
      <c r="A33" s="129" t="s">
        <v>37</v>
      </c>
      <c r="B33" s="130">
        <f t="shared" si="2"/>
        <v>15052</v>
      </c>
      <c r="C33" s="130">
        <v>5909</v>
      </c>
      <c r="D33" s="130">
        <v>4597</v>
      </c>
      <c r="E33" s="130">
        <v>2035</v>
      </c>
      <c r="F33" s="130">
        <v>1766</v>
      </c>
      <c r="G33" s="130">
        <v>745</v>
      </c>
      <c r="H33" s="130">
        <v>32215</v>
      </c>
      <c r="I33" s="131">
        <f t="shared" si="0"/>
        <v>2.1402471432367793</v>
      </c>
    </row>
    <row r="34" spans="1:9" ht="12.75" customHeight="1">
      <c r="A34" s="129" t="s">
        <v>38</v>
      </c>
      <c r="B34" s="130">
        <f t="shared" si="2"/>
        <v>18736</v>
      </c>
      <c r="C34" s="130">
        <v>8594</v>
      </c>
      <c r="D34" s="130">
        <v>5048</v>
      </c>
      <c r="E34" s="130">
        <v>2243</v>
      </c>
      <c r="F34" s="130">
        <v>1879</v>
      </c>
      <c r="G34" s="130">
        <v>972</v>
      </c>
      <c r="H34" s="130">
        <v>38124</v>
      </c>
      <c r="I34" s="131">
        <f t="shared" si="0"/>
        <v>2.0347993168232281</v>
      </c>
    </row>
    <row r="35" spans="1:9" ht="17.100000000000001" customHeight="1">
      <c r="A35" s="133" t="s">
        <v>39</v>
      </c>
      <c r="B35" s="134">
        <f t="shared" ref="B35:H35" si="3">SUM(B17:B34)</f>
        <v>211345</v>
      </c>
      <c r="C35" s="134">
        <f t="shared" si="3"/>
        <v>100711</v>
      </c>
      <c r="D35" s="134">
        <f t="shared" si="3"/>
        <v>58290</v>
      </c>
      <c r="E35" s="134">
        <f t="shared" si="3"/>
        <v>24303</v>
      </c>
      <c r="F35" s="134">
        <f t="shared" si="3"/>
        <v>19201</v>
      </c>
      <c r="G35" s="134">
        <f t="shared" si="3"/>
        <v>8840</v>
      </c>
      <c r="H35" s="134">
        <f t="shared" si="3"/>
        <v>413982</v>
      </c>
      <c r="I35" s="131">
        <f>H35/B35</f>
        <v>1.9587972272824055</v>
      </c>
    </row>
    <row r="36" spans="1:9" ht="17.100000000000001" customHeight="1">
      <c r="A36" s="133" t="s">
        <v>40</v>
      </c>
      <c r="B36" s="136">
        <f t="shared" ref="B36:H36" si="4">+B16+B35</f>
        <v>325997</v>
      </c>
      <c r="C36" s="136">
        <f t="shared" si="4"/>
        <v>168464</v>
      </c>
      <c r="D36" s="136">
        <f t="shared" si="4"/>
        <v>85422</v>
      </c>
      <c r="E36" s="136">
        <f t="shared" si="4"/>
        <v>34324</v>
      </c>
      <c r="F36" s="136">
        <f t="shared" si="4"/>
        <v>25982</v>
      </c>
      <c r="G36" s="136">
        <f t="shared" si="4"/>
        <v>11805</v>
      </c>
      <c r="H36" s="136">
        <f t="shared" si="4"/>
        <v>608943</v>
      </c>
      <c r="I36" s="137">
        <f>H36/B36</f>
        <v>1.8679405025199618</v>
      </c>
    </row>
    <row r="37" spans="1:9" ht="12" customHeight="1">
      <c r="A37" s="143" t="str">
        <f>REPT("    ",7)</f>
        <v xml:space="preserve">                            </v>
      </c>
      <c r="B37" s="139"/>
      <c r="C37" s="127"/>
      <c r="D37" s="127"/>
      <c r="E37" s="127"/>
      <c r="F37" s="127"/>
      <c r="G37" s="127"/>
      <c r="H37" s="139"/>
      <c r="I37" s="127"/>
    </row>
    <row r="38" spans="1:9" ht="12.75" hidden="1" customHeight="1">
      <c r="A38" s="142" t="s">
        <v>92</v>
      </c>
      <c r="H38" s="141"/>
    </row>
    <row r="39" spans="1:9" ht="12.75" customHeight="1">
      <c r="H39" s="141"/>
    </row>
    <row r="40" spans="1:9" ht="12.75" customHeight="1">
      <c r="H40" s="141"/>
    </row>
    <row r="41" spans="1:9" ht="12.75" customHeight="1">
      <c r="H41" s="141"/>
    </row>
    <row r="42" spans="1:9" ht="12.75" customHeight="1">
      <c r="H42" s="141"/>
    </row>
    <row r="43" spans="1:9" ht="12.75" customHeight="1">
      <c r="H43" s="141"/>
    </row>
    <row r="44" spans="1:9" ht="12.75" customHeight="1">
      <c r="H44" s="141"/>
    </row>
    <row r="45" spans="1:9" ht="12.75" customHeight="1">
      <c r="H45" s="141"/>
    </row>
    <row r="78" ht="11.25"/>
    <row r="79" ht="11.25"/>
    <row r="80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>
      <selection activeCell="C1" sqref="C1"/>
    </sheetView>
  </sheetViews>
  <sheetFormatPr baseColWidth="10" defaultColWidth="9.83203125" defaultRowHeight="12.75" customHeight="1"/>
  <cols>
    <col min="1" max="1" width="21.83203125" style="124" customWidth="1"/>
    <col min="2" max="2" width="11.5" style="124" customWidth="1"/>
    <col min="3" max="3" width="11.33203125" style="124" customWidth="1"/>
    <col min="4" max="8" width="11.5" style="124" customWidth="1"/>
    <col min="9" max="9" width="11.83203125" style="124" customWidth="1"/>
    <col min="10" max="16384" width="9.83203125" style="124"/>
  </cols>
  <sheetData>
    <row r="1" spans="1:10" ht="12.75" customHeight="1">
      <c r="A1" s="67" t="s">
        <v>75</v>
      </c>
      <c r="B1" s="123"/>
      <c r="C1" s="123"/>
      <c r="D1" s="123"/>
      <c r="E1" s="123"/>
      <c r="F1" s="123"/>
      <c r="G1" s="123"/>
      <c r="H1" s="123"/>
    </row>
    <row r="3" spans="1:10" ht="26.25" customHeight="1">
      <c r="A3" s="144" t="s">
        <v>96</v>
      </c>
      <c r="B3" s="126"/>
      <c r="C3" s="126"/>
      <c r="D3" s="126"/>
      <c r="E3" s="126"/>
      <c r="F3" s="126"/>
      <c r="G3" s="126"/>
      <c r="H3" s="126"/>
      <c r="I3" s="126"/>
    </row>
    <row r="4" spans="1:10" ht="12.75" customHeight="1">
      <c r="A4" s="127"/>
      <c r="B4" s="127"/>
      <c r="C4" s="127"/>
      <c r="D4" s="127"/>
      <c r="E4" s="127"/>
      <c r="F4" s="127"/>
      <c r="G4" s="127"/>
      <c r="H4" s="127"/>
      <c r="I4" s="127"/>
    </row>
    <row r="5" spans="1:10" ht="12.75" customHeight="1" thickBot="1">
      <c r="A5" s="152" t="s">
        <v>6</v>
      </c>
      <c r="B5" s="154" t="s">
        <v>99</v>
      </c>
      <c r="C5" s="156" t="s">
        <v>71</v>
      </c>
      <c r="D5" s="156"/>
      <c r="E5" s="156"/>
      <c r="F5" s="156"/>
      <c r="G5" s="156"/>
      <c r="H5" s="158" t="s">
        <v>72</v>
      </c>
      <c r="I5" s="160" t="s">
        <v>73</v>
      </c>
    </row>
    <row r="6" spans="1:10" ht="12.75" customHeight="1" thickBot="1">
      <c r="A6" s="153"/>
      <c r="B6" s="155"/>
      <c r="C6" s="157"/>
      <c r="D6" s="157"/>
      <c r="E6" s="157"/>
      <c r="F6" s="157"/>
      <c r="G6" s="157"/>
      <c r="H6" s="159"/>
      <c r="I6" s="161" t="s">
        <v>5</v>
      </c>
    </row>
    <row r="7" spans="1:10" ht="12.75" customHeight="1" thickBot="1">
      <c r="A7" s="153"/>
      <c r="B7" s="155"/>
      <c r="C7" s="157">
        <v>1</v>
      </c>
      <c r="D7" s="157">
        <v>2</v>
      </c>
      <c r="E7" s="157">
        <v>3</v>
      </c>
      <c r="F7" s="157">
        <v>4</v>
      </c>
      <c r="G7" s="157" t="s">
        <v>11</v>
      </c>
      <c r="H7" s="159"/>
      <c r="I7" s="161" t="s">
        <v>9</v>
      </c>
    </row>
    <row r="8" spans="1:10" ht="12.75" customHeight="1" thickBot="1">
      <c r="A8" s="153"/>
      <c r="B8" s="155"/>
      <c r="C8" s="157"/>
      <c r="D8" s="157">
        <v>2</v>
      </c>
      <c r="E8" s="157">
        <v>3</v>
      </c>
      <c r="F8" s="157">
        <v>4</v>
      </c>
      <c r="G8" s="159"/>
      <c r="H8" s="159"/>
      <c r="I8" s="161" t="s">
        <v>74</v>
      </c>
    </row>
    <row r="9" spans="1:10" ht="12.75" customHeight="1" thickBot="1">
      <c r="A9" s="153"/>
      <c r="B9" s="155"/>
      <c r="C9" s="157"/>
      <c r="D9" s="157"/>
      <c r="E9" s="157"/>
      <c r="F9" s="157"/>
      <c r="G9" s="159"/>
      <c r="H9" s="159"/>
      <c r="I9" s="161" t="s">
        <v>14</v>
      </c>
    </row>
    <row r="10" spans="1:10" ht="6" customHeight="1">
      <c r="A10" s="128"/>
      <c r="B10" s="127"/>
      <c r="C10" s="127"/>
      <c r="D10" s="127"/>
      <c r="E10" s="127"/>
      <c r="F10" s="127"/>
      <c r="G10" s="127"/>
      <c r="H10" s="127"/>
      <c r="I10" s="127"/>
    </row>
    <row r="11" spans="1:10" ht="12.75" customHeight="1">
      <c r="A11" s="129" t="s">
        <v>15</v>
      </c>
      <c r="B11" s="130">
        <f>SUM(C11:G11)</f>
        <v>15151</v>
      </c>
      <c r="C11" s="130">
        <v>10056</v>
      </c>
      <c r="D11" s="130">
        <v>3274</v>
      </c>
      <c r="E11" s="130">
        <v>955</v>
      </c>
      <c r="F11" s="130">
        <v>575</v>
      </c>
      <c r="G11" s="130">
        <v>291</v>
      </c>
      <c r="H11" s="130">
        <v>23359</v>
      </c>
      <c r="I11" s="131">
        <f t="shared" ref="I11:I34" si="0">H11/B11</f>
        <v>1.5417464193782588</v>
      </c>
    </row>
    <row r="12" spans="1:10" ht="12.75" customHeight="1">
      <c r="A12" s="129" t="s">
        <v>16</v>
      </c>
      <c r="B12" s="130">
        <f>SUM(C12:G12)</f>
        <v>14774</v>
      </c>
      <c r="C12" s="130">
        <v>7651</v>
      </c>
      <c r="D12" s="130">
        <v>3947</v>
      </c>
      <c r="E12" s="130">
        <v>1499</v>
      </c>
      <c r="F12" s="130">
        <v>1060</v>
      </c>
      <c r="G12" s="130">
        <v>617</v>
      </c>
      <c r="H12" s="130">
        <v>27591</v>
      </c>
      <c r="I12" s="131">
        <f t="shared" si="0"/>
        <v>1.8675375659943143</v>
      </c>
      <c r="J12" s="132"/>
    </row>
    <row r="13" spans="1:10" ht="12.75" customHeight="1">
      <c r="A13" s="129" t="s">
        <v>17</v>
      </c>
      <c r="B13" s="130">
        <f>SUM(C13:G13)</f>
        <v>27380</v>
      </c>
      <c r="C13" s="130">
        <v>15506</v>
      </c>
      <c r="D13" s="130">
        <v>6703</v>
      </c>
      <c r="E13" s="130">
        <v>2620</v>
      </c>
      <c r="F13" s="130">
        <v>1729</v>
      </c>
      <c r="G13" s="130">
        <v>822</v>
      </c>
      <c r="H13" s="130">
        <v>48065</v>
      </c>
      <c r="I13" s="131">
        <f t="shared" si="0"/>
        <v>1.7554784514243973</v>
      </c>
      <c r="J13" s="132"/>
    </row>
    <row r="14" spans="1:10" ht="12.75" customHeight="1">
      <c r="A14" s="129" t="s">
        <v>18</v>
      </c>
      <c r="B14" s="130">
        <f>SUM(C14:G14)</f>
        <v>26054</v>
      </c>
      <c r="C14" s="130">
        <v>15447</v>
      </c>
      <c r="D14" s="130">
        <v>6050</v>
      </c>
      <c r="E14" s="130">
        <v>2351</v>
      </c>
      <c r="F14" s="130">
        <v>1583</v>
      </c>
      <c r="G14" s="130">
        <v>623</v>
      </c>
      <c r="H14" s="130">
        <v>44210</v>
      </c>
      <c r="I14" s="131">
        <f t="shared" si="0"/>
        <v>1.6968603669302218</v>
      </c>
      <c r="J14" s="132"/>
    </row>
    <row r="15" spans="1:10" ht="12.75" customHeight="1">
      <c r="A15" s="129" t="s">
        <v>19</v>
      </c>
      <c r="B15" s="130">
        <f>SUM(C15:G15)</f>
        <v>30993</v>
      </c>
      <c r="C15" s="130">
        <v>18985</v>
      </c>
      <c r="D15" s="130">
        <v>7059</v>
      </c>
      <c r="E15" s="130">
        <v>2571</v>
      </c>
      <c r="F15" s="130">
        <v>1712</v>
      </c>
      <c r="G15" s="130">
        <v>666</v>
      </c>
      <c r="H15" s="130">
        <v>51164</v>
      </c>
      <c r="I15" s="131">
        <f t="shared" si="0"/>
        <v>1.6508243796986417</v>
      </c>
      <c r="J15" s="132"/>
    </row>
    <row r="16" spans="1:10" ht="17.100000000000001" customHeight="1">
      <c r="A16" s="133" t="s">
        <v>20</v>
      </c>
      <c r="B16" s="134">
        <f t="shared" ref="B16:H16" si="1">SUM(B11:B15)</f>
        <v>114352</v>
      </c>
      <c r="C16" s="134">
        <f t="shared" si="1"/>
        <v>67645</v>
      </c>
      <c r="D16" s="134">
        <f t="shared" si="1"/>
        <v>27033</v>
      </c>
      <c r="E16" s="134">
        <f t="shared" si="1"/>
        <v>9996</v>
      </c>
      <c r="F16" s="134">
        <f t="shared" si="1"/>
        <v>6659</v>
      </c>
      <c r="G16" s="134">
        <f t="shared" si="1"/>
        <v>3019</v>
      </c>
      <c r="H16" s="134">
        <f t="shared" si="1"/>
        <v>194389</v>
      </c>
      <c r="I16" s="131">
        <f t="shared" si="0"/>
        <v>1.6999177976773472</v>
      </c>
      <c r="J16" s="132"/>
    </row>
    <row r="17" spans="1:10" ht="12.75" customHeight="1">
      <c r="A17" s="129" t="s">
        <v>21</v>
      </c>
      <c r="B17" s="130">
        <f t="shared" ref="B17:B34" si="2">SUM(C17:G17)</f>
        <v>36685</v>
      </c>
      <c r="C17" s="130">
        <v>18263</v>
      </c>
      <c r="D17" s="130">
        <v>9601</v>
      </c>
      <c r="E17" s="130">
        <v>4139</v>
      </c>
      <c r="F17" s="130">
        <v>3092</v>
      </c>
      <c r="G17" s="130">
        <v>1590</v>
      </c>
      <c r="H17" s="130">
        <v>70707</v>
      </c>
      <c r="I17" s="131">
        <f t="shared" si="0"/>
        <v>1.9274090227613465</v>
      </c>
    </row>
    <row r="18" spans="1:10" ht="12.75" customHeight="1">
      <c r="A18" s="129" t="s">
        <v>22</v>
      </c>
      <c r="B18" s="130">
        <f t="shared" si="2"/>
        <v>3509</v>
      </c>
      <c r="C18" s="130">
        <v>1725</v>
      </c>
      <c r="D18" s="130">
        <v>1022</v>
      </c>
      <c r="E18" s="130">
        <v>332</v>
      </c>
      <c r="F18" s="130">
        <v>308</v>
      </c>
      <c r="G18" s="130">
        <v>122</v>
      </c>
      <c r="H18" s="130">
        <v>6641</v>
      </c>
      <c r="I18" s="131">
        <f t="shared" si="0"/>
        <v>1.8925619834710743</v>
      </c>
      <c r="J18" s="132"/>
    </row>
    <row r="19" spans="1:10" ht="12.75" customHeight="1">
      <c r="A19" s="129" t="s">
        <v>23</v>
      </c>
      <c r="B19" s="130">
        <f t="shared" si="2"/>
        <v>6708</v>
      </c>
      <c r="C19" s="130">
        <v>3104</v>
      </c>
      <c r="D19" s="130">
        <v>1990</v>
      </c>
      <c r="E19" s="130">
        <v>746</v>
      </c>
      <c r="F19" s="130">
        <v>612</v>
      </c>
      <c r="G19" s="130">
        <v>256</v>
      </c>
      <c r="H19" s="130">
        <v>13146</v>
      </c>
      <c r="I19" s="131">
        <f t="shared" si="0"/>
        <v>1.9597495527728086</v>
      </c>
      <c r="J19" s="132"/>
    </row>
    <row r="20" spans="1:10" ht="12.75" customHeight="1">
      <c r="A20" s="129" t="s">
        <v>24</v>
      </c>
      <c r="B20" s="130">
        <f t="shared" si="2"/>
        <v>8815</v>
      </c>
      <c r="C20" s="130">
        <v>4449</v>
      </c>
      <c r="D20" s="130">
        <v>2305</v>
      </c>
      <c r="E20" s="130">
        <v>954</v>
      </c>
      <c r="F20" s="130">
        <v>793</v>
      </c>
      <c r="G20" s="130">
        <v>314</v>
      </c>
      <c r="H20" s="130">
        <v>16773</v>
      </c>
      <c r="I20" s="131">
        <f t="shared" si="0"/>
        <v>1.9027793533749291</v>
      </c>
      <c r="J20" s="132"/>
    </row>
    <row r="21" spans="1:10" ht="12.75" customHeight="1">
      <c r="A21" s="129" t="s">
        <v>25</v>
      </c>
      <c r="B21" s="130">
        <f t="shared" si="2"/>
        <v>15634</v>
      </c>
      <c r="C21" s="130">
        <v>7799</v>
      </c>
      <c r="D21" s="130">
        <v>4033</v>
      </c>
      <c r="E21" s="130">
        <v>1833</v>
      </c>
      <c r="F21" s="130">
        <v>1341</v>
      </c>
      <c r="G21" s="130">
        <v>628</v>
      </c>
      <c r="H21" s="130">
        <v>30099</v>
      </c>
      <c r="I21" s="131">
        <f t="shared" si="0"/>
        <v>1.9252270692081361</v>
      </c>
      <c r="J21" s="132"/>
    </row>
    <row r="22" spans="1:10" ht="12.75" customHeight="1">
      <c r="A22" s="129" t="s">
        <v>26</v>
      </c>
      <c r="B22" s="130">
        <f t="shared" si="2"/>
        <v>5086</v>
      </c>
      <c r="C22" s="130">
        <v>2383</v>
      </c>
      <c r="D22" s="130">
        <v>1417</v>
      </c>
      <c r="E22" s="130">
        <v>568</v>
      </c>
      <c r="F22" s="130">
        <v>495</v>
      </c>
      <c r="G22" s="130">
        <v>223</v>
      </c>
      <c r="H22" s="130">
        <v>10093</v>
      </c>
      <c r="I22" s="131">
        <f t="shared" si="0"/>
        <v>1.9844671647660244</v>
      </c>
      <c r="J22" s="132"/>
    </row>
    <row r="23" spans="1:10" ht="12.75" customHeight="1">
      <c r="A23" s="129" t="s">
        <v>27</v>
      </c>
      <c r="B23" s="130">
        <f t="shared" si="2"/>
        <v>16607</v>
      </c>
      <c r="C23" s="130">
        <v>7785</v>
      </c>
      <c r="D23" s="130">
        <v>4691</v>
      </c>
      <c r="E23" s="130">
        <v>1987</v>
      </c>
      <c r="F23" s="130">
        <v>1481</v>
      </c>
      <c r="G23" s="130">
        <v>663</v>
      </c>
      <c r="H23" s="130">
        <v>32544</v>
      </c>
      <c r="I23" s="131">
        <f t="shared" si="0"/>
        <v>1.9596555669296081</v>
      </c>
      <c r="J23" s="132"/>
    </row>
    <row r="24" spans="1:10" ht="12.75" customHeight="1">
      <c r="A24" s="129" t="s">
        <v>28</v>
      </c>
      <c r="B24" s="130">
        <f t="shared" si="2"/>
        <v>12143</v>
      </c>
      <c r="C24" s="130">
        <v>4940</v>
      </c>
      <c r="D24" s="130">
        <v>3799</v>
      </c>
      <c r="E24" s="130">
        <v>1638</v>
      </c>
      <c r="F24" s="130">
        <v>1176</v>
      </c>
      <c r="G24" s="130">
        <v>590</v>
      </c>
      <c r="H24" s="130">
        <v>25276</v>
      </c>
      <c r="I24" s="131">
        <f t="shared" si="0"/>
        <v>2.0815284526064399</v>
      </c>
    </row>
    <row r="25" spans="1:10" ht="12.75" customHeight="1">
      <c r="A25" s="129" t="s">
        <v>29</v>
      </c>
      <c r="B25" s="130">
        <f t="shared" si="2"/>
        <v>3421</v>
      </c>
      <c r="C25" s="130">
        <v>1770</v>
      </c>
      <c r="D25" s="130">
        <v>866</v>
      </c>
      <c r="E25" s="130">
        <v>390</v>
      </c>
      <c r="F25" s="130">
        <v>273</v>
      </c>
      <c r="G25" s="130">
        <v>122</v>
      </c>
      <c r="H25" s="130">
        <v>6407</v>
      </c>
      <c r="I25" s="131">
        <f t="shared" si="0"/>
        <v>1.8728441976030401</v>
      </c>
    </row>
    <row r="26" spans="1:10" ht="12.75" customHeight="1">
      <c r="A26" s="129" t="s">
        <v>30</v>
      </c>
      <c r="B26" s="130">
        <f t="shared" si="2"/>
        <v>4282</v>
      </c>
      <c r="C26" s="130">
        <v>1976</v>
      </c>
      <c r="D26" s="130">
        <v>1196</v>
      </c>
      <c r="E26" s="130">
        <v>544</v>
      </c>
      <c r="F26" s="130">
        <v>385</v>
      </c>
      <c r="G26" s="130">
        <v>181</v>
      </c>
      <c r="H26" s="130">
        <v>8506</v>
      </c>
      <c r="I26" s="131">
        <f t="shared" si="0"/>
        <v>1.9864549276039234</v>
      </c>
    </row>
    <row r="27" spans="1:10" ht="12.75" customHeight="1">
      <c r="A27" s="129" t="s">
        <v>31</v>
      </c>
      <c r="B27" s="130">
        <f t="shared" si="2"/>
        <v>7289</v>
      </c>
      <c r="C27" s="130">
        <v>3776</v>
      </c>
      <c r="D27" s="130">
        <v>1988</v>
      </c>
      <c r="E27" s="130">
        <v>710</v>
      </c>
      <c r="F27" s="130">
        <v>577</v>
      </c>
      <c r="G27" s="130">
        <v>238</v>
      </c>
      <c r="H27" s="130">
        <v>13457</v>
      </c>
      <c r="I27" s="131">
        <f t="shared" si="0"/>
        <v>1.8462066127040746</v>
      </c>
    </row>
    <row r="28" spans="1:10" ht="12.75" customHeight="1">
      <c r="A28" s="129" t="s">
        <v>32</v>
      </c>
      <c r="B28" s="130">
        <f t="shared" si="2"/>
        <v>12302</v>
      </c>
      <c r="C28" s="130">
        <v>5611</v>
      </c>
      <c r="D28" s="130">
        <v>3671</v>
      </c>
      <c r="E28" s="130">
        <v>1370</v>
      </c>
      <c r="F28" s="130">
        <v>1161</v>
      </c>
      <c r="G28" s="130">
        <v>489</v>
      </c>
      <c r="H28" s="130">
        <v>24273</v>
      </c>
      <c r="I28" s="131">
        <f t="shared" si="0"/>
        <v>1.9730938058852219</v>
      </c>
    </row>
    <row r="29" spans="1:10" ht="12.75" customHeight="1">
      <c r="A29" s="129" t="s">
        <v>33</v>
      </c>
      <c r="B29" s="130">
        <f t="shared" si="2"/>
        <v>6184</v>
      </c>
      <c r="C29" s="130">
        <v>2776</v>
      </c>
      <c r="D29" s="130">
        <v>1784</v>
      </c>
      <c r="E29" s="130">
        <v>833</v>
      </c>
      <c r="F29" s="130">
        <v>552</v>
      </c>
      <c r="G29" s="130">
        <v>239</v>
      </c>
      <c r="H29" s="130">
        <v>12306</v>
      </c>
      <c r="I29" s="131">
        <f t="shared" si="0"/>
        <v>1.989974126778784</v>
      </c>
    </row>
    <row r="30" spans="1:10" ht="12.75" customHeight="1">
      <c r="A30" s="129" t="s">
        <v>34</v>
      </c>
      <c r="B30" s="130">
        <f t="shared" si="2"/>
        <v>8574</v>
      </c>
      <c r="C30" s="130">
        <v>4087</v>
      </c>
      <c r="D30" s="130">
        <v>2375</v>
      </c>
      <c r="E30" s="130">
        <v>1037</v>
      </c>
      <c r="F30" s="130">
        <v>723</v>
      </c>
      <c r="G30" s="130">
        <v>352</v>
      </c>
      <c r="H30" s="130">
        <v>16708</v>
      </c>
      <c r="I30" s="131">
        <f t="shared" si="0"/>
        <v>1.9486820620480523</v>
      </c>
    </row>
    <row r="31" spans="1:10" ht="12.75" customHeight="1">
      <c r="A31" s="129" t="s">
        <v>35</v>
      </c>
      <c r="B31" s="130">
        <f t="shared" si="2"/>
        <v>24498</v>
      </c>
      <c r="C31" s="130">
        <v>12461</v>
      </c>
      <c r="D31" s="130">
        <v>6522</v>
      </c>
      <c r="E31" s="130">
        <v>2585</v>
      </c>
      <c r="F31" s="130">
        <v>2109</v>
      </c>
      <c r="G31" s="130">
        <v>821</v>
      </c>
      <c r="H31" s="130">
        <v>46018</v>
      </c>
      <c r="I31" s="131">
        <f t="shared" si="0"/>
        <v>1.8784390562494897</v>
      </c>
    </row>
    <row r="32" spans="1:10" ht="12.75" customHeight="1">
      <c r="A32" s="129" t="s">
        <v>36</v>
      </c>
      <c r="B32" s="130">
        <f t="shared" si="2"/>
        <v>4802</v>
      </c>
      <c r="C32" s="130">
        <v>2303</v>
      </c>
      <c r="D32" s="130">
        <v>1305</v>
      </c>
      <c r="E32" s="130">
        <v>553</v>
      </c>
      <c r="F32" s="130">
        <v>429</v>
      </c>
      <c r="G32" s="130">
        <v>212</v>
      </c>
      <c r="H32" s="130">
        <v>9428</v>
      </c>
      <c r="I32" s="131">
        <f t="shared" si="0"/>
        <v>1.9633486047480218</v>
      </c>
    </row>
    <row r="33" spans="1:9" ht="12.75" customHeight="1">
      <c r="A33" s="129" t="s">
        <v>37</v>
      </c>
      <c r="B33" s="130">
        <f t="shared" si="2"/>
        <v>14882</v>
      </c>
      <c r="C33" s="130">
        <v>5819</v>
      </c>
      <c r="D33" s="130">
        <v>4541</v>
      </c>
      <c r="E33" s="130">
        <v>2037</v>
      </c>
      <c r="F33" s="130">
        <v>1759</v>
      </c>
      <c r="G33" s="130">
        <v>726</v>
      </c>
      <c r="H33" s="130">
        <v>31890</v>
      </c>
      <c r="I33" s="131">
        <f t="shared" si="0"/>
        <v>2.1428571428571428</v>
      </c>
    </row>
    <row r="34" spans="1:9" ht="12.75" customHeight="1">
      <c r="A34" s="129" t="s">
        <v>38</v>
      </c>
      <c r="B34" s="130">
        <f t="shared" si="2"/>
        <v>18597</v>
      </c>
      <c r="C34" s="130">
        <v>8531</v>
      </c>
      <c r="D34" s="130">
        <v>5012</v>
      </c>
      <c r="E34" s="130">
        <v>2294</v>
      </c>
      <c r="F34" s="130">
        <v>1827</v>
      </c>
      <c r="G34" s="130">
        <v>933</v>
      </c>
      <c r="H34" s="130">
        <v>37724</v>
      </c>
      <c r="I34" s="131">
        <f t="shared" si="0"/>
        <v>2.0284992203043504</v>
      </c>
    </row>
    <row r="35" spans="1:9" ht="17.100000000000001" customHeight="1">
      <c r="A35" s="133" t="s">
        <v>39</v>
      </c>
      <c r="B35" s="134">
        <f t="shared" ref="B35:H35" si="3">SUM(B17:B34)</f>
        <v>210018</v>
      </c>
      <c r="C35" s="134">
        <f t="shared" si="3"/>
        <v>99558</v>
      </c>
      <c r="D35" s="134">
        <f t="shared" si="3"/>
        <v>58118</v>
      </c>
      <c r="E35" s="134">
        <f t="shared" si="3"/>
        <v>24550</v>
      </c>
      <c r="F35" s="134">
        <f t="shared" si="3"/>
        <v>19093</v>
      </c>
      <c r="G35" s="134">
        <f t="shared" si="3"/>
        <v>8699</v>
      </c>
      <c r="H35" s="134">
        <f t="shared" si="3"/>
        <v>411996</v>
      </c>
      <c r="I35" s="131">
        <f>H35/B35</f>
        <v>1.9617175670656801</v>
      </c>
    </row>
    <row r="36" spans="1:9" ht="17.100000000000001" customHeight="1">
      <c r="A36" s="133" t="s">
        <v>40</v>
      </c>
      <c r="B36" s="136">
        <f t="shared" ref="B36:H36" si="4">+B16+B35</f>
        <v>324370</v>
      </c>
      <c r="C36" s="136">
        <f t="shared" si="4"/>
        <v>167203</v>
      </c>
      <c r="D36" s="136">
        <f t="shared" si="4"/>
        <v>85151</v>
      </c>
      <c r="E36" s="136">
        <f t="shared" si="4"/>
        <v>34546</v>
      </c>
      <c r="F36" s="136">
        <f t="shared" si="4"/>
        <v>25752</v>
      </c>
      <c r="G36" s="136">
        <f t="shared" si="4"/>
        <v>11718</v>
      </c>
      <c r="H36" s="136">
        <f t="shared" si="4"/>
        <v>606385</v>
      </c>
      <c r="I36" s="137">
        <f>H36/B36</f>
        <v>1.869423806147301</v>
      </c>
    </row>
    <row r="37" spans="1:9" ht="12" customHeight="1">
      <c r="A37" s="143" t="str">
        <f>REPT("    ",7)</f>
        <v xml:space="preserve">                            </v>
      </c>
      <c r="B37" s="139"/>
      <c r="C37" s="127"/>
      <c r="D37" s="127"/>
      <c r="E37" s="127"/>
      <c r="F37" s="127"/>
      <c r="G37" s="127"/>
      <c r="H37" s="139"/>
      <c r="I37" s="127"/>
    </row>
    <row r="38" spans="1:9" ht="12.75" hidden="1" customHeight="1">
      <c r="A38" s="142" t="s">
        <v>92</v>
      </c>
      <c r="H38" s="141"/>
    </row>
    <row r="39" spans="1:9" ht="12.75" customHeight="1">
      <c r="H39" s="141"/>
    </row>
    <row r="40" spans="1:9" ht="12.75" customHeight="1">
      <c r="H40" s="141"/>
    </row>
    <row r="41" spans="1:9" ht="12.75" customHeight="1">
      <c r="H41" s="141"/>
    </row>
    <row r="42" spans="1:9" ht="12.75" customHeight="1">
      <c r="H42" s="141"/>
    </row>
    <row r="43" spans="1:9" ht="12.75" customHeight="1">
      <c r="H43" s="141"/>
    </row>
    <row r="44" spans="1:9" ht="12.75" customHeight="1">
      <c r="H44" s="141"/>
    </row>
    <row r="45" spans="1:9" ht="12.75" customHeight="1">
      <c r="H45" s="141"/>
    </row>
    <row r="78" ht="11.25"/>
    <row r="79" ht="11.25"/>
    <row r="80" ht="11.25"/>
  </sheetData>
  <mergeCells count="10">
    <mergeCell ref="A5:A9"/>
    <mergeCell ref="B5:B9"/>
    <mergeCell ref="C5:G6"/>
    <mergeCell ref="H5:H9"/>
    <mergeCell ref="I5:I9"/>
    <mergeCell ref="C7:C9"/>
    <mergeCell ref="D7:D9"/>
    <mergeCell ref="E7:E9"/>
    <mergeCell ref="F7:F9"/>
    <mergeCell ref="G7:G9"/>
  </mergeCells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33</vt:i4>
      </vt:variant>
      <vt:variant>
        <vt:lpstr>Benannte Bereiche</vt:lpstr>
      </vt:variant>
      <vt:variant>
        <vt:i4>12</vt:i4>
      </vt:variant>
    </vt:vector>
  </HeadingPairs>
  <TitlesOfParts>
    <vt:vector size="45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'2017'!AusblendenZeilen</vt:lpstr>
      <vt:lpstr>'2018'!AusblendenZeilen</vt:lpstr>
      <vt:lpstr>AusblendenZeilen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'2018'!Jahrbuch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Haushalte in Stuttgart seit 1992 nach der Zahl der Personen und Stadtbezirken</dc:title>
  <dc:subject>TABELLE</dc:subject>
  <dc:creator>U12A002</dc:creator>
  <dc:description/>
  <cp:lastModifiedBy>Brüssow, Fabian</cp:lastModifiedBy>
  <cp:lastPrinted>2012-09-13T13:30:30Z</cp:lastPrinted>
  <dcterms:created xsi:type="dcterms:W3CDTF">2011-08-16T09:20:24Z</dcterms:created>
  <dcterms:modified xsi:type="dcterms:W3CDTF">2024-02-26T16:23:08Z</dcterms:modified>
</cp:coreProperties>
</file>