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2730" windowWidth="11505" windowHeight="9330" tabRatio="818" activeTab="1"/>
  </bookViews>
  <sheets>
    <sheet name="Info" sheetId="1" r:id="rId1"/>
    <sheet name="aktuell " sheetId="24" r:id="rId2"/>
    <sheet name="seit 2009" sheetId="22" r:id="rId3"/>
    <sheet name="2000 - 2008" sheetId="20" r:id="rId4"/>
    <sheet name="1991 - 1999" sheetId="21" r:id="rId5"/>
  </sheets>
  <definedNames>
    <definedName name="_xlnm._FilterDatabase" localSheetId="4" hidden="1">'1991 - 1999'!$A$6:$B$6</definedName>
    <definedName name="_xlnm._FilterDatabase" localSheetId="3" hidden="1">'2000 - 2008'!$A$6:$C$159</definedName>
    <definedName name="_xlnm._FilterDatabase" localSheetId="2" hidden="1">'seit 2009'!$A$6:$C$6</definedName>
    <definedName name="Farbe">#REF!,#REF!,#REF!</definedName>
    <definedName name="Jahrbuch">'aktuell '!$A$5:$D$32</definedName>
  </definedNames>
  <calcPr calcId="162913"/>
</workbook>
</file>

<file path=xl/calcChain.xml><?xml version="1.0" encoding="utf-8"?>
<calcChain xmlns="http://schemas.openxmlformats.org/spreadsheetml/2006/main">
  <c r="A134" i="22" l="1"/>
  <c r="A135" i="22"/>
  <c r="A136" i="22"/>
  <c r="A137" i="22"/>
  <c r="A138" i="22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2" i="22"/>
  <c r="A153" i="22"/>
  <c r="A154" i="22"/>
  <c r="A155" i="22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16" i="22"/>
  <c r="A117" i="22"/>
  <c r="A118" i="22"/>
  <c r="A119" i="22"/>
  <c r="A120" i="22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98" i="22"/>
  <c r="A99" i="22"/>
  <c r="A100" i="22"/>
  <c r="A101" i="22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80" i="22"/>
  <c r="A81" i="22"/>
  <c r="A82" i="22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E60" i="22"/>
  <c r="E57" i="22"/>
  <c r="E56" i="22" s="1"/>
  <c r="E39" i="22"/>
  <c r="E35" i="22"/>
  <c r="E53" i="22"/>
  <c r="A62" i="22"/>
  <c r="A63" i="22"/>
  <c r="A64" i="22"/>
  <c r="A65" i="22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E24" i="22"/>
  <c r="D24" i="22" s="1"/>
  <c r="F24" i="22"/>
  <c r="D23" i="22"/>
  <c r="D22" i="22"/>
  <c r="D21" i="22"/>
  <c r="D20" i="22"/>
  <c r="F17" i="22"/>
  <c r="E17" i="22"/>
  <c r="D17" i="22"/>
  <c r="D16" i="22"/>
  <c r="D15" i="22"/>
  <c r="F14" i="22"/>
  <c r="D14" i="22" s="1"/>
  <c r="E14" i="22"/>
  <c r="D13" i="22"/>
  <c r="D12" i="22"/>
  <c r="D11" i="22"/>
  <c r="D10" i="22"/>
  <c r="D9" i="22"/>
  <c r="D8" i="22"/>
  <c r="D7" i="22"/>
  <c r="E143" i="20"/>
  <c r="D143" i="20"/>
  <c r="E126" i="20"/>
  <c r="D126" i="20"/>
  <c r="F143" i="20"/>
  <c r="D159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E41" i="20"/>
  <c r="E121" i="20"/>
  <c r="E122" i="20"/>
  <c r="F122" i="20"/>
  <c r="C31" i="21"/>
  <c r="C32" i="21"/>
  <c r="C33" i="21"/>
  <c r="C34" i="21"/>
  <c r="C35" i="21"/>
  <c r="C36" i="21"/>
  <c r="C37" i="21"/>
  <c r="C38" i="21"/>
  <c r="C39" i="21"/>
  <c r="C40" i="21"/>
  <c r="C41" i="21"/>
  <c r="C55" i="21"/>
  <c r="C56" i="21"/>
  <c r="C57" i="21"/>
  <c r="C58" i="21"/>
  <c r="C59" i="21"/>
  <c r="C60" i="21"/>
  <c r="C61" i="21"/>
  <c r="C62" i="21"/>
  <c r="C63" i="21"/>
  <c r="C64" i="21"/>
  <c r="C65" i="21"/>
  <c r="C91" i="21"/>
  <c r="C92" i="21"/>
  <c r="C93" i="21"/>
  <c r="C94" i="21"/>
  <c r="C95" i="21"/>
  <c r="C96" i="21"/>
  <c r="C97" i="21"/>
  <c r="C98" i="21"/>
  <c r="C99" i="21"/>
  <c r="C100" i="21"/>
  <c r="C101" i="21"/>
  <c r="A167" i="22" l="1"/>
  <c r="A169" i="22" s="1"/>
  <c r="A168" i="22"/>
</calcChain>
</file>

<file path=xl/sharedStrings.xml><?xml version="1.0" encoding="utf-8"?>
<sst xmlns="http://schemas.openxmlformats.org/spreadsheetml/2006/main" count="858" uniqueCount="87">
  <si>
    <t>Erläuterungen:</t>
  </si>
  <si>
    <t xml:space="preserve">Nachgewiesen werden Gewerbebetriebe mit Hauptsitz oder Zweigniederlassung in </t>
  </si>
  <si>
    <t>Stuttgart, die Mitglied bei der Industrie- und Handelskammer (IHK) Region Stuttgart</t>
  </si>
  <si>
    <t>Periodizität:</t>
  </si>
  <si>
    <t>Rechtsgrundlage:</t>
  </si>
  <si>
    <t>entfällt</t>
  </si>
  <si>
    <t>Gliederungstiefe:</t>
  </si>
  <si>
    <t>Für das Jahr 1992 liegen keine Angaben vor.</t>
  </si>
  <si>
    <t>Wirtschaftszweig</t>
  </si>
  <si>
    <t>Gewerbetreibende insgesamt</t>
  </si>
  <si>
    <t>davon</t>
  </si>
  <si>
    <t>Land- und Forstwirtschaft, Fischerei</t>
  </si>
  <si>
    <t>Produzierendes Gewerbe</t>
  </si>
  <si>
    <t>Handel, Handelsvermittlung und Reparatur</t>
  </si>
  <si>
    <t>Gastgewerbe</t>
  </si>
  <si>
    <t>Verkehr und Nachrichtenübermittlung</t>
  </si>
  <si>
    <t>Kredit- und Versicherungsgewerbe</t>
  </si>
  <si>
    <t>Wohnungswesen, Vermietung, Unternehmensdienstleister</t>
  </si>
  <si>
    <t>Sonstige Dienstleistungen</t>
  </si>
  <si>
    <t xml:space="preserve">   davon Kfz-Handel, Kfz-Reparatur</t>
  </si>
  <si>
    <t xml:space="preserve">   davon Handelsvermittlung und Großhandel</t>
  </si>
  <si>
    <t>Erläuterungsblatt zu Tabelle Nr. 833</t>
  </si>
  <si>
    <t>Tabelle Nr. 833</t>
  </si>
  <si>
    <t xml:space="preserve">   darunter Verarbeitendes Gewerbe</t>
  </si>
  <si>
    <t xml:space="preserve">   darunter Bau</t>
  </si>
  <si>
    <t>Die Statistik wird jährlich zum Jahresanfang erstellt und steht ab 30. April zur Verfügung.</t>
  </si>
  <si>
    <t>&lt;</t>
  </si>
  <si>
    <t>Quelle:</t>
  </si>
  <si>
    <t xml:space="preserve"> IHK Region Stuttgart</t>
  </si>
  <si>
    <t>Die räumlichen Gliederung umfasst die Gemeindeebene.</t>
  </si>
  <si>
    <t>Insgesamt</t>
  </si>
  <si>
    <t xml:space="preserve">Davon </t>
  </si>
  <si>
    <t>ins Handelsregister eingetragen</t>
  </si>
  <si>
    <t>nicht ins Handelsregister eingetragen</t>
  </si>
  <si>
    <t xml:space="preserve">sind. </t>
  </si>
  <si>
    <t>Kammerzugehörige Gewerbebetriebe in Stuttgart seit 1991 nach Wirtschaftsbereichen</t>
  </si>
  <si>
    <t>.</t>
  </si>
  <si>
    <t>Davon</t>
  </si>
  <si>
    <t xml:space="preserve">                            </t>
  </si>
  <si>
    <t>Quelle: IHK Region Stuttgart</t>
  </si>
  <si>
    <t>Tabelle Nr. 833 - Jahrbuchtabelle</t>
  </si>
  <si>
    <t>Jahr</t>
  </si>
  <si>
    <t>Wirtschaftszweiguntergliederung</t>
  </si>
  <si>
    <t>nicht ins Handels-register eingetragen</t>
  </si>
  <si>
    <t>Produzierendes Gewerbe insgesamt</t>
  </si>
  <si>
    <t>Verarbeitendes Gewerbe</t>
  </si>
  <si>
    <t>Bau</t>
  </si>
  <si>
    <t>Handel, Handelsvermittlung und Reparatur insgesamt</t>
  </si>
  <si>
    <t>Kfz-Handel, Kfz-Reparatur</t>
  </si>
  <si>
    <t>Handelsvermittlung und Großhandel</t>
  </si>
  <si>
    <t>Einzelhandel und Reparatur</t>
  </si>
  <si>
    <t>Kredit- und Versicherungsgewerbe insgesamt</t>
  </si>
  <si>
    <t>Kreditgewerbe und damit verbundene Tätigkeiten</t>
  </si>
  <si>
    <t>Versich.gewerbe u. damit verbundene Tätigkeiten</t>
  </si>
  <si>
    <t>Wohnungswesen, Vermietung, Unternehmensdienstleister insgesamt</t>
  </si>
  <si>
    <t>Kammerzugehörige Gewerbebetriebe in Stuttgart von Anfang 1991 bis Anfang 1999</t>
  </si>
  <si>
    <t>Industrie und Bau</t>
  </si>
  <si>
    <t>Energie- und Wasserwirtschaft</t>
  </si>
  <si>
    <t>Großhandel</t>
  </si>
  <si>
    <t>Einzelhandel</t>
  </si>
  <si>
    <t>Handelsvermittlung</t>
  </si>
  <si>
    <t>Kreditinstitute, Kreditvermittlung</t>
  </si>
  <si>
    <t>Versicherungsgewerbe</t>
  </si>
  <si>
    <r>
      <t>Unternehmensdienstleister</t>
    </r>
    <r>
      <rPr>
        <vertAlign val="superscript"/>
        <sz val="8"/>
        <rFont val="Arial"/>
        <family val="2"/>
      </rPr>
      <t>3</t>
    </r>
  </si>
  <si>
    <t xml:space="preserve">   davon Einzelhandel</t>
  </si>
  <si>
    <t>Verkehr und Kommunikation</t>
  </si>
  <si>
    <t>Erbringung Finanz- und Versicherungsdienstleistungen</t>
  </si>
  <si>
    <t xml:space="preserve">   davon Kreditgewerbe und Versicherungsgewerbe</t>
  </si>
  <si>
    <t xml:space="preserve">   davon Finanzdienstleistungsgewerbe</t>
  </si>
  <si>
    <t>Grundstücks- und Wohnungswesen</t>
  </si>
  <si>
    <t xml:space="preserve">   davon Verkehr und Lagerei</t>
  </si>
  <si>
    <t xml:space="preserve">   davon Information und Kommunikation</t>
  </si>
  <si>
    <r>
      <t>Kammerzugehörige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Gewerbebetriebe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Stuttgart von 2000 bis 2008 (WZ 2003)</t>
    </r>
  </si>
  <si>
    <r>
      <t>1</t>
    </r>
    <r>
      <rPr>
        <sz val="8"/>
        <rFont val="Arial"/>
        <family val="2"/>
      </rPr>
      <t xml:space="preserve">  Der Industrie- und Handelskammer Region Stuttgart.</t>
    </r>
  </si>
  <si>
    <r>
      <t>2</t>
    </r>
    <r>
      <rPr>
        <sz val="8"/>
        <rFont val="Arial"/>
        <family val="2"/>
      </rPr>
      <t xml:space="preserve">  Ohne ins Genossenschaftsregister eingetragene Gewerbebetriebe.</t>
    </r>
  </si>
  <si>
    <r>
      <t>3</t>
    </r>
    <r>
      <rPr>
        <sz val="8"/>
        <rFont val="Arial"/>
        <family val="2"/>
      </rPr>
      <t xml:space="preserve">  Die Anzahl der Unternehmensdienstleister wurde ab 2007 nicht mehr erfasst.</t>
    </r>
  </si>
  <si>
    <r>
      <t>Kammerzugehörige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Gewerbebetriebe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Stuttgart seit 2009 (WZ 2008)</t>
    </r>
  </si>
  <si>
    <t>Wirtschaftsbereich</t>
  </si>
  <si>
    <t>2015 hat die IHK Region Stuttgart unter Berücksichtigung des IHK-Gesetzes ihren Mitgliederbestand
überprüft und bereinigt. Daher ist die Zahl der Kleingewerbetreibenden zurückgegangen.</t>
  </si>
  <si>
    <t>nicht zuzuordnen</t>
  </si>
  <si>
    <r>
      <t>1</t>
    </r>
    <r>
      <rPr>
        <sz val="8"/>
        <rFont val="Arial"/>
        <family val="2"/>
      </rPr>
      <t xml:space="preserve"> Der Industrie- und Handelskammer Region Stuttgart.</t>
    </r>
  </si>
  <si>
    <r>
      <t xml:space="preserve">3  </t>
    </r>
    <r>
      <rPr>
        <sz val="8"/>
        <rFont val="Arial"/>
        <family val="2"/>
      </rPr>
      <t>2015 hat die IHK Region Stuttgart unter Berücksichtigung des IHK-Gesetzes ihren Mitgliederbestand überprüft und bereinigt. 
   Daher ist die Zahl der Kleingewerbetreibenden zurückgegangen.</t>
    </r>
  </si>
  <si>
    <t>______________</t>
  </si>
  <si>
    <t>ins Handels-/ Genossenschaftsregister eingetragen</t>
  </si>
  <si>
    <t>nicht ins Handels-/ Genossenschaftsregister eingetragen</t>
  </si>
  <si>
    <r>
      <t xml:space="preserve">2 </t>
    </r>
    <r>
      <rPr>
        <sz val="8"/>
        <rFont val="Arial"/>
        <family val="2"/>
      </rPr>
      <t xml:space="preserve"> 2015 hat die IHK Region Stuttgart unter Berücksichtigung des IHK-Gesetzes ihren Mitgliederbestand überprüft und bereinigt. Daher ist die Zahl der Kleingewerbetreibenden zurückgegangen.</t>
    </r>
  </si>
  <si>
    <r>
      <t>5.3.3 Kammerzugehörige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Gewerbebetriebe in Stuttgart Anfang 2023 (WZ 2008)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</si>
</sst>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#\ ###\ ##0__;\-\ #\ ###\ ##0__;\-__"/>
    <numFmt numFmtId="165" formatCode="#\ ##0.0_);\(#\ ##0.0\)"/>
    <numFmt numFmtId="166" formatCode="#\ ###\ ##0.0__;\-\ #\ ###\ ##0.0__;\-__"/>
    <numFmt numFmtId="167" formatCode="#\ ##0.00_);\(#\ ##0.00\)"/>
    <numFmt numFmtId="168" formatCode="#\ ##0.000_);\(#\ ##0.000\)"/>
    <numFmt numFmtId="169" formatCode="#\ ###\ ##0______;\-\ #\ ###\ ##0______;\-______"/>
    <numFmt numFmtId="170" formatCode="#\ ###\ ##0____________;\-\ #\ ###\ ##0____________;\-____________"/>
    <numFmt numFmtId="171" formatCode="#\ ###\ ##0________;\-\ #\ ###\ ##0____________;\-____________"/>
    <numFmt numFmtId="172" formatCode="##\ ##"/>
    <numFmt numFmtId="173" formatCode="##\ ##\ #"/>
    <numFmt numFmtId="174" formatCode="##\ ##\ ##"/>
    <numFmt numFmtId="175" formatCode="##\ ##\ ##\ ###"/>
    <numFmt numFmtId="176" formatCode="\ #\ ###\ ##0.000\ \ ;\ \–###\ ##0.000\ \ ;\ * \–\ \ ;\ * @\ \ "/>
    <numFmt numFmtId="177" formatCode="\ ##\ ###\ ##0.0\ \ ;\ \–#\ ###\ ##0.0\ \ ;\ * \–\ \ ;\ * @\ \ "/>
    <numFmt numFmtId="178" formatCode="\ #\ ###\ ###\ ##0\ \ ;\ \–###\ ###\ ##0\ \ ;\ * \–\ \ ;\ * @\ \ "/>
    <numFmt numFmtId="179" formatCode="\ #\ ###\ ##0.00\ \ ;\ \–###\ ##0.00\ \ ;\ * \–\ \ ;\ * @\ \ "/>
    <numFmt numFmtId="180" formatCode="_-* #,##0.00\ [$€]_-;\-* #,##0.00\ [$€]_-;_-* &quot;-&quot;??\ [$€]_-;_-@_-"/>
    <numFmt numFmtId="181" formatCode="#,##0.0\ \ ;* @\ \ "/>
    <numFmt numFmtId="182" formatCode="#,##0.0\ \ \ \ ;* @\ \ \ \ "/>
    <numFmt numFmtId="183" formatCode="\ ####0.0\ \ ;\ * \–####0.0\ \ ;\ * \X\ \ ;\ * @\ \ "/>
    <numFmt numFmtId="184" formatCode="\ ##0\ \ ;\ * \x\ \ ;\ * @\ \ "/>
    <numFmt numFmtId="185" formatCode="#,##0\ &quot;F&quot;;\-#,##0\ &quot;F&quot;"/>
    <numFmt numFmtId="186" formatCode="\ ??0.0\ \ ;\ * \–??0.0\ \ ;\ * \–\ \ ;\ * @\ \ "/>
    <numFmt numFmtId="187" formatCode="#,##0.0"/>
    <numFmt numFmtId="188" formatCode="#,##0;* @"/>
    <numFmt numFmtId="189" formatCode="#,##0.0;* @"/>
    <numFmt numFmtId="190" formatCode="\ \ \ \ @"/>
    <numFmt numFmtId="191" formatCode="\ \ \ \ \ \ \ \ @"/>
    <numFmt numFmtId="192" formatCode="#,##0\ \ ;* @\ \ "/>
    <numFmt numFmtId="193" formatCode="#,##0\ \ \ \ ;* @\ \ \ \ "/>
    <numFmt numFmtId="194" formatCode="#,##0;\-#,##0\ \ "/>
  </numFmts>
  <fonts count="5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7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7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16">
    <xf numFmtId="0" fontId="0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23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3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3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18" borderId="0" applyNumberFormat="0" applyBorder="0" applyAlignment="0" applyProtection="0"/>
    <xf numFmtId="172" fontId="13" fillId="0" borderId="1">
      <alignment horizontal="left"/>
    </xf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3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3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3" fillId="2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3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3" fillId="2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24" borderId="0" applyNumberFormat="0" applyBorder="0" applyAlignment="0" applyProtection="0"/>
    <xf numFmtId="173" fontId="13" fillId="0" borderId="1">
      <alignment horizontal="left"/>
    </xf>
    <xf numFmtId="174" fontId="13" fillId="0" borderId="1">
      <alignment horizontal="left"/>
    </xf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5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5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25" fillId="2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5" fillId="2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5" fillId="2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5" fillId="30" borderId="0" applyNumberFormat="0" applyBorder="0" applyAlignment="0" applyProtection="0"/>
    <xf numFmtId="175" fontId="13" fillId="0" borderId="1">
      <alignment horizontal="left"/>
    </xf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7" borderId="21" applyNumberFormat="0" applyAlignment="0" applyProtection="0"/>
    <xf numFmtId="0" fontId="27" fillId="37" borderId="21" applyNumberFormat="0" applyAlignment="0" applyProtection="0"/>
    <xf numFmtId="176" fontId="15" fillId="0" borderId="0">
      <alignment horizontal="right"/>
    </xf>
    <xf numFmtId="177" fontId="15" fillId="0" borderId="0">
      <alignment horizontal="right"/>
    </xf>
    <xf numFmtId="178" fontId="15" fillId="0" borderId="0">
      <alignment horizontal="right"/>
    </xf>
    <xf numFmtId="0" fontId="15" fillId="0" borderId="0">
      <alignment horizontal="right"/>
    </xf>
    <xf numFmtId="179" fontId="15" fillId="0" borderId="0">
      <alignment horizontal="right"/>
    </xf>
    <xf numFmtId="0" fontId="28" fillId="37" borderId="22" applyNumberFormat="0" applyAlignment="0" applyProtection="0"/>
    <xf numFmtId="0" fontId="29" fillId="37" borderId="22" applyNumberFormat="0" applyAlignment="0" applyProtection="0"/>
    <xf numFmtId="165" fontId="4" fillId="0" borderId="0"/>
    <xf numFmtId="165" fontId="4" fillId="0" borderId="0"/>
    <xf numFmtId="0" fontId="4" fillId="0" borderId="0"/>
    <xf numFmtId="165" fontId="4" fillId="0" borderId="0"/>
    <xf numFmtId="166" fontId="4" fillId="0" borderId="0"/>
    <xf numFmtId="166" fontId="4" fillId="0" borderId="0"/>
    <xf numFmtId="167" fontId="4" fillId="0" borderId="0"/>
    <xf numFmtId="0" fontId="4" fillId="0" borderId="0"/>
    <xf numFmtId="168" fontId="4" fillId="0" borderId="0"/>
    <xf numFmtId="0" fontId="30" fillId="38" borderId="22" applyNumberFormat="0" applyAlignment="0" applyProtection="0"/>
    <xf numFmtId="0" fontId="31" fillId="38" borderId="22" applyNumberFormat="0" applyAlignment="0" applyProtection="0"/>
    <xf numFmtId="0" fontId="32" fillId="0" borderId="23" applyNumberFormat="0" applyFill="0" applyAlignment="0" applyProtection="0"/>
    <xf numFmtId="0" fontId="33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64" fontId="4" fillId="0" borderId="0"/>
    <xf numFmtId="0" fontId="4" fillId="0" borderId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49" fontId="6" fillId="0" borderId="0">
      <alignment horizontal="left"/>
    </xf>
    <xf numFmtId="0" fontId="3" fillId="0" borderId="0">
      <alignment horizontal="left"/>
    </xf>
    <xf numFmtId="1" fontId="15" fillId="0" borderId="2">
      <alignment horizontal="center"/>
    </xf>
    <xf numFmtId="181" fontId="15" fillId="0" borderId="0" applyFill="0" applyBorder="0" applyProtection="0"/>
    <xf numFmtId="182" fontId="15" fillId="0" borderId="0" applyFill="0" applyBorder="0" applyProtection="0"/>
    <xf numFmtId="0" fontId="16" fillId="0" borderId="0">
      <alignment horizontal="left"/>
      <protection locked="0"/>
    </xf>
    <xf numFmtId="0" fontId="17" fillId="0" borderId="0">
      <alignment horizontal="left"/>
      <protection locked="0"/>
    </xf>
    <xf numFmtId="183" fontId="15" fillId="0" borderId="0">
      <alignment horizontal="right"/>
    </xf>
    <xf numFmtId="184" fontId="15" fillId="0" borderId="0">
      <alignment horizontal="right"/>
    </xf>
    <xf numFmtId="1" fontId="1" fillId="0" borderId="0">
      <alignment vertical="top" wrapText="1"/>
    </xf>
    <xf numFmtId="0" fontId="7" fillId="0" borderId="0">
      <alignment vertical="top" wrapText="1"/>
    </xf>
    <xf numFmtId="0" fontId="38" fillId="40" borderId="0" applyNumberFormat="0" applyBorder="0" applyAlignment="0" applyProtection="0"/>
    <xf numFmtId="0" fontId="39" fillId="40" borderId="0" applyNumberFormat="0" applyBorder="0" applyAlignment="0" applyProtection="0"/>
    <xf numFmtId="49" fontId="3" fillId="0" borderId="0">
      <alignment horizontal="left"/>
    </xf>
    <xf numFmtId="185" fontId="18" fillId="0" borderId="0"/>
    <xf numFmtId="0" fontId="23" fillId="41" borderId="24" applyNumberFormat="0" applyFont="0" applyAlignment="0" applyProtection="0"/>
    <xf numFmtId="0" fontId="22" fillId="41" borderId="24" applyNumberFormat="0" applyFont="0" applyAlignment="0" applyProtection="0"/>
    <xf numFmtId="0" fontId="22" fillId="41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86" fontId="15" fillId="0" borderId="0">
      <alignment horizontal="right"/>
    </xf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3" fillId="0" borderId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164" fontId="1" fillId="0" borderId="0" applyNumberFormat="0" applyFill="0" applyBorder="0" applyAlignment="0" applyProtection="0">
      <alignment vertical="center"/>
    </xf>
    <xf numFmtId="164" fontId="1" fillId="0" borderId="0" applyNumberFormat="0" applyFill="0" applyBorder="0" applyAlignment="0" applyProtection="0">
      <alignment vertical="center"/>
    </xf>
    <xf numFmtId="164" fontId="1" fillId="0" borderId="0" applyNumberFormat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1" fillId="0" borderId="0" applyNumberFormat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164" fontId="1" fillId="0" borderId="0" applyNumberFormat="0" applyFill="0" applyBorder="0" applyAlignment="0" applyProtection="0">
      <alignment vertical="center"/>
    </xf>
    <xf numFmtId="164" fontId="1" fillId="0" borderId="0" applyNumberFormat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22" fillId="0" borderId="0"/>
    <xf numFmtId="0" fontId="22" fillId="0" borderId="0"/>
    <xf numFmtId="164" fontId="1" fillId="0" borderId="0" applyNumberFormat="0" applyFill="0" applyBorder="0" applyAlignment="0" applyProtection="0">
      <alignment vertical="center"/>
    </xf>
    <xf numFmtId="2" fontId="1" fillId="0" borderId="0" applyNumberFormat="0" applyFill="0" applyBorder="0" applyAlignment="0" applyProtection="0">
      <alignment vertical="center"/>
    </xf>
    <xf numFmtId="0" fontId="3" fillId="0" borderId="0" applyFill="0" applyBorder="0" applyProtection="0">
      <alignment vertical="center"/>
    </xf>
    <xf numFmtId="187" fontId="3" fillId="0" borderId="0" applyFill="0" applyBorder="0" applyProtection="0"/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88" fontId="15" fillId="0" borderId="0" applyFill="0" applyBorder="0" applyProtection="0"/>
    <xf numFmtId="189" fontId="15" fillId="0" borderId="0" applyFill="0" applyBorder="0" applyProtection="0"/>
    <xf numFmtId="190" fontId="15" fillId="0" borderId="0" applyFill="0" applyBorder="0" applyProtection="0"/>
    <xf numFmtId="191" fontId="15" fillId="0" borderId="0" applyFill="0" applyBorder="0" applyProtection="0"/>
    <xf numFmtId="0" fontId="5" fillId="0" borderId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5" fillId="0" borderId="0" applyNumberFormat="0" applyFill="0" applyBorder="0" applyAlignment="0" applyProtection="0"/>
    <xf numFmtId="49" fontId="3" fillId="0" borderId="0">
      <alignment horizontal="left" vertical="top"/>
    </xf>
    <xf numFmtId="0" fontId="46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2" fontId="15" fillId="0" borderId="0" applyFill="0" applyBorder="0" applyProtection="0"/>
    <xf numFmtId="193" fontId="15" fillId="0" borderId="0" applyFill="0" applyBorder="0" applyProtection="0"/>
    <xf numFmtId="194" fontId="19" fillId="0" borderId="3"/>
    <xf numFmtId="0" fontId="50" fillId="43" borderId="29" applyNumberFormat="0" applyAlignment="0" applyProtection="0"/>
    <xf numFmtId="0" fontId="51" fillId="43" borderId="29" applyNumberFormat="0" applyAlignment="0" applyProtection="0"/>
    <xf numFmtId="0" fontId="20" fillId="0" borderId="0">
      <alignment horizontal="center" vertical="center"/>
    </xf>
  </cellStyleXfs>
  <cellXfs count="102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164" fontId="6" fillId="0" borderId="2" xfId="193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2" fillId="0" borderId="2" xfId="0" quotePrefix="1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" fillId="0" borderId="7" xfId="0" applyFont="1" applyBorder="1" applyAlignment="1"/>
    <xf numFmtId="0" fontId="7" fillId="0" borderId="2" xfId="0" applyFont="1" applyBorder="1" applyAlignment="1"/>
    <xf numFmtId="0" fontId="2" fillId="0" borderId="2" xfId="0" applyFont="1" applyBorder="1" applyAlignment="1"/>
    <xf numFmtId="0" fontId="2" fillId="0" borderId="2" xfId="0" quotePrefix="1" applyFont="1" applyBorder="1" applyAlignment="1"/>
    <xf numFmtId="0" fontId="7" fillId="0" borderId="2" xfId="0" quotePrefix="1" applyFont="1" applyBorder="1" applyAlignment="1"/>
    <xf numFmtId="164" fontId="3" fillId="0" borderId="1" xfId="193" applyFont="1" applyBorder="1" applyAlignment="1">
      <alignment horizontal="center" vertical="center" wrapText="1"/>
    </xf>
    <xf numFmtId="49" fontId="3" fillId="0" borderId="8" xfId="193" applyNumberFormat="1" applyFont="1" applyBorder="1" applyAlignment="1">
      <alignment horizontal="center" vertical="center" wrapText="1"/>
    </xf>
    <xf numFmtId="169" fontId="6" fillId="0" borderId="3" xfId="193" applyNumberFormat="1" applyFont="1" applyBorder="1" applyAlignment="1">
      <alignment vertical="center"/>
    </xf>
    <xf numFmtId="169" fontId="6" fillId="0" borderId="0" xfId="193" applyNumberFormat="1" applyFont="1" applyBorder="1" applyAlignment="1">
      <alignment vertical="center"/>
    </xf>
    <xf numFmtId="164" fontId="6" fillId="0" borderId="0" xfId="193" applyFont="1" applyAlignment="1">
      <alignment vertical="center"/>
    </xf>
    <xf numFmtId="169" fontId="6" fillId="0" borderId="0" xfId="193" applyNumberFormat="1" applyFont="1" applyBorder="1" applyAlignment="1"/>
    <xf numFmtId="1" fontId="3" fillId="0" borderId="2" xfId="193" applyNumberFormat="1" applyFont="1" applyBorder="1" applyAlignment="1">
      <alignment horizontal="left" vertical="center" indent="1"/>
    </xf>
    <xf numFmtId="164" fontId="6" fillId="0" borderId="0" xfId="193" applyFont="1" applyBorder="1" applyAlignment="1"/>
    <xf numFmtId="164" fontId="3" fillId="0" borderId="2" xfId="193" applyFont="1" applyBorder="1" applyAlignment="1">
      <alignment horizontal="left" indent="1"/>
    </xf>
    <xf numFmtId="164" fontId="3" fillId="0" borderId="0" xfId="193" applyFont="1" applyBorder="1" applyAlignment="1">
      <alignment horizontal="left" indent="1"/>
    </xf>
    <xf numFmtId="164" fontId="3" fillId="0" borderId="2" xfId="193" applyFont="1" applyBorder="1" applyAlignment="1">
      <alignment horizontal="left"/>
    </xf>
    <xf numFmtId="164" fontId="3" fillId="0" borderId="0" xfId="193" applyFont="1" applyBorder="1" applyAlignment="1">
      <alignment horizontal="left"/>
    </xf>
    <xf numFmtId="1" fontId="3" fillId="0" borderId="7" xfId="193" applyNumberFormat="1" applyFont="1" applyBorder="1" applyAlignment="1">
      <alignment horizontal="left" vertical="center" indent="1"/>
    </xf>
    <xf numFmtId="164" fontId="3" fillId="0" borderId="7" xfId="193" applyFont="1" applyBorder="1" applyAlignment="1">
      <alignment horizontal="left" indent="1"/>
    </xf>
    <xf numFmtId="164" fontId="3" fillId="0" borderId="9" xfId="193" applyFont="1" applyBorder="1" applyAlignment="1">
      <alignment horizontal="left" indent="1"/>
    </xf>
    <xf numFmtId="169" fontId="3" fillId="0" borderId="3" xfId="193" applyNumberFormat="1" applyFont="1" applyBorder="1" applyAlignment="1">
      <alignment horizontal="right" vertical="center" indent="2"/>
    </xf>
    <xf numFmtId="169" fontId="3" fillId="0" borderId="0" xfId="193" applyNumberFormat="1" applyFont="1" applyBorder="1" applyAlignment="1">
      <alignment horizontal="right" vertical="center" indent="2"/>
    </xf>
    <xf numFmtId="1" fontId="3" fillId="0" borderId="0" xfId="193" applyNumberFormat="1" applyFont="1" applyBorder="1" applyAlignment="1">
      <alignment horizontal="left" vertical="center" indent="1"/>
    </xf>
    <xf numFmtId="1" fontId="3" fillId="0" borderId="5" xfId="193" applyNumberFormat="1" applyFont="1" applyBorder="1" applyAlignment="1">
      <alignment horizontal="left" vertical="center" indent="1"/>
    </xf>
    <xf numFmtId="164" fontId="6" fillId="0" borderId="5" xfId="193" applyFont="1" applyBorder="1" applyAlignment="1">
      <alignment vertical="center"/>
    </xf>
    <xf numFmtId="164" fontId="3" fillId="0" borderId="2" xfId="193" applyFont="1" applyBorder="1" applyAlignment="1">
      <alignment horizontal="left" vertical="center" indent="1"/>
    </xf>
    <xf numFmtId="164" fontId="3" fillId="0" borderId="7" xfId="193" applyFont="1" applyBorder="1" applyAlignment="1">
      <alignment horizontal="left" vertical="center" indent="1"/>
    </xf>
    <xf numFmtId="164" fontId="6" fillId="0" borderId="2" xfId="193" applyFont="1" applyBorder="1" applyAlignment="1">
      <alignment vertical="center"/>
    </xf>
    <xf numFmtId="169" fontId="3" fillId="0" borderId="3" xfId="193" applyNumberFormat="1" applyFont="1" applyBorder="1" applyAlignment="1">
      <alignment vertical="center"/>
    </xf>
    <xf numFmtId="169" fontId="3" fillId="0" borderId="6" xfId="193" applyNumberFormat="1" applyFont="1" applyBorder="1" applyAlignment="1">
      <alignment vertical="center"/>
    </xf>
    <xf numFmtId="164" fontId="3" fillId="0" borderId="0" xfId="193" applyFont="1" applyAlignment="1">
      <alignment vertical="center"/>
    </xf>
    <xf numFmtId="164" fontId="7" fillId="0" borderId="0" xfId="193" applyFont="1" applyAlignment="1">
      <alignment horizontal="centerContinuous" vertical="center"/>
    </xf>
    <xf numFmtId="164" fontId="3" fillId="0" borderId="9" xfId="193" applyFont="1" applyBorder="1" applyAlignment="1">
      <alignment vertical="center"/>
    </xf>
    <xf numFmtId="169" fontId="3" fillId="0" borderId="0" xfId="193" applyNumberFormat="1" applyFont="1" applyBorder="1" applyAlignment="1">
      <alignment vertical="center"/>
    </xf>
    <xf numFmtId="169" fontId="3" fillId="0" borderId="0" xfId="193" applyNumberFormat="1" applyFont="1" applyBorder="1" applyAlignment="1"/>
    <xf numFmtId="169" fontId="3" fillId="0" borderId="0" xfId="193" applyNumberFormat="1" applyFont="1" applyBorder="1" applyAlignment="1" applyProtection="1"/>
    <xf numFmtId="169" fontId="3" fillId="0" borderId="9" xfId="193" applyNumberFormat="1" applyFont="1" applyBorder="1" applyAlignment="1">
      <alignment vertical="center"/>
    </xf>
    <xf numFmtId="164" fontId="3" fillId="0" borderId="0" xfId="193" applyFont="1" applyAlignment="1">
      <alignment horizontal="left" vertical="center" indent="1"/>
    </xf>
    <xf numFmtId="164" fontId="3" fillId="0" borderId="9" xfId="193" applyFont="1" applyBorder="1" applyAlignment="1">
      <alignment horizontal="left" vertical="center" indent="1"/>
    </xf>
    <xf numFmtId="164" fontId="10" fillId="0" borderId="0" xfId="192" applyFont="1" applyFill="1" applyBorder="1" applyAlignment="1">
      <alignment horizontal="left" vertical="center"/>
    </xf>
    <xf numFmtId="164" fontId="9" fillId="0" borderId="0" xfId="192" quotePrefix="1" applyFont="1" applyFill="1" applyBorder="1" applyAlignment="1">
      <alignment horizontal="left" vertical="center"/>
    </xf>
    <xf numFmtId="164" fontId="10" fillId="0" borderId="0" xfId="192" applyFont="1" applyFill="1" applyAlignment="1">
      <alignment horizontal="left" vertical="center"/>
    </xf>
    <xf numFmtId="164" fontId="3" fillId="0" borderId="0" xfId="192" applyFont="1" applyFill="1" applyAlignment="1">
      <alignment vertical="center"/>
    </xf>
    <xf numFmtId="171" fontId="6" fillId="0" borderId="0" xfId="194" applyNumberFormat="1" applyFont="1" applyFill="1" applyBorder="1" applyAlignment="1">
      <alignment vertical="center"/>
    </xf>
    <xf numFmtId="170" fontId="6" fillId="0" borderId="0" xfId="192" applyNumberFormat="1" applyFont="1" applyFill="1" applyBorder="1" applyAlignment="1">
      <alignment vertical="center"/>
    </xf>
    <xf numFmtId="164" fontId="3" fillId="0" borderId="0" xfId="192" applyFont="1" applyAlignment="1">
      <alignment vertical="center"/>
    </xf>
    <xf numFmtId="171" fontId="3" fillId="0" borderId="0" xfId="194" applyNumberFormat="1" applyFont="1" applyFill="1" applyBorder="1" applyAlignment="1">
      <alignment vertical="center"/>
    </xf>
    <xf numFmtId="170" fontId="3" fillId="0" borderId="0" xfId="192" applyNumberFormat="1" applyFont="1" applyFill="1" applyBorder="1" applyAlignment="1">
      <alignment vertical="center"/>
    </xf>
    <xf numFmtId="164" fontId="3" fillId="0" borderId="0" xfId="193" applyFont="1" applyBorder="1" applyAlignment="1">
      <alignment vertical="center"/>
    </xf>
    <xf numFmtId="171" fontId="3" fillId="0" borderId="9" xfId="194" applyNumberFormat="1" applyFont="1" applyFill="1" applyBorder="1" applyAlignment="1">
      <alignment vertical="center"/>
    </xf>
    <xf numFmtId="170" fontId="3" fillId="0" borderId="9" xfId="192" applyNumberFormat="1" applyFont="1" applyFill="1" applyBorder="1" applyAlignment="1">
      <alignment vertical="center"/>
    </xf>
    <xf numFmtId="164" fontId="2" fillId="11" borderId="0" xfId="192" quotePrefix="1" applyFont="1" applyFill="1" applyAlignment="1">
      <alignment horizontal="left" vertical="center"/>
    </xf>
    <xf numFmtId="164" fontId="3" fillId="0" borderId="0" xfId="192" applyFont="1" applyFill="1" applyBorder="1" applyAlignment="1">
      <alignment vertical="center"/>
    </xf>
    <xf numFmtId="164" fontId="3" fillId="11" borderId="10" xfId="192" applyFont="1" applyFill="1" applyBorder="1" applyAlignment="1">
      <alignment horizontal="centerContinuous" vertical="center"/>
    </xf>
    <xf numFmtId="164" fontId="3" fillId="11" borderId="11" xfId="192" applyFont="1" applyFill="1" applyBorder="1" applyAlignment="1">
      <alignment horizontal="centerContinuous" vertical="center"/>
    </xf>
    <xf numFmtId="49" fontId="3" fillId="11" borderId="12" xfId="192" applyNumberFormat="1" applyFont="1" applyFill="1" applyBorder="1" applyAlignment="1">
      <alignment horizontal="center" vertical="center" wrapText="1"/>
    </xf>
    <xf numFmtId="49" fontId="3" fillId="11" borderId="13" xfId="192" applyNumberFormat="1" applyFont="1" applyFill="1" applyBorder="1" applyAlignment="1">
      <alignment horizontal="center" vertical="center" wrapText="1"/>
    </xf>
    <xf numFmtId="164" fontId="3" fillId="11" borderId="14" xfId="192" applyFont="1" applyFill="1" applyBorder="1" applyAlignment="1">
      <alignment vertical="center"/>
    </xf>
    <xf numFmtId="164" fontId="3" fillId="11" borderId="0" xfId="194" applyFont="1" applyFill="1" applyBorder="1" applyAlignment="1">
      <alignment vertical="center"/>
    </xf>
    <xf numFmtId="0" fontId="9" fillId="12" borderId="0" xfId="165" quotePrefix="1" applyFont="1" applyFill="1" applyBorder="1"/>
    <xf numFmtId="0" fontId="9" fillId="12" borderId="15" xfId="165" quotePrefix="1" applyFont="1" applyFill="1" applyBorder="1"/>
    <xf numFmtId="164" fontId="6" fillId="11" borderId="0" xfId="194" applyFont="1" applyFill="1" applyBorder="1" applyAlignment="1">
      <alignment vertical="center"/>
    </xf>
    <xf numFmtId="171" fontId="6" fillId="0" borderId="16" xfId="194" applyNumberFormat="1" applyFont="1" applyFill="1" applyBorder="1" applyAlignment="1">
      <alignment vertical="center"/>
    </xf>
    <xf numFmtId="164" fontId="10" fillId="0" borderId="0" xfId="153" applyFont="1" applyFill="1" applyBorder="1" applyAlignment="1">
      <alignment horizontal="left"/>
    </xf>
    <xf numFmtId="170" fontId="6" fillId="0" borderId="16" xfId="192" applyNumberFormat="1" applyFont="1" applyFill="1" applyBorder="1" applyAlignment="1">
      <alignment vertical="center"/>
    </xf>
    <xf numFmtId="0" fontId="1" fillId="12" borderId="2" xfId="154" applyFont="1" applyFill="1" applyBorder="1" applyAlignment="1">
      <alignment wrapText="1"/>
    </xf>
    <xf numFmtId="49" fontId="3" fillId="11" borderId="17" xfId="192" applyNumberFormat="1" applyFont="1" applyFill="1" applyBorder="1" applyAlignment="1">
      <alignment horizontal="center" vertical="center"/>
    </xf>
    <xf numFmtId="49" fontId="3" fillId="11" borderId="18" xfId="192" applyNumberFormat="1" applyFont="1" applyFill="1" applyBorder="1" applyAlignment="1">
      <alignment horizontal="center" vertical="center"/>
    </xf>
    <xf numFmtId="49" fontId="3" fillId="11" borderId="10" xfId="192" applyNumberFormat="1" applyFont="1" applyFill="1" applyBorder="1" applyAlignment="1">
      <alignment horizontal="center" vertical="center"/>
    </xf>
    <xf numFmtId="49" fontId="3" fillId="11" borderId="12" xfId="192" applyNumberFormat="1" applyFont="1" applyFill="1" applyBorder="1" applyAlignment="1">
      <alignment horizontal="center" vertical="center"/>
    </xf>
    <xf numFmtId="0" fontId="9" fillId="0" borderId="0" xfId="165" quotePrefix="1" applyFont="1" applyFill="1" applyBorder="1" applyAlignment="1">
      <alignment horizontal="left" wrapText="1"/>
    </xf>
    <xf numFmtId="164" fontId="3" fillId="0" borderId="1" xfId="193" applyFont="1" applyBorder="1" applyAlignment="1">
      <alignment horizontal="center" vertical="center"/>
    </xf>
    <xf numFmtId="164" fontId="3" fillId="0" borderId="8" xfId="193" applyFont="1" applyBorder="1" applyAlignment="1">
      <alignment horizontal="center" vertical="center"/>
    </xf>
    <xf numFmtId="164" fontId="3" fillId="0" borderId="19" xfId="193" applyFont="1" applyBorder="1" applyAlignment="1">
      <alignment horizontal="center" vertical="center" wrapText="1"/>
    </xf>
    <xf numFmtId="164" fontId="3" fillId="0" borderId="20" xfId="193" applyFont="1" applyBorder="1" applyAlignment="1">
      <alignment horizontal="center" vertical="center" wrapText="1"/>
    </xf>
    <xf numFmtId="164" fontId="3" fillId="0" borderId="5" xfId="193" applyFont="1" applyBorder="1" applyAlignment="1">
      <alignment horizontal="center" vertical="center" wrapText="1"/>
    </xf>
    <xf numFmtId="164" fontId="3" fillId="0" borderId="7" xfId="193" applyFont="1" applyBorder="1" applyAlignment="1">
      <alignment horizontal="center" vertical="center" wrapText="1"/>
    </xf>
    <xf numFmtId="164" fontId="3" fillId="0" borderId="5" xfId="193" applyFont="1" applyBorder="1" applyAlignment="1">
      <alignment horizontal="center" vertical="center"/>
    </xf>
    <xf numFmtId="164" fontId="3" fillId="0" borderId="7" xfId="193" applyFont="1" applyBorder="1" applyAlignment="1">
      <alignment horizontal="center" vertical="center"/>
    </xf>
    <xf numFmtId="164" fontId="3" fillId="0" borderId="19" xfId="193" applyFont="1" applyBorder="1" applyAlignment="1">
      <alignment horizontal="center" vertical="center"/>
    </xf>
    <xf numFmtId="164" fontId="3" fillId="0" borderId="20" xfId="193" applyFont="1" applyBorder="1" applyAlignment="1">
      <alignment horizontal="center" vertical="center"/>
    </xf>
    <xf numFmtId="164" fontId="3" fillId="0" borderId="1" xfId="193" applyFont="1" applyBorder="1" applyAlignment="1">
      <alignment horizontal="center" vertical="center" wrapText="1"/>
    </xf>
    <xf numFmtId="164" fontId="1" fillId="11" borderId="0" xfId="192" quotePrefix="1" applyFont="1" applyFill="1" applyAlignment="1">
      <alignment horizontal="left" vertical="center"/>
    </xf>
    <xf numFmtId="171" fontId="6" fillId="0" borderId="30" xfId="194" applyNumberFormat="1" applyFont="1" applyFill="1" applyBorder="1" applyAlignment="1">
      <alignment vertical="center"/>
    </xf>
    <xf numFmtId="171" fontId="3" fillId="0" borderId="30" xfId="194" applyNumberFormat="1" applyFill="1" applyBorder="1" applyAlignment="1">
      <alignment vertical="center"/>
    </xf>
    <xf numFmtId="171" fontId="6" fillId="0" borderId="32" xfId="194" applyNumberFormat="1" applyFont="1" applyFill="1" applyBorder="1" applyAlignment="1">
      <alignment vertical="center"/>
    </xf>
    <xf numFmtId="171" fontId="3" fillId="0" borderId="31" xfId="194" applyNumberFormat="1" applyFill="1" applyBorder="1" applyAlignment="1">
      <alignment vertical="center"/>
    </xf>
    <xf numFmtId="164" fontId="3" fillId="0" borderId="30" xfId="192" applyFill="1" applyBorder="1" applyAlignment="1">
      <alignment horizontal="right" vertical="center"/>
    </xf>
    <xf numFmtId="164" fontId="3" fillId="0" borderId="30" xfId="192" applyFill="1" applyBorder="1" applyAlignment="1">
      <alignment vertical="center"/>
    </xf>
  </cellXfs>
  <cellStyles count="21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1 2" xfId="8"/>
    <cellStyle name="20% - Akzent1 2 2" xfId="9"/>
    <cellStyle name="20% - Akzent2" xfId="10"/>
    <cellStyle name="20% - Akzent2 2" xfId="11"/>
    <cellStyle name="20% - Akzent2 2 2" xfId="12"/>
    <cellStyle name="20% - Akzent3" xfId="13"/>
    <cellStyle name="20% - Akzent3 2" xfId="14"/>
    <cellStyle name="20% - Akzent3 2 2" xfId="15"/>
    <cellStyle name="20% - Akzent4" xfId="16"/>
    <cellStyle name="20% - Akzent4 2" xfId="17"/>
    <cellStyle name="20% - Akzent4 2 2" xfId="18"/>
    <cellStyle name="20% - Akzent5" xfId="19"/>
    <cellStyle name="20% - Akzent5 2" xfId="20"/>
    <cellStyle name="20% - Akzent5 2 2" xfId="21"/>
    <cellStyle name="20% - Akzent6" xfId="22"/>
    <cellStyle name="20% - Akzent6 2" xfId="23"/>
    <cellStyle name="20% - Akzent6 2 2" xfId="24"/>
    <cellStyle name="4" xfId="25"/>
    <cellStyle name="40 % - Akzent1" xfId="26" builtinId="31" customBuiltin="1"/>
    <cellStyle name="40 % - Akzent2" xfId="27" builtinId="35" customBuiltin="1"/>
    <cellStyle name="40 % - Akzent3" xfId="28" builtinId="39" customBuiltin="1"/>
    <cellStyle name="40 % - Akzent4" xfId="29" builtinId="43" customBuiltin="1"/>
    <cellStyle name="40 % - Akzent5" xfId="30" builtinId="47" customBuiltin="1"/>
    <cellStyle name="40 % - Akzent6" xfId="31" builtinId="51" customBuiltin="1"/>
    <cellStyle name="40% - Akzent1" xfId="32"/>
    <cellStyle name="40% - Akzent1 2" xfId="33"/>
    <cellStyle name="40% - Akzent1 2 2" xfId="34"/>
    <cellStyle name="40% - Akzent2" xfId="35"/>
    <cellStyle name="40% - Akzent2 2" xfId="36"/>
    <cellStyle name="40% - Akzent2 2 2" xfId="37"/>
    <cellStyle name="40% - Akzent3" xfId="38"/>
    <cellStyle name="40% - Akzent3 2" xfId="39"/>
    <cellStyle name="40% - Akzent3 2 2" xfId="40"/>
    <cellStyle name="40% - Akzent4" xfId="41"/>
    <cellStyle name="40% - Akzent4 2" xfId="42"/>
    <cellStyle name="40% - Akzent4 2 2" xfId="43"/>
    <cellStyle name="40% - Akzent5" xfId="44"/>
    <cellStyle name="40% - Akzent5 2" xfId="45"/>
    <cellStyle name="40% - Akzent5 2 2" xfId="46"/>
    <cellStyle name="40% - Akzent6" xfId="47"/>
    <cellStyle name="40% - Akzent6 2" xfId="48"/>
    <cellStyle name="40% - Akzent6 2 2" xfId="49"/>
    <cellStyle name="5" xfId="50"/>
    <cellStyle name="6" xfId="51"/>
    <cellStyle name="60 % - Akzent1" xfId="52" builtinId="32" customBuiltin="1"/>
    <cellStyle name="60 % - Akzent2" xfId="53" builtinId="36" customBuiltin="1"/>
    <cellStyle name="60 % - Akzent3" xfId="54" builtinId="40" customBuiltin="1"/>
    <cellStyle name="60 % - Akzent4" xfId="55" builtinId="44" customBuiltin="1"/>
    <cellStyle name="60 % - Akzent5" xfId="56" builtinId="48" customBuiltin="1"/>
    <cellStyle name="60 % - Akzent6" xfId="57" builtinId="52" customBuiltin="1"/>
    <cellStyle name="60% - Akzent1" xfId="58"/>
    <cellStyle name="60% - Akzent1 2" xfId="59"/>
    <cellStyle name="60% - Akzent1 2 2" xfId="60"/>
    <cellStyle name="60% - Akzent2" xfId="61"/>
    <cellStyle name="60% - Akzent2 2" xfId="62"/>
    <cellStyle name="60% - Akzent2 2 2" xfId="63"/>
    <cellStyle name="60% - Akzent3" xfId="64"/>
    <cellStyle name="60% - Akzent3 2" xfId="65"/>
    <cellStyle name="60% - Akzent3 2 2" xfId="66"/>
    <cellStyle name="60% - Akzent4" xfId="67"/>
    <cellStyle name="60% - Akzent4 2" xfId="68"/>
    <cellStyle name="60% - Akzent4 2 2" xfId="69"/>
    <cellStyle name="60% - Akzent5" xfId="70"/>
    <cellStyle name="60% - Akzent5 2" xfId="71"/>
    <cellStyle name="60% - Akzent5 2 2" xfId="72"/>
    <cellStyle name="60% - Akzent6" xfId="73"/>
    <cellStyle name="60% - Akzent6 2" xfId="74"/>
    <cellStyle name="60% - Akzent6 2 2" xfId="75"/>
    <cellStyle name="9" xfId="76"/>
    <cellStyle name="Akzent1" xfId="77" builtinId="29" customBuiltin="1"/>
    <cellStyle name="Akzent1 2" xfId="78"/>
    <cellStyle name="Akzent2" xfId="79" builtinId="33" customBuiltin="1"/>
    <cellStyle name="Akzent2 2" xfId="80"/>
    <cellStyle name="Akzent3" xfId="81" builtinId="37" customBuiltin="1"/>
    <cellStyle name="Akzent3 2" xfId="82"/>
    <cellStyle name="Akzent4" xfId="83" builtinId="41" customBuiltin="1"/>
    <cellStyle name="Akzent4 2" xfId="84"/>
    <cellStyle name="Akzent5" xfId="85" builtinId="45" customBuiltin="1"/>
    <cellStyle name="Akzent5 2" xfId="86"/>
    <cellStyle name="Akzent6" xfId="87" builtinId="49" customBuiltin="1"/>
    <cellStyle name="Akzent6 2" xfId="88"/>
    <cellStyle name="Ausgabe" xfId="89" builtinId="21" customBuiltin="1"/>
    <cellStyle name="Ausgabe 2" xfId="90"/>
    <cellStyle name="BasisDreiNK" xfId="91"/>
    <cellStyle name="BasisEineNK" xfId="92"/>
    <cellStyle name="BasisOhneNK" xfId="93"/>
    <cellStyle name="BasisStandard" xfId="94"/>
    <cellStyle name="BasisZweiNK" xfId="95"/>
    <cellStyle name="Berechnung" xfId="96" builtinId="22" customBuiltin="1"/>
    <cellStyle name="Berechnung 2" xfId="97"/>
    <cellStyle name="Dez 1" xfId="98"/>
    <cellStyle name="Dez 1 2" xfId="99"/>
    <cellStyle name="Dez 1 2 2" xfId="100"/>
    <cellStyle name="Dez 1 2 3" xfId="101"/>
    <cellStyle name="Dez 1 3" xfId="102"/>
    <cellStyle name="Dez 1 4" xfId="103"/>
    <cellStyle name="Dez 2" xfId="104"/>
    <cellStyle name="Dez 2 2" xfId="105"/>
    <cellStyle name="Dez 3" xfId="106"/>
    <cellStyle name="Eingabe" xfId="107" builtinId="20" customBuiltin="1"/>
    <cellStyle name="Eingabe 2" xfId="108"/>
    <cellStyle name="Ergebnis" xfId="109" builtinId="25" customBuiltin="1"/>
    <cellStyle name="Ergebnis 2" xfId="110"/>
    <cellStyle name="Erklärender Text" xfId="111" builtinId="53" customBuiltin="1"/>
    <cellStyle name="Erklärender Text 2" xfId="112"/>
    <cellStyle name="Euro" xfId="113"/>
    <cellStyle name="Ganz" xfId="114"/>
    <cellStyle name="Ganz 2" xfId="115"/>
    <cellStyle name="Gut" xfId="116" builtinId="26" customBuiltin="1"/>
    <cellStyle name="Gut 2" xfId="117"/>
    <cellStyle name="Haupttitel" xfId="118"/>
    <cellStyle name="InhaltNormal" xfId="119"/>
    <cellStyle name="Jahr" xfId="120"/>
    <cellStyle name="Komma 2" xfId="121"/>
    <cellStyle name="Komma 4" xfId="122"/>
    <cellStyle name="LinkGemVeroeff" xfId="123"/>
    <cellStyle name="LinkGemVeroeffFett" xfId="124"/>
    <cellStyle name="Messziffer" xfId="125"/>
    <cellStyle name="MesszifferD" xfId="126"/>
    <cellStyle name="MH Standard" xfId="127"/>
    <cellStyle name="Monatsheft" xfId="128"/>
    <cellStyle name="Neutral" xfId="129" builtinId="28" customBuiltin="1"/>
    <cellStyle name="Neutral 2" xfId="130"/>
    <cellStyle name="Noch" xfId="131"/>
    <cellStyle name="Normal_01-G_PPP 2" xfId="132"/>
    <cellStyle name="Notiz 2" xfId="133"/>
    <cellStyle name="Notiz 3" xfId="134"/>
    <cellStyle name="Notiz 3 2" xfId="135"/>
    <cellStyle name="Prozent 2" xfId="136"/>
    <cellStyle name="Prozent 2 2" xfId="137"/>
    <cellStyle name="Prozent 2 3" xfId="138"/>
    <cellStyle name="Prozent 3" xfId="139"/>
    <cellStyle name="Prozent 3 2" xfId="140"/>
    <cellStyle name="Prozent 3 3" xfId="141"/>
    <cellStyle name="Prozent 4" xfId="142"/>
    <cellStyle name="Prozent 5" xfId="143"/>
    <cellStyle name="ProzVeränderung" xfId="144"/>
    <cellStyle name="Schlecht" xfId="145" builtinId="27" customBuiltin="1"/>
    <cellStyle name="Schlecht 2" xfId="146"/>
    <cellStyle name="Standard" xfId="0" builtinId="0"/>
    <cellStyle name="Standard 10" xfId="147"/>
    <cellStyle name="Standard 10 2" xfId="148"/>
    <cellStyle name="Standard 10 3" xfId="149"/>
    <cellStyle name="Standard 11" xfId="150"/>
    <cellStyle name="Standard 11 2" xfId="151"/>
    <cellStyle name="Standard 12" xfId="152"/>
    <cellStyle name="Standard 13" xfId="153"/>
    <cellStyle name="Standard 2" xfId="154"/>
    <cellStyle name="Standard 2 2" xfId="155"/>
    <cellStyle name="Standard 2 2 2" xfId="156"/>
    <cellStyle name="Standard 2 2 3" xfId="157"/>
    <cellStyle name="Standard 2 3" xfId="158"/>
    <cellStyle name="Standard 2 3 2" xfId="159"/>
    <cellStyle name="Standard 2 3 3" xfId="160"/>
    <cellStyle name="Standard 2 3 4" xfId="161"/>
    <cellStyle name="Standard 2 4" xfId="162"/>
    <cellStyle name="Standard 2 4 2" xfId="163"/>
    <cellStyle name="Standard 2 5" xfId="164"/>
    <cellStyle name="Standard 3" xfId="165"/>
    <cellStyle name="Standard 3 2" xfId="166"/>
    <cellStyle name="Standard 4" xfId="167"/>
    <cellStyle name="Standard 4 2" xfId="168"/>
    <cellStyle name="Standard 4 2 2" xfId="169"/>
    <cellStyle name="Standard 4 2 3" xfId="170"/>
    <cellStyle name="Standard 4 2 4" xfId="171"/>
    <cellStyle name="Standard 4 3" xfId="172"/>
    <cellStyle name="Standard 4 4" xfId="173"/>
    <cellStyle name="Standard 4 5" xfId="174"/>
    <cellStyle name="Standard 5" xfId="175"/>
    <cellStyle name="Standard 5 2" xfId="176"/>
    <cellStyle name="Standard 5 2 2" xfId="177"/>
    <cellStyle name="Standard 5 2 3" xfId="178"/>
    <cellStyle name="Standard 5 3" xfId="179"/>
    <cellStyle name="Standard 5 3 2" xfId="180"/>
    <cellStyle name="Standard 5 3 3" xfId="181"/>
    <cellStyle name="Standard 5 4" xfId="182"/>
    <cellStyle name="Standard 5 5" xfId="183"/>
    <cellStyle name="Standard 6" xfId="184"/>
    <cellStyle name="Standard 6 2" xfId="185"/>
    <cellStyle name="Standard 6 3" xfId="186"/>
    <cellStyle name="Standard 6 3 2" xfId="187"/>
    <cellStyle name="Standard 7" xfId="188"/>
    <cellStyle name="Standard 8" xfId="189"/>
    <cellStyle name="Standard 9" xfId="190"/>
    <cellStyle name="Standard, 1" xfId="191"/>
    <cellStyle name="Standard_04_06" xfId="192"/>
    <cellStyle name="Standard_Tabelle1" xfId="193"/>
    <cellStyle name="Standard_Tabelle1_1" xfId="194"/>
    <cellStyle name="Tabelle" xfId="195"/>
    <cellStyle name="Tabelle, 1" xfId="196"/>
    <cellStyle name="Text 4" xfId="197"/>
    <cellStyle name="Text 8" xfId="198"/>
    <cellStyle name="U_1 - Formatvorlage1" xfId="199"/>
    <cellStyle name="Überschrift" xfId="200" builtinId="15" customBuiltin="1"/>
    <cellStyle name="Überschrift 1" xfId="201" builtinId="16" customBuiltin="1"/>
    <cellStyle name="Überschrift 2" xfId="202" builtinId="17" customBuiltin="1"/>
    <cellStyle name="Überschrift 3" xfId="203" builtinId="18" customBuiltin="1"/>
    <cellStyle name="Überschrift 4" xfId="204" builtinId="19" customBuiltin="1"/>
    <cellStyle name="Untertitel" xfId="205"/>
    <cellStyle name="Verknüpfte Zelle" xfId="206" builtinId="24" customBuiltin="1"/>
    <cellStyle name="Verknüpfte Zelle 2" xfId="207"/>
    <cellStyle name="Warnender Text" xfId="208" builtinId="11" customBuiltin="1"/>
    <cellStyle name="Warnender Text 2" xfId="209"/>
    <cellStyle name="Zahl 2" xfId="210"/>
    <cellStyle name="Zahl 4" xfId="211"/>
    <cellStyle name="zelle mit Rand" xfId="212"/>
    <cellStyle name="Zelle überprüfen" xfId="213" builtinId="23" customBuiltin="1"/>
    <cellStyle name="Zelle überprüfen 2" xfId="214"/>
    <cellStyle name="Zwischentitel" xfId="2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5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0</xdr:row>
      <xdr:rowOff>133350</xdr:rowOff>
    </xdr:to>
    <xdr:pic>
      <xdr:nvPicPr>
        <xdr:cNvPr id="277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0</xdr:row>
      <xdr:rowOff>133350</xdr:rowOff>
    </xdr:to>
    <xdr:pic>
      <xdr:nvPicPr>
        <xdr:cNvPr id="256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workbookViewId="0">
      <selection activeCell="B36" sqref="B36"/>
    </sheetView>
  </sheetViews>
  <sheetFormatPr baseColWidth="10" defaultRowHeight="12.75" customHeight="1" x14ac:dyDescent="0.2"/>
  <cols>
    <col min="1" max="1" width="2.7109375" style="4" customWidth="1"/>
    <col min="2" max="2" width="83.42578125" style="4" customWidth="1"/>
    <col min="3" max="16384" width="11.42578125" style="4"/>
  </cols>
  <sheetData>
    <row r="1" spans="1:2" ht="12.75" customHeight="1" x14ac:dyDescent="0.2">
      <c r="A1" s="5"/>
      <c r="B1" s="6" t="s">
        <v>26</v>
      </c>
    </row>
    <row r="2" spans="1:2" ht="12.75" customHeight="1" x14ac:dyDescent="0.2">
      <c r="A2" s="7"/>
      <c r="B2" s="8" t="s">
        <v>21</v>
      </c>
    </row>
    <row r="3" spans="1:2" ht="12.75" customHeight="1" x14ac:dyDescent="0.2">
      <c r="A3" s="9"/>
      <c r="B3" s="10"/>
    </row>
    <row r="4" spans="1:2" ht="12.75" customHeight="1" x14ac:dyDescent="0.2">
      <c r="A4" s="5"/>
      <c r="B4" s="11"/>
    </row>
    <row r="5" spans="1:2" ht="12.75" customHeight="1" x14ac:dyDescent="0.2">
      <c r="A5" s="7"/>
      <c r="B5" s="12" t="s">
        <v>35</v>
      </c>
    </row>
    <row r="6" spans="1:2" ht="12.75" customHeight="1" x14ac:dyDescent="0.2">
      <c r="A6" s="7"/>
      <c r="B6" s="15"/>
    </row>
    <row r="7" spans="1:2" ht="12.75" customHeight="1" x14ac:dyDescent="0.2">
      <c r="A7" s="5"/>
      <c r="B7" s="6"/>
    </row>
    <row r="8" spans="1:2" ht="12.75" customHeight="1" x14ac:dyDescent="0.2">
      <c r="A8" s="7"/>
      <c r="B8" s="14" t="s">
        <v>0</v>
      </c>
    </row>
    <row r="9" spans="1:2" ht="12.75" customHeight="1" x14ac:dyDescent="0.2">
      <c r="A9" s="7"/>
      <c r="B9" s="15"/>
    </row>
    <row r="10" spans="1:2" ht="12.75" customHeight="1" x14ac:dyDescent="0.2">
      <c r="A10" s="7"/>
      <c r="B10" s="16" t="s">
        <v>1</v>
      </c>
    </row>
    <row r="11" spans="1:2" ht="12.75" customHeight="1" x14ac:dyDescent="0.2">
      <c r="A11" s="7"/>
      <c r="B11" s="16" t="s">
        <v>2</v>
      </c>
    </row>
    <row r="12" spans="1:2" ht="12.75" customHeight="1" x14ac:dyDescent="0.2">
      <c r="A12" s="7"/>
      <c r="B12" s="16" t="s">
        <v>34</v>
      </c>
    </row>
    <row r="13" spans="1:2" ht="12.75" customHeight="1" x14ac:dyDescent="0.2">
      <c r="A13" s="7"/>
      <c r="B13" s="15" t="s">
        <v>7</v>
      </c>
    </row>
    <row r="14" spans="1:2" ht="38.25" x14ac:dyDescent="0.2">
      <c r="A14" s="7"/>
      <c r="B14" s="78" t="s">
        <v>78</v>
      </c>
    </row>
    <row r="15" spans="1:2" x14ac:dyDescent="0.2">
      <c r="A15" s="7"/>
      <c r="B15" s="78"/>
    </row>
    <row r="16" spans="1:2" ht="12.75" customHeight="1" x14ac:dyDescent="0.2">
      <c r="A16" s="5"/>
      <c r="B16" s="6"/>
    </row>
    <row r="17" spans="1:2" ht="12.75" customHeight="1" x14ac:dyDescent="0.2">
      <c r="A17" s="7"/>
      <c r="B17" s="14" t="s">
        <v>3</v>
      </c>
    </row>
    <row r="18" spans="1:2" ht="12.75" customHeight="1" x14ac:dyDescent="0.2">
      <c r="A18" s="7"/>
      <c r="B18" s="15"/>
    </row>
    <row r="19" spans="1:2" ht="12.75" customHeight="1" x14ac:dyDescent="0.2">
      <c r="A19" s="7"/>
      <c r="B19" s="16" t="s">
        <v>25</v>
      </c>
    </row>
    <row r="20" spans="1:2" ht="12.75" customHeight="1" x14ac:dyDescent="0.2">
      <c r="A20" s="9"/>
      <c r="B20" s="13"/>
    </row>
    <row r="21" spans="1:2" ht="12.75" customHeight="1" x14ac:dyDescent="0.2">
      <c r="A21" s="5"/>
      <c r="B21" s="6"/>
    </row>
    <row r="22" spans="1:2" ht="12.75" customHeight="1" x14ac:dyDescent="0.2">
      <c r="A22" s="7"/>
      <c r="B22" s="14" t="s">
        <v>4</v>
      </c>
    </row>
    <row r="23" spans="1:2" ht="12.75" customHeight="1" x14ac:dyDescent="0.2">
      <c r="A23" s="7"/>
      <c r="B23" s="15"/>
    </row>
    <row r="24" spans="1:2" ht="12.75" customHeight="1" x14ac:dyDescent="0.2">
      <c r="A24" s="7"/>
      <c r="B24" s="15" t="s">
        <v>5</v>
      </c>
    </row>
    <row r="25" spans="1:2" ht="12.75" customHeight="1" x14ac:dyDescent="0.2">
      <c r="A25" s="9"/>
      <c r="B25" s="13"/>
    </row>
    <row r="26" spans="1:2" ht="12.75" customHeight="1" x14ac:dyDescent="0.2">
      <c r="A26" s="5"/>
      <c r="B26" s="6"/>
    </row>
    <row r="27" spans="1:2" ht="12.75" customHeight="1" x14ac:dyDescent="0.2">
      <c r="A27" s="7"/>
      <c r="B27" s="14" t="s">
        <v>6</v>
      </c>
    </row>
    <row r="28" spans="1:2" ht="12.75" customHeight="1" x14ac:dyDescent="0.2">
      <c r="A28" s="7"/>
      <c r="B28" s="15"/>
    </row>
    <row r="29" spans="1:2" ht="12.75" customHeight="1" x14ac:dyDescent="0.2">
      <c r="A29" s="7"/>
      <c r="B29" s="16" t="s">
        <v>29</v>
      </c>
    </row>
    <row r="30" spans="1:2" ht="12.75" customHeight="1" x14ac:dyDescent="0.2">
      <c r="A30" s="9"/>
      <c r="B30" s="13"/>
    </row>
    <row r="31" spans="1:2" ht="12.75" customHeight="1" x14ac:dyDescent="0.2">
      <c r="A31" s="5"/>
      <c r="B31" s="6"/>
    </row>
    <row r="32" spans="1:2" ht="12.75" customHeight="1" x14ac:dyDescent="0.2">
      <c r="A32" s="7"/>
      <c r="B32" s="17" t="s">
        <v>27</v>
      </c>
    </row>
    <row r="33" spans="1:2" ht="12.75" customHeight="1" x14ac:dyDescent="0.2">
      <c r="A33" s="7"/>
      <c r="B33" s="15"/>
    </row>
    <row r="34" spans="1:2" ht="12.75" customHeight="1" x14ac:dyDescent="0.2">
      <c r="A34" s="7"/>
      <c r="B34" s="15" t="s">
        <v>28</v>
      </c>
    </row>
    <row r="35" spans="1:2" ht="12.75" customHeight="1" x14ac:dyDescent="0.2">
      <c r="A35" s="9"/>
      <c r="B35" s="1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G4" sqref="G4"/>
    </sheetView>
  </sheetViews>
  <sheetFormatPr baseColWidth="10" defaultColWidth="17" defaultRowHeight="11.25" x14ac:dyDescent="0.2"/>
  <cols>
    <col min="1" max="1" width="40.28515625" style="58" customWidth="1"/>
    <col min="2" max="2" width="17" style="58"/>
    <col min="3" max="3" width="19" style="58" customWidth="1"/>
    <col min="4" max="4" width="19.140625" style="58" customWidth="1"/>
    <col min="5" max="16384" width="17" style="58"/>
  </cols>
  <sheetData>
    <row r="1" spans="1:4" s="2" customFormat="1" ht="12.75" x14ac:dyDescent="0.2">
      <c r="A1" s="1" t="s">
        <v>40</v>
      </c>
      <c r="B1" s="1"/>
      <c r="C1" s="1"/>
      <c r="D1" s="1"/>
    </row>
    <row r="3" spans="1:4" ht="26.45" customHeight="1" x14ac:dyDescent="0.2">
      <c r="A3" s="95" t="s">
        <v>86</v>
      </c>
      <c r="B3" s="64"/>
      <c r="C3" s="64"/>
      <c r="D3" s="64"/>
    </row>
    <row r="4" spans="1:4" ht="12.75" customHeight="1" x14ac:dyDescent="0.2">
      <c r="A4" s="65"/>
      <c r="B4" s="65"/>
      <c r="C4" s="65"/>
      <c r="D4" s="65"/>
    </row>
    <row r="5" spans="1:4" s="55" customFormat="1" ht="12.75" customHeight="1" thickBot="1" x14ac:dyDescent="0.25">
      <c r="A5" s="79" t="s">
        <v>77</v>
      </c>
      <c r="B5" s="81" t="s">
        <v>30</v>
      </c>
      <c r="C5" s="66" t="s">
        <v>37</v>
      </c>
      <c r="D5" s="67"/>
    </row>
    <row r="6" spans="1:4" s="55" customFormat="1" ht="34.5" thickBot="1" x14ac:dyDescent="0.25">
      <c r="A6" s="80"/>
      <c r="B6" s="82"/>
      <c r="C6" s="68" t="s">
        <v>83</v>
      </c>
      <c r="D6" s="69" t="s">
        <v>84</v>
      </c>
    </row>
    <row r="7" spans="1:4" s="55" customFormat="1" ht="12.75" customHeight="1" x14ac:dyDescent="0.2">
      <c r="A7" s="70"/>
      <c r="B7" s="65"/>
      <c r="C7" s="65"/>
      <c r="D7" s="65"/>
    </row>
    <row r="8" spans="1:4" ht="12.75" customHeight="1" x14ac:dyDescent="0.2">
      <c r="A8" s="74" t="s">
        <v>9</v>
      </c>
      <c r="B8" s="96">
        <v>41184</v>
      </c>
      <c r="C8" s="96">
        <v>17403</v>
      </c>
      <c r="D8" s="96">
        <v>23781</v>
      </c>
    </row>
    <row r="9" spans="1:4" ht="12.75" customHeight="1" x14ac:dyDescent="0.2">
      <c r="A9" s="71" t="s">
        <v>10</v>
      </c>
      <c r="B9" s="101"/>
      <c r="C9" s="101"/>
      <c r="D9" s="100"/>
    </row>
    <row r="10" spans="1:4" ht="12.75" customHeight="1" x14ac:dyDescent="0.2">
      <c r="A10" s="71" t="s">
        <v>11</v>
      </c>
      <c r="B10" s="97">
        <v>46</v>
      </c>
      <c r="C10" s="97">
        <v>21</v>
      </c>
      <c r="D10" s="97">
        <v>25</v>
      </c>
    </row>
    <row r="11" spans="1:4" ht="12.75" customHeight="1" x14ac:dyDescent="0.2">
      <c r="A11" s="71" t="s">
        <v>12</v>
      </c>
      <c r="B11" s="97">
        <v>3270</v>
      </c>
      <c r="C11" s="97">
        <v>1182</v>
      </c>
      <c r="D11" s="97">
        <v>2088</v>
      </c>
    </row>
    <row r="12" spans="1:4" ht="12.75" customHeight="1" x14ac:dyDescent="0.2">
      <c r="A12" s="71" t="s">
        <v>23</v>
      </c>
      <c r="B12" s="97">
        <v>1040</v>
      </c>
      <c r="C12" s="97">
        <v>565</v>
      </c>
      <c r="D12" s="97">
        <v>475</v>
      </c>
    </row>
    <row r="13" spans="1:4" ht="12.75" customHeight="1" x14ac:dyDescent="0.2">
      <c r="A13" s="71" t="s">
        <v>24</v>
      </c>
      <c r="B13" s="97">
        <v>1812</v>
      </c>
      <c r="C13" s="97">
        <v>400</v>
      </c>
      <c r="D13" s="97">
        <v>1412</v>
      </c>
    </row>
    <row r="14" spans="1:4" ht="12.75" customHeight="1" x14ac:dyDescent="0.2">
      <c r="A14" s="71" t="s">
        <v>13</v>
      </c>
      <c r="B14" s="97">
        <v>8732</v>
      </c>
      <c r="C14" s="97">
        <v>2798</v>
      </c>
      <c r="D14" s="97">
        <v>5934</v>
      </c>
    </row>
    <row r="15" spans="1:4" ht="12.75" customHeight="1" x14ac:dyDescent="0.2">
      <c r="A15" s="71" t="s">
        <v>19</v>
      </c>
      <c r="B15" s="97">
        <v>694</v>
      </c>
      <c r="C15" s="97">
        <v>223</v>
      </c>
      <c r="D15" s="97">
        <v>471</v>
      </c>
    </row>
    <row r="16" spans="1:4" ht="12.75" customHeight="1" x14ac:dyDescent="0.2">
      <c r="A16" s="71" t="s">
        <v>20</v>
      </c>
      <c r="B16" s="97">
        <v>1980</v>
      </c>
      <c r="C16" s="97">
        <v>1097</v>
      </c>
      <c r="D16" s="97">
        <v>883</v>
      </c>
    </row>
    <row r="17" spans="1:6" ht="12.75" customHeight="1" x14ac:dyDescent="0.2">
      <c r="A17" s="71" t="s">
        <v>64</v>
      </c>
      <c r="B17" s="97">
        <v>6056</v>
      </c>
      <c r="C17" s="97">
        <v>1476</v>
      </c>
      <c r="D17" s="97">
        <v>4580</v>
      </c>
    </row>
    <row r="18" spans="1:6" ht="12.75" customHeight="1" x14ac:dyDescent="0.2">
      <c r="A18" s="71" t="s">
        <v>14</v>
      </c>
      <c r="B18" s="97">
        <v>2083</v>
      </c>
      <c r="C18" s="97">
        <v>595</v>
      </c>
      <c r="D18" s="97">
        <v>1488</v>
      </c>
    </row>
    <row r="19" spans="1:6" ht="12.75" customHeight="1" x14ac:dyDescent="0.2">
      <c r="A19" s="71" t="s">
        <v>65</v>
      </c>
      <c r="B19" s="97">
        <v>4956</v>
      </c>
      <c r="C19" s="97">
        <v>2018</v>
      </c>
      <c r="D19" s="97">
        <v>2938</v>
      </c>
    </row>
    <row r="20" spans="1:6" ht="12.75" customHeight="1" x14ac:dyDescent="0.2">
      <c r="A20" s="71" t="s">
        <v>70</v>
      </c>
      <c r="B20" s="97">
        <v>1348</v>
      </c>
      <c r="C20" s="97">
        <v>312</v>
      </c>
      <c r="D20" s="97">
        <v>1036</v>
      </c>
    </row>
    <row r="21" spans="1:6" ht="12.75" customHeight="1" x14ac:dyDescent="0.2">
      <c r="A21" s="71" t="s">
        <v>71</v>
      </c>
      <c r="B21" s="97">
        <v>3608</v>
      </c>
      <c r="C21" s="97">
        <v>1706</v>
      </c>
      <c r="D21" s="97">
        <v>1902</v>
      </c>
    </row>
    <row r="22" spans="1:6" ht="12.75" customHeight="1" x14ac:dyDescent="0.2">
      <c r="A22" s="71" t="s">
        <v>66</v>
      </c>
      <c r="B22" s="97">
        <v>2345</v>
      </c>
      <c r="C22" s="97">
        <v>1409</v>
      </c>
      <c r="D22" s="97">
        <v>936</v>
      </c>
    </row>
    <row r="23" spans="1:6" ht="12.75" customHeight="1" x14ac:dyDescent="0.2">
      <c r="A23" s="71" t="s">
        <v>67</v>
      </c>
      <c r="B23" s="97">
        <v>963</v>
      </c>
      <c r="C23" s="97">
        <v>211</v>
      </c>
      <c r="D23" s="97">
        <v>752</v>
      </c>
    </row>
    <row r="24" spans="1:6" ht="12.75" customHeight="1" x14ac:dyDescent="0.2">
      <c r="A24" s="71" t="s">
        <v>68</v>
      </c>
      <c r="B24" s="97">
        <v>1382</v>
      </c>
      <c r="C24" s="97">
        <v>1198</v>
      </c>
      <c r="D24" s="97">
        <v>184</v>
      </c>
    </row>
    <row r="25" spans="1:6" ht="12.75" customHeight="1" x14ac:dyDescent="0.2">
      <c r="A25" s="71" t="s">
        <v>69</v>
      </c>
      <c r="B25" s="97">
        <v>2788</v>
      </c>
      <c r="C25" s="97">
        <v>1922</v>
      </c>
      <c r="D25" s="97">
        <v>866</v>
      </c>
    </row>
    <row r="26" spans="1:6" ht="12.75" customHeight="1" x14ac:dyDescent="0.2">
      <c r="A26" s="71" t="s">
        <v>18</v>
      </c>
      <c r="B26" s="97">
        <v>16961</v>
      </c>
      <c r="C26" s="97">
        <v>7458</v>
      </c>
      <c r="D26" s="97">
        <v>9503</v>
      </c>
    </row>
    <row r="27" spans="1:6" ht="12.75" customHeight="1" x14ac:dyDescent="0.2">
      <c r="A27" s="71" t="s">
        <v>79</v>
      </c>
      <c r="B27" s="97">
        <v>3</v>
      </c>
      <c r="C27" s="97">
        <v>0</v>
      </c>
      <c r="D27" s="97">
        <v>3</v>
      </c>
    </row>
    <row r="28" spans="1:6" ht="10.5" customHeight="1" x14ac:dyDescent="0.2">
      <c r="A28" s="52" t="s">
        <v>82</v>
      </c>
      <c r="B28" s="76"/>
      <c r="C28" s="65"/>
      <c r="D28" s="65"/>
      <c r="F28" s="76"/>
    </row>
    <row r="29" spans="1:6" ht="12.75" customHeight="1" x14ac:dyDescent="0.2">
      <c r="A29" s="53" t="s">
        <v>80</v>
      </c>
      <c r="B29" s="65"/>
      <c r="C29" s="65"/>
      <c r="D29" s="65"/>
    </row>
    <row r="30" spans="1:6" ht="22.5" hidden="1" customHeight="1" x14ac:dyDescent="0.2">
      <c r="A30" s="83" t="s">
        <v>81</v>
      </c>
      <c r="B30" s="83"/>
      <c r="C30" s="83"/>
      <c r="D30" s="83"/>
    </row>
    <row r="31" spans="1:6" ht="5.25" customHeight="1" x14ac:dyDescent="0.2">
      <c r="A31" s="52"/>
      <c r="B31" s="65"/>
      <c r="C31" s="65"/>
      <c r="D31" s="65"/>
    </row>
    <row r="32" spans="1:6" x14ac:dyDescent="0.2">
      <c r="A32" s="55" t="s">
        <v>39</v>
      </c>
      <c r="B32" s="65"/>
      <c r="C32" s="55"/>
      <c r="D32" s="55"/>
    </row>
  </sheetData>
  <mergeCells count="3">
    <mergeCell ref="A5:A6"/>
    <mergeCell ref="B5:B6"/>
    <mergeCell ref="A30:D30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topLeftCell="A4" workbookViewId="0">
      <pane ySplit="3" topLeftCell="A248" activePane="bottomLeft" state="frozen"/>
      <selection activeCell="A4" sqref="A4"/>
      <selection pane="bottomLeft" activeCell="A283" sqref="A283"/>
    </sheetView>
  </sheetViews>
  <sheetFormatPr baseColWidth="10" defaultColWidth="17" defaultRowHeight="11.25" x14ac:dyDescent="0.2"/>
  <cols>
    <col min="1" max="1" width="17" style="43"/>
    <col min="2" max="2" width="49.85546875" style="43" bestFit="1" customWidth="1"/>
    <col min="3" max="3" width="38" style="43" bestFit="1" customWidth="1"/>
    <col min="4" max="4" width="17" style="43"/>
    <col min="5" max="5" width="18.7109375" style="43" customWidth="1"/>
    <col min="6" max="6" width="19.7109375" style="43" customWidth="1"/>
    <col min="7" max="16384" width="17" style="43"/>
  </cols>
  <sheetData>
    <row r="1" spans="1:6" s="2" customFormat="1" ht="12.75" x14ac:dyDescent="0.2">
      <c r="A1" s="1" t="s">
        <v>22</v>
      </c>
      <c r="B1" s="1"/>
      <c r="C1" s="1"/>
      <c r="D1" s="1"/>
      <c r="E1" s="1"/>
      <c r="F1" s="1"/>
    </row>
    <row r="2" spans="1:6" s="2" customFormat="1" ht="12.75" x14ac:dyDescent="0.2">
      <c r="A2" s="1"/>
      <c r="B2" s="1"/>
      <c r="C2" s="1"/>
      <c r="D2" s="1"/>
      <c r="E2" s="1"/>
      <c r="F2" s="1"/>
    </row>
    <row r="3" spans="1:6" ht="14.25" x14ac:dyDescent="0.2">
      <c r="A3" s="44" t="s">
        <v>76</v>
      </c>
      <c r="B3" s="44"/>
      <c r="C3" s="44"/>
      <c r="D3" s="44"/>
      <c r="E3" s="44"/>
      <c r="F3" s="44"/>
    </row>
    <row r="4" spans="1:6" ht="12.75" customHeight="1" x14ac:dyDescent="0.2">
      <c r="A4" s="45"/>
      <c r="B4" s="45"/>
      <c r="C4" s="45"/>
      <c r="D4" s="45"/>
      <c r="E4" s="45"/>
      <c r="F4" s="45"/>
    </row>
    <row r="5" spans="1:6" ht="12.75" customHeight="1" x14ac:dyDescent="0.2">
      <c r="A5" s="88" t="s">
        <v>41</v>
      </c>
      <c r="B5" s="86" t="s">
        <v>8</v>
      </c>
      <c r="C5" s="86" t="s">
        <v>42</v>
      </c>
      <c r="D5" s="86" t="s">
        <v>30</v>
      </c>
      <c r="E5" s="84" t="s">
        <v>31</v>
      </c>
      <c r="F5" s="85"/>
    </row>
    <row r="6" spans="1:6" ht="32.25" customHeight="1" x14ac:dyDescent="0.2">
      <c r="A6" s="89"/>
      <c r="B6" s="87"/>
      <c r="C6" s="87"/>
      <c r="D6" s="87"/>
      <c r="E6" s="18" t="s">
        <v>83</v>
      </c>
      <c r="F6" s="19" t="s">
        <v>84</v>
      </c>
    </row>
    <row r="7" spans="1:6" s="58" customFormat="1" ht="12.75" customHeight="1" x14ac:dyDescent="0.2">
      <c r="A7" s="24">
        <v>2009</v>
      </c>
      <c r="B7" s="43" t="s">
        <v>9</v>
      </c>
      <c r="C7" s="43"/>
      <c r="D7" s="56">
        <f>E7+F7+39</f>
        <v>35258</v>
      </c>
      <c r="E7" s="56">
        <v>12506</v>
      </c>
      <c r="F7" s="57">
        <v>22713</v>
      </c>
    </row>
    <row r="8" spans="1:6" s="58" customFormat="1" ht="12.75" customHeight="1" x14ac:dyDescent="0.2">
      <c r="A8" s="24">
        <v>2009</v>
      </c>
      <c r="B8" s="43" t="s">
        <v>11</v>
      </c>
      <c r="C8" s="43"/>
      <c r="D8" s="59">
        <f>E8+F8+1</f>
        <v>53</v>
      </c>
      <c r="E8" s="59">
        <v>20</v>
      </c>
      <c r="F8" s="60">
        <v>32</v>
      </c>
    </row>
    <row r="9" spans="1:6" s="58" customFormat="1" ht="12.75" customHeight="1" x14ac:dyDescent="0.2">
      <c r="A9" s="24">
        <v>2009</v>
      </c>
      <c r="B9" s="43" t="s">
        <v>12</v>
      </c>
      <c r="C9" s="43"/>
      <c r="D9" s="59">
        <f>E9+F9+2</f>
        <v>2098</v>
      </c>
      <c r="E9" s="59">
        <v>1162</v>
      </c>
      <c r="F9" s="60">
        <v>934</v>
      </c>
    </row>
    <row r="10" spans="1:6" s="58" customFormat="1" ht="12.75" customHeight="1" x14ac:dyDescent="0.2">
      <c r="A10" s="24">
        <v>2009</v>
      </c>
      <c r="B10" s="43" t="s">
        <v>12</v>
      </c>
      <c r="C10" s="43" t="s">
        <v>23</v>
      </c>
      <c r="D10" s="59">
        <f>E10+F10</f>
        <v>1107</v>
      </c>
      <c r="E10" s="59">
        <v>712</v>
      </c>
      <c r="F10" s="60">
        <v>395</v>
      </c>
    </row>
    <row r="11" spans="1:6" s="58" customFormat="1" ht="12.75" customHeight="1" x14ac:dyDescent="0.2">
      <c r="A11" s="24">
        <v>2009</v>
      </c>
      <c r="B11" s="43" t="s">
        <v>12</v>
      </c>
      <c r="C11" s="43" t="s">
        <v>24</v>
      </c>
      <c r="D11" s="59">
        <f>E11+F11+1</f>
        <v>768</v>
      </c>
      <c r="E11" s="59">
        <v>371</v>
      </c>
      <c r="F11" s="60">
        <v>396</v>
      </c>
    </row>
    <row r="12" spans="1:6" s="58" customFormat="1" ht="12.75" customHeight="1" x14ac:dyDescent="0.2">
      <c r="A12" s="24">
        <v>2009</v>
      </c>
      <c r="B12" s="43" t="s">
        <v>13</v>
      </c>
      <c r="C12" s="43"/>
      <c r="D12" s="59">
        <f>E12+F12+8</f>
        <v>8737</v>
      </c>
      <c r="E12" s="59">
        <v>2546</v>
      </c>
      <c r="F12" s="60">
        <v>6183</v>
      </c>
    </row>
    <row r="13" spans="1:6" s="58" customFormat="1" ht="12.75" customHeight="1" x14ac:dyDescent="0.2">
      <c r="A13" s="24">
        <v>2009</v>
      </c>
      <c r="B13" s="43" t="s">
        <v>13</v>
      </c>
      <c r="C13" s="43" t="s">
        <v>19</v>
      </c>
      <c r="D13" s="59">
        <f>E13+F13</f>
        <v>833</v>
      </c>
      <c r="E13" s="59">
        <v>215</v>
      </c>
      <c r="F13" s="60">
        <v>618</v>
      </c>
    </row>
    <row r="14" spans="1:6" s="58" customFormat="1" ht="12.75" customHeight="1" x14ac:dyDescent="0.2">
      <c r="A14" s="24">
        <v>2009</v>
      </c>
      <c r="B14" s="43" t="s">
        <v>13</v>
      </c>
      <c r="C14" s="43" t="s">
        <v>20</v>
      </c>
      <c r="D14" s="59">
        <f>E14+F14+7</f>
        <v>2631</v>
      </c>
      <c r="E14" s="59">
        <f>278+883</f>
        <v>1161</v>
      </c>
      <c r="F14" s="60">
        <f>1026+437</f>
        <v>1463</v>
      </c>
    </row>
    <row r="15" spans="1:6" s="58" customFormat="1" ht="12.75" customHeight="1" x14ac:dyDescent="0.2">
      <c r="A15" s="24">
        <v>2009</v>
      </c>
      <c r="B15" s="43" t="s">
        <v>13</v>
      </c>
      <c r="C15" s="43" t="s">
        <v>64</v>
      </c>
      <c r="D15" s="59">
        <f>E15+F15+1</f>
        <v>5269</v>
      </c>
      <c r="E15" s="59">
        <v>1166</v>
      </c>
      <c r="F15" s="60">
        <v>4102</v>
      </c>
    </row>
    <row r="16" spans="1:6" s="58" customFormat="1" ht="12.75" customHeight="1" x14ac:dyDescent="0.2">
      <c r="A16" s="24">
        <v>2009</v>
      </c>
      <c r="B16" s="43" t="s">
        <v>14</v>
      </c>
      <c r="C16" s="43"/>
      <c r="D16" s="59">
        <f>E16+F16</f>
        <v>2030</v>
      </c>
      <c r="E16" s="59">
        <v>342</v>
      </c>
      <c r="F16" s="60">
        <v>1688</v>
      </c>
    </row>
    <row r="17" spans="1:6" s="58" customFormat="1" ht="12.75" customHeight="1" x14ac:dyDescent="0.2">
      <c r="A17" s="24">
        <v>2009</v>
      </c>
      <c r="B17" s="43" t="s">
        <v>65</v>
      </c>
      <c r="C17" s="43"/>
      <c r="D17" s="59">
        <f>E17+F17+4</f>
        <v>4532</v>
      </c>
      <c r="E17" s="59">
        <f>244+1093</f>
        <v>1337</v>
      </c>
      <c r="F17" s="60">
        <f>1245+1946</f>
        <v>3191</v>
      </c>
    </row>
    <row r="18" spans="1:6" s="58" customFormat="1" ht="12.75" customHeight="1" x14ac:dyDescent="0.2">
      <c r="A18" s="24">
        <v>2009</v>
      </c>
      <c r="B18" s="43" t="s">
        <v>65</v>
      </c>
      <c r="C18" s="43" t="s">
        <v>70</v>
      </c>
      <c r="D18" s="59">
        <v>1491</v>
      </c>
      <c r="E18" s="59">
        <v>244</v>
      </c>
      <c r="F18" s="60">
        <v>1245</v>
      </c>
    </row>
    <row r="19" spans="1:6" s="58" customFormat="1" ht="12.75" customHeight="1" x14ac:dyDescent="0.2">
      <c r="A19" s="24">
        <v>2009</v>
      </c>
      <c r="B19" s="43" t="s">
        <v>65</v>
      </c>
      <c r="C19" s="43" t="s">
        <v>71</v>
      </c>
      <c r="D19" s="59">
        <v>3041</v>
      </c>
      <c r="E19" s="59">
        <v>1093</v>
      </c>
      <c r="F19" s="60">
        <v>1946</v>
      </c>
    </row>
    <row r="20" spans="1:6" s="58" customFormat="1" ht="12.75" customHeight="1" x14ac:dyDescent="0.2">
      <c r="A20" s="24">
        <v>2009</v>
      </c>
      <c r="B20" s="43" t="s">
        <v>66</v>
      </c>
      <c r="C20" s="43"/>
      <c r="D20" s="59">
        <f>E20+F20+11</f>
        <v>1743</v>
      </c>
      <c r="E20" s="59">
        <v>307</v>
      </c>
      <c r="F20" s="60">
        <v>1425</v>
      </c>
    </row>
    <row r="21" spans="1:6" s="58" customFormat="1" ht="12.75" customHeight="1" x14ac:dyDescent="0.2">
      <c r="A21" s="24">
        <v>2009</v>
      </c>
      <c r="B21" s="43" t="s">
        <v>66</v>
      </c>
      <c r="C21" s="43" t="s">
        <v>67</v>
      </c>
      <c r="D21" s="59">
        <f>E21+F21+11</f>
        <v>49</v>
      </c>
      <c r="E21" s="59">
        <v>38</v>
      </c>
      <c r="F21" s="60">
        <v>0</v>
      </c>
    </row>
    <row r="22" spans="1:6" s="58" customFormat="1" ht="12.75" customHeight="1" x14ac:dyDescent="0.2">
      <c r="A22" s="24">
        <v>2009</v>
      </c>
      <c r="B22" s="43" t="s">
        <v>66</v>
      </c>
      <c r="C22" s="43" t="s">
        <v>68</v>
      </c>
      <c r="D22" s="59">
        <f>E22+F22</f>
        <v>0</v>
      </c>
      <c r="E22" s="59">
        <v>0</v>
      </c>
      <c r="F22" s="60">
        <v>0</v>
      </c>
    </row>
    <row r="23" spans="1:6" s="58" customFormat="1" ht="12.75" customHeight="1" x14ac:dyDescent="0.2">
      <c r="A23" s="24">
        <v>2009</v>
      </c>
      <c r="B23" s="61" t="s">
        <v>69</v>
      </c>
      <c r="C23" s="61"/>
      <c r="D23" s="59">
        <f>E23+F23+7</f>
        <v>2050</v>
      </c>
      <c r="E23" s="59">
        <v>1252</v>
      </c>
      <c r="F23" s="60">
        <v>791</v>
      </c>
    </row>
    <row r="24" spans="1:6" s="58" customFormat="1" ht="12.75" customHeight="1" x14ac:dyDescent="0.2">
      <c r="A24" s="30">
        <v>2009</v>
      </c>
      <c r="B24" s="45" t="s">
        <v>18</v>
      </c>
      <c r="C24" s="45"/>
      <c r="D24" s="62">
        <f>E24+F24+6</f>
        <v>14015</v>
      </c>
      <c r="E24" s="62">
        <f>5128+412</f>
        <v>5540</v>
      </c>
      <c r="F24" s="63">
        <f>6479+1990</f>
        <v>8469</v>
      </c>
    </row>
    <row r="25" spans="1:6" s="58" customFormat="1" ht="12.75" customHeight="1" x14ac:dyDescent="0.2">
      <c r="A25" s="24">
        <v>2010</v>
      </c>
      <c r="B25" s="43" t="s">
        <v>9</v>
      </c>
      <c r="C25" s="43"/>
      <c r="D25" s="56">
        <v>35614</v>
      </c>
      <c r="E25" s="56">
        <v>12669</v>
      </c>
      <c r="F25" s="57">
        <v>22902</v>
      </c>
    </row>
    <row r="26" spans="1:6" s="58" customFormat="1" ht="12.75" customHeight="1" x14ac:dyDescent="0.2">
      <c r="A26" s="24">
        <v>2010</v>
      </c>
      <c r="B26" s="43" t="s">
        <v>11</v>
      </c>
      <c r="C26" s="43"/>
      <c r="D26" s="59">
        <v>54</v>
      </c>
      <c r="E26" s="59">
        <v>19</v>
      </c>
      <c r="F26" s="60">
        <v>34</v>
      </c>
    </row>
    <row r="27" spans="1:6" s="58" customFormat="1" ht="12.75" customHeight="1" x14ac:dyDescent="0.2">
      <c r="A27" s="24">
        <v>2010</v>
      </c>
      <c r="B27" s="43" t="s">
        <v>12</v>
      </c>
      <c r="C27" s="43"/>
      <c r="D27" s="59">
        <v>2028</v>
      </c>
      <c r="E27" s="59">
        <v>1114</v>
      </c>
      <c r="F27" s="60">
        <v>910</v>
      </c>
    </row>
    <row r="28" spans="1:6" s="58" customFormat="1" ht="12.75" customHeight="1" x14ac:dyDescent="0.2">
      <c r="A28" s="24">
        <v>2010</v>
      </c>
      <c r="B28" s="43" t="s">
        <v>12</v>
      </c>
      <c r="C28" s="43" t="s">
        <v>23</v>
      </c>
      <c r="D28" s="59">
        <v>1078</v>
      </c>
      <c r="E28" s="59">
        <v>679</v>
      </c>
      <c r="F28" s="60">
        <v>399</v>
      </c>
    </row>
    <row r="29" spans="1:6" s="58" customFormat="1" ht="12.75" customHeight="1" x14ac:dyDescent="0.2">
      <c r="A29" s="24">
        <v>2010</v>
      </c>
      <c r="B29" s="43" t="s">
        <v>12</v>
      </c>
      <c r="C29" s="43" t="s">
        <v>24</v>
      </c>
      <c r="D29" s="59">
        <v>694</v>
      </c>
      <c r="E29" s="59">
        <v>352</v>
      </c>
      <c r="F29" s="60">
        <v>341</v>
      </c>
    </row>
    <row r="30" spans="1:6" s="58" customFormat="1" ht="12.75" customHeight="1" x14ac:dyDescent="0.2">
      <c r="A30" s="24">
        <v>2010</v>
      </c>
      <c r="B30" s="43" t="s">
        <v>13</v>
      </c>
      <c r="C30" s="43"/>
      <c r="D30" s="59">
        <v>8785</v>
      </c>
      <c r="E30" s="59">
        <v>2489</v>
      </c>
      <c r="F30" s="60">
        <v>6288</v>
      </c>
    </row>
    <row r="31" spans="1:6" s="58" customFormat="1" ht="12.75" customHeight="1" x14ac:dyDescent="0.2">
      <c r="A31" s="24">
        <v>2010</v>
      </c>
      <c r="B31" s="43" t="s">
        <v>13</v>
      </c>
      <c r="C31" s="43" t="s">
        <v>19</v>
      </c>
      <c r="D31" s="59">
        <v>810</v>
      </c>
      <c r="E31" s="59">
        <v>223</v>
      </c>
      <c r="F31" s="60">
        <v>587</v>
      </c>
    </row>
    <row r="32" spans="1:6" s="58" customFormat="1" ht="12.75" customHeight="1" x14ac:dyDescent="0.2">
      <c r="A32" s="24">
        <v>2010</v>
      </c>
      <c r="B32" s="43" t="s">
        <v>13</v>
      </c>
      <c r="C32" s="43" t="s">
        <v>20</v>
      </c>
      <c r="D32" s="59">
        <v>2615</v>
      </c>
      <c r="E32" s="59">
        <v>1122</v>
      </c>
      <c r="F32" s="60">
        <v>1486</v>
      </c>
    </row>
    <row r="33" spans="1:6" s="58" customFormat="1" ht="12.75" customHeight="1" x14ac:dyDescent="0.2">
      <c r="A33" s="24">
        <v>2010</v>
      </c>
      <c r="B33" s="43" t="s">
        <v>13</v>
      </c>
      <c r="C33" s="43" t="s">
        <v>64</v>
      </c>
      <c r="D33" s="59">
        <v>5358</v>
      </c>
      <c r="E33" s="59">
        <v>1142</v>
      </c>
      <c r="F33" s="60">
        <v>4215</v>
      </c>
    </row>
    <row r="34" spans="1:6" s="58" customFormat="1" ht="12.75" customHeight="1" x14ac:dyDescent="0.2">
      <c r="A34" s="24">
        <v>2010</v>
      </c>
      <c r="B34" s="43" t="s">
        <v>14</v>
      </c>
      <c r="C34" s="43"/>
      <c r="D34" s="59">
        <v>2002</v>
      </c>
      <c r="E34" s="59">
        <v>350</v>
      </c>
      <c r="F34" s="60">
        <v>1652</v>
      </c>
    </row>
    <row r="35" spans="1:6" s="58" customFormat="1" ht="12.75" customHeight="1" x14ac:dyDescent="0.2">
      <c r="A35" s="24">
        <v>2010</v>
      </c>
      <c r="B35" s="43" t="s">
        <v>65</v>
      </c>
      <c r="C35" s="43"/>
      <c r="D35" s="59">
        <v>4618</v>
      </c>
      <c r="E35" s="59">
        <f>SUM(E36:E37)</f>
        <v>1411</v>
      </c>
      <c r="F35" s="60">
        <v>3203</v>
      </c>
    </row>
    <row r="36" spans="1:6" s="58" customFormat="1" ht="12.75" customHeight="1" x14ac:dyDescent="0.2">
      <c r="A36" s="24">
        <v>2009</v>
      </c>
      <c r="B36" s="43" t="s">
        <v>65</v>
      </c>
      <c r="C36" s="43" t="s">
        <v>70</v>
      </c>
      <c r="D36" s="59">
        <v>1479</v>
      </c>
      <c r="E36" s="59">
        <v>262</v>
      </c>
      <c r="F36" s="60">
        <v>1215</v>
      </c>
    </row>
    <row r="37" spans="1:6" s="58" customFormat="1" ht="12.75" customHeight="1" x14ac:dyDescent="0.2">
      <c r="A37" s="24">
        <v>2009</v>
      </c>
      <c r="B37" s="43" t="s">
        <v>65</v>
      </c>
      <c r="C37" s="43" t="s">
        <v>71</v>
      </c>
      <c r="D37" s="59">
        <v>3139</v>
      </c>
      <c r="E37" s="59">
        <v>1149</v>
      </c>
      <c r="F37" s="60">
        <v>1988</v>
      </c>
    </row>
    <row r="38" spans="1:6" s="58" customFormat="1" ht="12.75" customHeight="1" x14ac:dyDescent="0.2">
      <c r="A38" s="24">
        <v>2010</v>
      </c>
      <c r="B38" s="43" t="s">
        <v>66</v>
      </c>
      <c r="C38" s="43"/>
      <c r="D38" s="59">
        <v>1742</v>
      </c>
      <c r="E38" s="59">
        <v>343</v>
      </c>
      <c r="F38" s="60">
        <v>1388</v>
      </c>
    </row>
    <row r="39" spans="1:6" s="58" customFormat="1" ht="12.75" customHeight="1" x14ac:dyDescent="0.2">
      <c r="A39" s="24">
        <v>2010</v>
      </c>
      <c r="B39" s="43" t="s">
        <v>66</v>
      </c>
      <c r="C39" s="43" t="s">
        <v>67</v>
      </c>
      <c r="D39" s="59">
        <v>1380</v>
      </c>
      <c r="E39" s="59">
        <f>35+152</f>
        <v>187</v>
      </c>
      <c r="F39" s="60">
        <v>1193</v>
      </c>
    </row>
    <row r="40" spans="1:6" s="58" customFormat="1" ht="12.75" customHeight="1" x14ac:dyDescent="0.2">
      <c r="A40" s="24">
        <v>2010</v>
      </c>
      <c r="B40" s="43" t="s">
        <v>66</v>
      </c>
      <c r="C40" s="43" t="s">
        <v>68</v>
      </c>
      <c r="D40" s="59">
        <v>351</v>
      </c>
      <c r="E40" s="59">
        <v>156</v>
      </c>
      <c r="F40" s="60">
        <v>195</v>
      </c>
    </row>
    <row r="41" spans="1:6" s="58" customFormat="1" ht="12.75" customHeight="1" x14ac:dyDescent="0.2">
      <c r="A41" s="24">
        <v>2010</v>
      </c>
      <c r="B41" s="61" t="s">
        <v>69</v>
      </c>
      <c r="C41" s="61"/>
      <c r="D41" s="59">
        <v>2115</v>
      </c>
      <c r="E41" s="59">
        <v>1296</v>
      </c>
      <c r="F41" s="60">
        <v>811</v>
      </c>
    </row>
    <row r="42" spans="1:6" s="58" customFormat="1" ht="12.75" customHeight="1" x14ac:dyDescent="0.2">
      <c r="A42" s="30">
        <v>2010</v>
      </c>
      <c r="B42" s="45" t="s">
        <v>18</v>
      </c>
      <c r="C42" s="45"/>
      <c r="D42" s="62">
        <v>14267</v>
      </c>
      <c r="E42" s="62">
        <v>5645</v>
      </c>
      <c r="F42" s="63">
        <v>8615</v>
      </c>
    </row>
    <row r="43" spans="1:6" s="58" customFormat="1" ht="12.75" customHeight="1" x14ac:dyDescent="0.2">
      <c r="A43" s="24">
        <v>2011</v>
      </c>
      <c r="B43" s="43" t="s">
        <v>9</v>
      </c>
      <c r="C43" s="43"/>
      <c r="D43" s="56">
        <v>36320</v>
      </c>
      <c r="E43" s="56">
        <v>12903</v>
      </c>
      <c r="F43" s="57">
        <v>23417</v>
      </c>
    </row>
    <row r="44" spans="1:6" s="58" customFormat="1" ht="12.75" customHeight="1" x14ac:dyDescent="0.2">
      <c r="A44" s="24">
        <v>2011</v>
      </c>
      <c r="B44" s="43" t="s">
        <v>11</v>
      </c>
      <c r="C44" s="43"/>
      <c r="D44" s="59">
        <v>51</v>
      </c>
      <c r="E44" s="59">
        <v>19</v>
      </c>
      <c r="F44" s="60">
        <v>31</v>
      </c>
    </row>
    <row r="45" spans="1:6" s="58" customFormat="1" ht="12.75" customHeight="1" x14ac:dyDescent="0.2">
      <c r="A45" s="24">
        <v>2011</v>
      </c>
      <c r="B45" s="43" t="s">
        <v>12</v>
      </c>
      <c r="C45" s="43"/>
      <c r="D45" s="59">
        <v>2117</v>
      </c>
      <c r="E45" s="59">
        <v>1109</v>
      </c>
      <c r="F45" s="60">
        <v>1003</v>
      </c>
    </row>
    <row r="46" spans="1:6" s="58" customFormat="1" ht="12.75" customHeight="1" x14ac:dyDescent="0.2">
      <c r="A46" s="24">
        <v>2011</v>
      </c>
      <c r="B46" s="43" t="s">
        <v>12</v>
      </c>
      <c r="C46" s="43" t="s">
        <v>23</v>
      </c>
      <c r="D46" s="59">
        <v>1081</v>
      </c>
      <c r="E46" s="59">
        <v>672</v>
      </c>
      <c r="F46" s="60">
        <v>409</v>
      </c>
    </row>
    <row r="47" spans="1:6" s="58" customFormat="1" ht="12.75" customHeight="1" x14ac:dyDescent="0.2">
      <c r="A47" s="24">
        <v>2011</v>
      </c>
      <c r="B47" s="43" t="s">
        <v>12</v>
      </c>
      <c r="C47" s="43" t="s">
        <v>24</v>
      </c>
      <c r="D47" s="59">
        <v>678</v>
      </c>
      <c r="E47" s="59">
        <v>323</v>
      </c>
      <c r="F47" s="60">
        <v>354</v>
      </c>
    </row>
    <row r="48" spans="1:6" s="58" customFormat="1" ht="12.75" customHeight="1" x14ac:dyDescent="0.2">
      <c r="A48" s="24">
        <v>2011</v>
      </c>
      <c r="B48" s="43" t="s">
        <v>13</v>
      </c>
      <c r="C48" s="43"/>
      <c r="D48" s="59">
        <v>8829</v>
      </c>
      <c r="E48" s="59">
        <v>2487</v>
      </c>
      <c r="F48" s="60">
        <v>6334</v>
      </c>
    </row>
    <row r="49" spans="1:6" s="58" customFormat="1" ht="12.75" customHeight="1" x14ac:dyDescent="0.2">
      <c r="A49" s="24">
        <v>2011</v>
      </c>
      <c r="B49" s="43" t="s">
        <v>13</v>
      </c>
      <c r="C49" s="43" t="s">
        <v>19</v>
      </c>
      <c r="D49" s="59">
        <v>821</v>
      </c>
      <c r="E49" s="59">
        <v>212</v>
      </c>
      <c r="F49" s="60">
        <v>609</v>
      </c>
    </row>
    <row r="50" spans="1:6" s="58" customFormat="1" ht="12.75" customHeight="1" x14ac:dyDescent="0.2">
      <c r="A50" s="24">
        <v>2011</v>
      </c>
      <c r="B50" s="43" t="s">
        <v>13</v>
      </c>
      <c r="C50" s="43" t="s">
        <v>20</v>
      </c>
      <c r="D50" s="59">
        <v>2597</v>
      </c>
      <c r="E50" s="59">
        <v>1118</v>
      </c>
      <c r="F50" s="60">
        <v>1472</v>
      </c>
    </row>
    <row r="51" spans="1:6" s="58" customFormat="1" ht="12.75" customHeight="1" x14ac:dyDescent="0.2">
      <c r="A51" s="24">
        <v>2011</v>
      </c>
      <c r="B51" s="43" t="s">
        <v>13</v>
      </c>
      <c r="C51" s="43" t="s">
        <v>64</v>
      </c>
      <c r="D51" s="59">
        <v>5409</v>
      </c>
      <c r="E51" s="59">
        <v>1155</v>
      </c>
      <c r="F51" s="60">
        <v>4253</v>
      </c>
    </row>
    <row r="52" spans="1:6" s="58" customFormat="1" ht="12.75" customHeight="1" x14ac:dyDescent="0.2">
      <c r="A52" s="24">
        <v>2011</v>
      </c>
      <c r="B52" s="43" t="s">
        <v>14</v>
      </c>
      <c r="C52" s="43"/>
      <c r="D52" s="59">
        <v>2022</v>
      </c>
      <c r="E52" s="59">
        <v>356</v>
      </c>
      <c r="F52" s="60">
        <v>1666</v>
      </c>
    </row>
    <row r="53" spans="1:6" s="58" customFormat="1" ht="12.75" customHeight="1" x14ac:dyDescent="0.2">
      <c r="A53" s="24">
        <v>2011</v>
      </c>
      <c r="B53" s="43" t="s">
        <v>65</v>
      </c>
      <c r="C53" s="43"/>
      <c r="D53" s="59">
        <v>4781</v>
      </c>
      <c r="E53" s="59">
        <f>SUM(E54:E55)</f>
        <v>1446</v>
      </c>
      <c r="F53" s="60">
        <v>3331</v>
      </c>
    </row>
    <row r="54" spans="1:6" s="58" customFormat="1" ht="12.75" customHeight="1" x14ac:dyDescent="0.2">
      <c r="A54" s="24">
        <v>2011</v>
      </c>
      <c r="B54" s="43" t="s">
        <v>65</v>
      </c>
      <c r="C54" s="43" t="s">
        <v>70</v>
      </c>
      <c r="D54" s="59">
        <v>1515</v>
      </c>
      <c r="E54" s="59">
        <v>269</v>
      </c>
      <c r="F54" s="60">
        <v>1244</v>
      </c>
    </row>
    <row r="55" spans="1:6" s="58" customFormat="1" ht="12.75" customHeight="1" x14ac:dyDescent="0.2">
      <c r="A55" s="24">
        <v>2011</v>
      </c>
      <c r="B55" s="43" t="s">
        <v>65</v>
      </c>
      <c r="C55" s="43" t="s">
        <v>71</v>
      </c>
      <c r="D55" s="59">
        <v>3266</v>
      </c>
      <c r="E55" s="59">
        <v>1177</v>
      </c>
      <c r="F55" s="60">
        <v>2087</v>
      </c>
    </row>
    <row r="56" spans="1:6" s="58" customFormat="1" ht="12.75" customHeight="1" x14ac:dyDescent="0.2">
      <c r="A56" s="24">
        <v>2011</v>
      </c>
      <c r="B56" s="43" t="s">
        <v>66</v>
      </c>
      <c r="C56" s="43"/>
      <c r="D56" s="59">
        <v>1793</v>
      </c>
      <c r="E56" s="59">
        <f>SUM(E57:E58)</f>
        <v>380</v>
      </c>
      <c r="F56" s="60">
        <v>1399</v>
      </c>
    </row>
    <row r="57" spans="1:6" s="58" customFormat="1" ht="12.75" customHeight="1" x14ac:dyDescent="0.2">
      <c r="A57" s="24">
        <v>2011</v>
      </c>
      <c r="B57" s="43" t="s">
        <v>66</v>
      </c>
      <c r="C57" s="43" t="s">
        <v>67</v>
      </c>
      <c r="D57" s="59">
        <v>1395</v>
      </c>
      <c r="E57" s="59">
        <f>36+155</f>
        <v>191</v>
      </c>
      <c r="F57" s="60">
        <v>1190</v>
      </c>
    </row>
    <row r="58" spans="1:6" s="58" customFormat="1" ht="12.75" customHeight="1" x14ac:dyDescent="0.2">
      <c r="A58" s="24">
        <v>2011</v>
      </c>
      <c r="B58" s="43" t="s">
        <v>66</v>
      </c>
      <c r="C58" s="43" t="s">
        <v>68</v>
      </c>
      <c r="D58" s="59">
        <v>398</v>
      </c>
      <c r="E58" s="59">
        <v>189</v>
      </c>
      <c r="F58" s="60">
        <v>209</v>
      </c>
    </row>
    <row r="59" spans="1:6" s="58" customFormat="1" ht="12.75" customHeight="1" x14ac:dyDescent="0.2">
      <c r="A59" s="24">
        <v>2011</v>
      </c>
      <c r="B59" s="61" t="s">
        <v>69</v>
      </c>
      <c r="C59" s="61"/>
      <c r="D59" s="59">
        <v>2130</v>
      </c>
      <c r="E59" s="59">
        <v>1299</v>
      </c>
      <c r="F59" s="60">
        <v>823</v>
      </c>
    </row>
    <row r="60" spans="1:6" s="58" customFormat="1" ht="12.75" customHeight="1" x14ac:dyDescent="0.2">
      <c r="A60" s="30">
        <v>2011</v>
      </c>
      <c r="B60" s="45" t="s">
        <v>18</v>
      </c>
      <c r="C60" s="45"/>
      <c r="D60" s="62">
        <v>14597</v>
      </c>
      <c r="E60" s="62">
        <f>5295+463+94</f>
        <v>5852</v>
      </c>
      <c r="F60" s="63">
        <v>8830</v>
      </c>
    </row>
    <row r="61" spans="1:6" s="58" customFormat="1" ht="12.75" customHeight="1" x14ac:dyDescent="0.2">
      <c r="A61" s="24">
        <v>2012</v>
      </c>
      <c r="B61" s="43" t="s">
        <v>9</v>
      </c>
      <c r="C61" s="43"/>
      <c r="D61" s="56">
        <v>37164</v>
      </c>
      <c r="E61" s="56">
        <v>13338</v>
      </c>
      <c r="F61" s="57">
        <v>23826</v>
      </c>
    </row>
    <row r="62" spans="1:6" s="58" customFormat="1" ht="12.75" customHeight="1" x14ac:dyDescent="0.2">
      <c r="A62" s="24">
        <f>A61</f>
        <v>2012</v>
      </c>
      <c r="B62" s="43" t="s">
        <v>11</v>
      </c>
      <c r="C62" s="43"/>
      <c r="D62" s="59">
        <v>52</v>
      </c>
      <c r="E62" s="59">
        <v>19</v>
      </c>
      <c r="F62" s="60">
        <v>33</v>
      </c>
    </row>
    <row r="63" spans="1:6" s="58" customFormat="1" ht="12.75" customHeight="1" x14ac:dyDescent="0.2">
      <c r="A63" s="24">
        <f t="shared" ref="A63:A78" si="0">A62</f>
        <v>2012</v>
      </c>
      <c r="B63" s="43" t="s">
        <v>12</v>
      </c>
      <c r="C63" s="43"/>
      <c r="D63" s="59">
        <v>2256</v>
      </c>
      <c r="E63" s="59">
        <v>1159</v>
      </c>
      <c r="F63" s="60">
        <v>1097</v>
      </c>
    </row>
    <row r="64" spans="1:6" s="58" customFormat="1" ht="12.75" customHeight="1" x14ac:dyDescent="0.2">
      <c r="A64" s="24">
        <f t="shared" si="0"/>
        <v>2012</v>
      </c>
      <c r="B64" s="43" t="s">
        <v>12</v>
      </c>
      <c r="C64" s="43" t="s">
        <v>23</v>
      </c>
      <c r="D64" s="59">
        <v>1110</v>
      </c>
      <c r="E64" s="59">
        <v>678</v>
      </c>
      <c r="F64" s="60">
        <v>432</v>
      </c>
    </row>
    <row r="65" spans="1:6" s="58" customFormat="1" ht="12.75" customHeight="1" x14ac:dyDescent="0.2">
      <c r="A65" s="24">
        <f t="shared" si="0"/>
        <v>2012</v>
      </c>
      <c r="B65" s="43" t="s">
        <v>12</v>
      </c>
      <c r="C65" s="43" t="s">
        <v>24</v>
      </c>
      <c r="D65" s="59">
        <v>734</v>
      </c>
      <c r="E65" s="59">
        <v>331</v>
      </c>
      <c r="F65" s="60">
        <v>403</v>
      </c>
    </row>
    <row r="66" spans="1:6" s="58" customFormat="1" ht="12.75" customHeight="1" x14ac:dyDescent="0.2">
      <c r="A66" s="24">
        <f t="shared" si="0"/>
        <v>2012</v>
      </c>
      <c r="B66" s="43" t="s">
        <v>13</v>
      </c>
      <c r="C66" s="43"/>
      <c r="D66" s="59">
        <v>8810</v>
      </c>
      <c r="E66" s="59">
        <v>2512</v>
      </c>
      <c r="F66" s="60">
        <v>6298</v>
      </c>
    </row>
    <row r="67" spans="1:6" s="58" customFormat="1" ht="12.75" customHeight="1" x14ac:dyDescent="0.2">
      <c r="A67" s="24">
        <f t="shared" si="0"/>
        <v>2012</v>
      </c>
      <c r="B67" s="43" t="s">
        <v>13</v>
      </c>
      <c r="C67" s="43" t="s">
        <v>19</v>
      </c>
      <c r="D67" s="59">
        <v>820</v>
      </c>
      <c r="E67" s="59">
        <v>209</v>
      </c>
      <c r="F67" s="60">
        <v>611</v>
      </c>
    </row>
    <row r="68" spans="1:6" s="58" customFormat="1" ht="12.75" customHeight="1" x14ac:dyDescent="0.2">
      <c r="A68" s="24">
        <f t="shared" si="0"/>
        <v>2012</v>
      </c>
      <c r="B68" s="43" t="s">
        <v>13</v>
      </c>
      <c r="C68" s="43" t="s">
        <v>20</v>
      </c>
      <c r="D68" s="59">
        <v>2551</v>
      </c>
      <c r="E68" s="59">
        <v>1125</v>
      </c>
      <c r="F68" s="60">
        <v>1426</v>
      </c>
    </row>
    <row r="69" spans="1:6" s="58" customFormat="1" ht="12.75" customHeight="1" x14ac:dyDescent="0.2">
      <c r="A69" s="24">
        <f t="shared" si="0"/>
        <v>2012</v>
      </c>
      <c r="B69" s="43" t="s">
        <v>13</v>
      </c>
      <c r="C69" s="43" t="s">
        <v>64</v>
      </c>
      <c r="D69" s="59">
        <v>5437</v>
      </c>
      <c r="E69" s="59">
        <v>1176</v>
      </c>
      <c r="F69" s="60">
        <v>4261</v>
      </c>
    </row>
    <row r="70" spans="1:6" s="58" customFormat="1" ht="12.75" customHeight="1" x14ac:dyDescent="0.2">
      <c r="A70" s="24">
        <f t="shared" si="0"/>
        <v>2012</v>
      </c>
      <c r="B70" s="43" t="s">
        <v>14</v>
      </c>
      <c r="C70" s="43"/>
      <c r="D70" s="59">
        <v>2047</v>
      </c>
      <c r="E70" s="59">
        <v>358</v>
      </c>
      <c r="F70" s="60">
        <v>1689</v>
      </c>
    </row>
    <row r="71" spans="1:6" s="58" customFormat="1" ht="12.75" customHeight="1" x14ac:dyDescent="0.2">
      <c r="A71" s="24">
        <f t="shared" si="0"/>
        <v>2012</v>
      </c>
      <c r="B71" s="43" t="s">
        <v>65</v>
      </c>
      <c r="C71" s="43"/>
      <c r="D71" s="59">
        <v>4903</v>
      </c>
      <c r="E71" s="59">
        <v>1510</v>
      </c>
      <c r="F71" s="60">
        <v>3393</v>
      </c>
    </row>
    <row r="72" spans="1:6" s="58" customFormat="1" ht="12.75" customHeight="1" x14ac:dyDescent="0.2">
      <c r="A72" s="24">
        <f t="shared" si="0"/>
        <v>2012</v>
      </c>
      <c r="B72" s="43" t="s">
        <v>65</v>
      </c>
      <c r="C72" s="43" t="s">
        <v>70</v>
      </c>
      <c r="D72" s="59">
        <v>1510</v>
      </c>
      <c r="E72" s="59">
        <v>253</v>
      </c>
      <c r="F72" s="60">
        <v>1257</v>
      </c>
    </row>
    <row r="73" spans="1:6" s="58" customFormat="1" ht="12.75" customHeight="1" x14ac:dyDescent="0.2">
      <c r="A73" s="24">
        <f t="shared" si="0"/>
        <v>2012</v>
      </c>
      <c r="B73" s="43" t="s">
        <v>65</v>
      </c>
      <c r="C73" s="43" t="s">
        <v>71</v>
      </c>
      <c r="D73" s="59">
        <v>3393</v>
      </c>
      <c r="E73" s="59">
        <v>1257</v>
      </c>
      <c r="F73" s="60">
        <v>2136</v>
      </c>
    </row>
    <row r="74" spans="1:6" s="58" customFormat="1" ht="12.75" customHeight="1" x14ac:dyDescent="0.2">
      <c r="A74" s="24">
        <f t="shared" si="0"/>
        <v>2012</v>
      </c>
      <c r="B74" s="43" t="s">
        <v>66</v>
      </c>
      <c r="C74" s="43"/>
      <c r="D74" s="59">
        <v>1816</v>
      </c>
      <c r="E74" s="59">
        <v>442</v>
      </c>
      <c r="F74" s="60">
        <v>1374</v>
      </c>
    </row>
    <row r="75" spans="1:6" s="58" customFormat="1" ht="12.75" customHeight="1" x14ac:dyDescent="0.2">
      <c r="A75" s="24">
        <f t="shared" si="0"/>
        <v>2012</v>
      </c>
      <c r="B75" s="43" t="s">
        <v>66</v>
      </c>
      <c r="C75" s="43" t="s">
        <v>67</v>
      </c>
      <c r="D75" s="59">
        <v>1359</v>
      </c>
      <c r="E75" s="59">
        <v>192</v>
      </c>
      <c r="F75" s="60">
        <v>1167</v>
      </c>
    </row>
    <row r="76" spans="1:6" s="58" customFormat="1" ht="12.75" customHeight="1" x14ac:dyDescent="0.2">
      <c r="A76" s="24">
        <f t="shared" si="0"/>
        <v>2012</v>
      </c>
      <c r="B76" s="43" t="s">
        <v>66</v>
      </c>
      <c r="C76" s="43" t="s">
        <v>68</v>
      </c>
      <c r="D76" s="59">
        <v>457</v>
      </c>
      <c r="E76" s="59">
        <v>250</v>
      </c>
      <c r="F76" s="60">
        <v>207</v>
      </c>
    </row>
    <row r="77" spans="1:6" s="58" customFormat="1" ht="12.75" customHeight="1" x14ac:dyDescent="0.2">
      <c r="A77" s="24">
        <f t="shared" si="0"/>
        <v>2012</v>
      </c>
      <c r="B77" s="61" t="s">
        <v>69</v>
      </c>
      <c r="C77" s="61"/>
      <c r="D77" s="59">
        <v>2239</v>
      </c>
      <c r="E77" s="59">
        <v>1359</v>
      </c>
      <c r="F77" s="60">
        <v>880</v>
      </c>
    </row>
    <row r="78" spans="1:6" s="58" customFormat="1" ht="12.75" customHeight="1" x14ac:dyDescent="0.2">
      <c r="A78" s="30">
        <f t="shared" si="0"/>
        <v>2012</v>
      </c>
      <c r="B78" s="45" t="s">
        <v>18</v>
      </c>
      <c r="C78" s="45"/>
      <c r="D78" s="62">
        <v>15381</v>
      </c>
      <c r="E78" s="62">
        <v>6035</v>
      </c>
      <c r="F78" s="63">
        <v>9062</v>
      </c>
    </row>
    <row r="79" spans="1:6" s="58" customFormat="1" ht="12.75" customHeight="1" x14ac:dyDescent="0.2">
      <c r="A79" s="24">
        <v>2013</v>
      </c>
      <c r="B79" s="43" t="s">
        <v>9</v>
      </c>
      <c r="C79" s="43"/>
      <c r="D79" s="56">
        <v>37701</v>
      </c>
      <c r="E79" s="56">
        <v>13695</v>
      </c>
      <c r="F79" s="57">
        <v>24006</v>
      </c>
    </row>
    <row r="80" spans="1:6" s="58" customFormat="1" ht="12.75" customHeight="1" x14ac:dyDescent="0.2">
      <c r="A80" s="24">
        <f>A79</f>
        <v>2013</v>
      </c>
      <c r="B80" s="43" t="s">
        <v>11</v>
      </c>
      <c r="C80" s="43"/>
      <c r="D80" s="59">
        <v>53</v>
      </c>
      <c r="E80" s="59">
        <v>17</v>
      </c>
      <c r="F80" s="60">
        <v>36</v>
      </c>
    </row>
    <row r="81" spans="1:6" s="58" customFormat="1" ht="12.75" customHeight="1" x14ac:dyDescent="0.2">
      <c r="A81" s="24">
        <f t="shared" ref="A81:A96" si="1">A80</f>
        <v>2013</v>
      </c>
      <c r="B81" s="43" t="s">
        <v>12</v>
      </c>
      <c r="C81" s="43"/>
      <c r="D81" s="59">
        <v>2567</v>
      </c>
      <c r="E81" s="59">
        <v>1168</v>
      </c>
      <c r="F81" s="60">
        <v>1399</v>
      </c>
    </row>
    <row r="82" spans="1:6" s="58" customFormat="1" ht="12.75" customHeight="1" x14ac:dyDescent="0.2">
      <c r="A82" s="24">
        <f t="shared" si="1"/>
        <v>2013</v>
      </c>
      <c r="B82" s="43" t="s">
        <v>12</v>
      </c>
      <c r="C82" s="43" t="s">
        <v>23</v>
      </c>
      <c r="D82" s="59">
        <v>1123</v>
      </c>
      <c r="E82" s="59">
        <v>673</v>
      </c>
      <c r="F82" s="60">
        <v>450</v>
      </c>
    </row>
    <row r="83" spans="1:6" s="58" customFormat="1" ht="12.75" customHeight="1" x14ac:dyDescent="0.2">
      <c r="A83" s="24">
        <f t="shared" si="1"/>
        <v>2013</v>
      </c>
      <c r="B83" s="43" t="s">
        <v>12</v>
      </c>
      <c r="C83" s="43" t="s">
        <v>24</v>
      </c>
      <c r="D83" s="59">
        <v>1006</v>
      </c>
      <c r="E83" s="59">
        <v>327</v>
      </c>
      <c r="F83" s="60">
        <v>679</v>
      </c>
    </row>
    <row r="84" spans="1:6" s="58" customFormat="1" ht="12.75" customHeight="1" x14ac:dyDescent="0.2">
      <c r="A84" s="24">
        <f t="shared" si="1"/>
        <v>2013</v>
      </c>
      <c r="B84" s="43" t="s">
        <v>13</v>
      </c>
      <c r="C84" s="43"/>
      <c r="D84" s="59">
        <v>8756</v>
      </c>
      <c r="E84" s="59">
        <v>2524</v>
      </c>
      <c r="F84" s="60">
        <v>6232</v>
      </c>
    </row>
    <row r="85" spans="1:6" s="58" customFormat="1" ht="12.75" customHeight="1" x14ac:dyDescent="0.2">
      <c r="A85" s="24">
        <f t="shared" si="1"/>
        <v>2013</v>
      </c>
      <c r="B85" s="43" t="s">
        <v>13</v>
      </c>
      <c r="C85" s="43" t="s">
        <v>19</v>
      </c>
      <c r="D85" s="59">
        <v>792</v>
      </c>
      <c r="E85" s="59">
        <v>211</v>
      </c>
      <c r="F85" s="60">
        <v>581</v>
      </c>
    </row>
    <row r="86" spans="1:6" s="58" customFormat="1" ht="12.75" customHeight="1" x14ac:dyDescent="0.2">
      <c r="A86" s="24">
        <f t="shared" si="1"/>
        <v>2013</v>
      </c>
      <c r="B86" s="43" t="s">
        <v>13</v>
      </c>
      <c r="C86" s="43" t="s">
        <v>20</v>
      </c>
      <c r="D86" s="59">
        <v>2492</v>
      </c>
      <c r="E86" s="59">
        <v>1120</v>
      </c>
      <c r="F86" s="60">
        <v>1372</v>
      </c>
    </row>
    <row r="87" spans="1:6" s="58" customFormat="1" ht="12.75" customHeight="1" x14ac:dyDescent="0.2">
      <c r="A87" s="24">
        <f t="shared" si="1"/>
        <v>2013</v>
      </c>
      <c r="B87" s="43" t="s">
        <v>13</v>
      </c>
      <c r="C87" s="43" t="s">
        <v>64</v>
      </c>
      <c r="D87" s="59">
        <v>5470</v>
      </c>
      <c r="E87" s="59">
        <v>1191</v>
      </c>
      <c r="F87" s="60">
        <v>4279</v>
      </c>
    </row>
    <row r="88" spans="1:6" s="58" customFormat="1" ht="12.75" customHeight="1" x14ac:dyDescent="0.2">
      <c r="A88" s="24">
        <f t="shared" si="1"/>
        <v>2013</v>
      </c>
      <c r="B88" s="43" t="s">
        <v>14</v>
      </c>
      <c r="C88" s="43"/>
      <c r="D88" s="59">
        <v>2034</v>
      </c>
      <c r="E88" s="59">
        <v>369</v>
      </c>
      <c r="F88" s="60">
        <v>1665</v>
      </c>
    </row>
    <row r="89" spans="1:6" s="58" customFormat="1" ht="12.75" customHeight="1" x14ac:dyDescent="0.2">
      <c r="A89" s="24">
        <f t="shared" si="1"/>
        <v>2013</v>
      </c>
      <c r="B89" s="43" t="s">
        <v>65</v>
      </c>
      <c r="C89" s="43"/>
      <c r="D89" s="59">
        <v>4931</v>
      </c>
      <c r="E89" s="59">
        <v>1556</v>
      </c>
      <c r="F89" s="60">
        <v>3375</v>
      </c>
    </row>
    <row r="90" spans="1:6" s="58" customFormat="1" ht="12.75" customHeight="1" x14ac:dyDescent="0.2">
      <c r="A90" s="24">
        <f t="shared" si="1"/>
        <v>2013</v>
      </c>
      <c r="B90" s="43" t="s">
        <v>65</v>
      </c>
      <c r="C90" s="43" t="s">
        <v>70</v>
      </c>
      <c r="D90" s="59">
        <v>1499</v>
      </c>
      <c r="E90" s="59">
        <v>249</v>
      </c>
      <c r="F90" s="60">
        <v>1250</v>
      </c>
    </row>
    <row r="91" spans="1:6" s="58" customFormat="1" ht="12.75" customHeight="1" x14ac:dyDescent="0.2">
      <c r="A91" s="24">
        <f t="shared" si="1"/>
        <v>2013</v>
      </c>
      <c r="B91" s="43" t="s">
        <v>65</v>
      </c>
      <c r="C91" s="43" t="s">
        <v>71</v>
      </c>
      <c r="D91" s="59">
        <v>3432</v>
      </c>
      <c r="E91" s="59">
        <v>1307</v>
      </c>
      <c r="F91" s="60">
        <v>2125</v>
      </c>
    </row>
    <row r="92" spans="1:6" s="58" customFormat="1" ht="12.75" customHeight="1" x14ac:dyDescent="0.2">
      <c r="A92" s="24">
        <f t="shared" si="1"/>
        <v>2013</v>
      </c>
      <c r="B92" s="43" t="s">
        <v>66</v>
      </c>
      <c r="C92" s="43"/>
      <c r="D92" s="59">
        <v>1846</v>
      </c>
      <c r="E92" s="59">
        <v>522</v>
      </c>
      <c r="F92" s="60">
        <v>1324</v>
      </c>
    </row>
    <row r="93" spans="1:6" s="58" customFormat="1" ht="12.75" customHeight="1" x14ac:dyDescent="0.2">
      <c r="A93" s="24">
        <f t="shared" si="1"/>
        <v>2013</v>
      </c>
      <c r="B93" s="43" t="s">
        <v>66</v>
      </c>
      <c r="C93" s="43" t="s">
        <v>67</v>
      </c>
      <c r="D93" s="59">
        <v>1313</v>
      </c>
      <c r="E93" s="59">
        <v>196</v>
      </c>
      <c r="F93" s="60">
        <v>1117</v>
      </c>
    </row>
    <row r="94" spans="1:6" s="58" customFormat="1" ht="12.75" customHeight="1" x14ac:dyDescent="0.2">
      <c r="A94" s="24">
        <f t="shared" si="1"/>
        <v>2013</v>
      </c>
      <c r="B94" s="43" t="s">
        <v>66</v>
      </c>
      <c r="C94" s="43" t="s">
        <v>68</v>
      </c>
      <c r="D94" s="59">
        <v>533</v>
      </c>
      <c r="E94" s="59">
        <v>326</v>
      </c>
      <c r="F94" s="60">
        <v>207</v>
      </c>
    </row>
    <row r="95" spans="1:6" s="58" customFormat="1" ht="12.75" customHeight="1" x14ac:dyDescent="0.2">
      <c r="A95" s="24">
        <f t="shared" si="1"/>
        <v>2013</v>
      </c>
      <c r="B95" s="61" t="s">
        <v>69</v>
      </c>
      <c r="C95" s="61"/>
      <c r="D95" s="59">
        <v>2283</v>
      </c>
      <c r="E95" s="59">
        <v>1409</v>
      </c>
      <c r="F95" s="60">
        <v>874</v>
      </c>
    </row>
    <row r="96" spans="1:6" s="58" customFormat="1" ht="12.75" customHeight="1" x14ac:dyDescent="0.2">
      <c r="A96" s="30">
        <f t="shared" si="1"/>
        <v>2013</v>
      </c>
      <c r="B96" s="45" t="s">
        <v>18</v>
      </c>
      <c r="C96" s="45"/>
      <c r="D96" s="62">
        <v>15182</v>
      </c>
      <c r="E96" s="62">
        <v>6081</v>
      </c>
      <c r="F96" s="63">
        <v>9101</v>
      </c>
    </row>
    <row r="97" spans="1:6" s="58" customFormat="1" ht="12.75" customHeight="1" x14ac:dyDescent="0.2">
      <c r="A97" s="24">
        <v>2014</v>
      </c>
      <c r="B97" s="43" t="s">
        <v>9</v>
      </c>
      <c r="C97" s="43"/>
      <c r="D97" s="56">
        <v>38215</v>
      </c>
      <c r="E97" s="56">
        <v>13874</v>
      </c>
      <c r="F97" s="57">
        <v>24341</v>
      </c>
    </row>
    <row r="98" spans="1:6" s="58" customFormat="1" ht="12.75" customHeight="1" x14ac:dyDescent="0.2">
      <c r="A98" s="24">
        <f>A97</f>
        <v>2014</v>
      </c>
      <c r="B98" s="43" t="s">
        <v>11</v>
      </c>
      <c r="C98" s="43"/>
      <c r="D98" s="59">
        <v>47</v>
      </c>
      <c r="E98" s="59">
        <v>16</v>
      </c>
      <c r="F98" s="60">
        <v>31</v>
      </c>
    </row>
    <row r="99" spans="1:6" s="58" customFormat="1" ht="12.75" customHeight="1" x14ac:dyDescent="0.2">
      <c r="A99" s="24">
        <f t="shared" ref="A99:A114" si="2">A98</f>
        <v>2014</v>
      </c>
      <c r="B99" s="43" t="s">
        <v>12</v>
      </c>
      <c r="C99" s="43"/>
      <c r="D99" s="59">
        <v>2771</v>
      </c>
      <c r="E99" s="59">
        <v>1144</v>
      </c>
      <c r="F99" s="60">
        <v>1627</v>
      </c>
    </row>
    <row r="100" spans="1:6" s="58" customFormat="1" ht="12.75" customHeight="1" x14ac:dyDescent="0.2">
      <c r="A100" s="24">
        <f t="shared" si="2"/>
        <v>2014</v>
      </c>
      <c r="B100" s="43" t="s">
        <v>12</v>
      </c>
      <c r="C100" s="43" t="s">
        <v>23</v>
      </c>
      <c r="D100" s="59">
        <v>1090</v>
      </c>
      <c r="E100" s="59">
        <v>651</v>
      </c>
      <c r="F100" s="60">
        <v>439</v>
      </c>
    </row>
    <row r="101" spans="1:6" s="58" customFormat="1" ht="12.75" customHeight="1" x14ac:dyDescent="0.2">
      <c r="A101" s="24">
        <f t="shared" si="2"/>
        <v>2014</v>
      </c>
      <c r="B101" s="43" t="s">
        <v>12</v>
      </c>
      <c r="C101" s="43" t="s">
        <v>24</v>
      </c>
      <c r="D101" s="59">
        <v>1238</v>
      </c>
      <c r="E101" s="59">
        <v>316</v>
      </c>
      <c r="F101" s="60">
        <v>922</v>
      </c>
    </row>
    <row r="102" spans="1:6" s="58" customFormat="1" ht="12.75" customHeight="1" x14ac:dyDescent="0.2">
      <c r="A102" s="24">
        <f t="shared" si="2"/>
        <v>2014</v>
      </c>
      <c r="B102" s="43" t="s">
        <v>13</v>
      </c>
      <c r="C102" s="43"/>
      <c r="D102" s="59">
        <v>8618</v>
      </c>
      <c r="E102" s="59">
        <v>2449</v>
      </c>
      <c r="F102" s="60">
        <v>6169</v>
      </c>
    </row>
    <row r="103" spans="1:6" s="58" customFormat="1" ht="12.75" customHeight="1" x14ac:dyDescent="0.2">
      <c r="A103" s="24">
        <f t="shared" si="2"/>
        <v>2014</v>
      </c>
      <c r="B103" s="43" t="s">
        <v>13</v>
      </c>
      <c r="C103" s="43" t="s">
        <v>19</v>
      </c>
      <c r="D103" s="59">
        <v>790</v>
      </c>
      <c r="E103" s="59">
        <v>212</v>
      </c>
      <c r="F103" s="60">
        <v>578</v>
      </c>
    </row>
    <row r="104" spans="1:6" s="58" customFormat="1" ht="12.75" customHeight="1" x14ac:dyDescent="0.2">
      <c r="A104" s="24">
        <f t="shared" si="2"/>
        <v>2014</v>
      </c>
      <c r="B104" s="43" t="s">
        <v>13</v>
      </c>
      <c r="C104" s="43" t="s">
        <v>20</v>
      </c>
      <c r="D104" s="59">
        <v>2395</v>
      </c>
      <c r="E104" s="59">
        <v>1090</v>
      </c>
      <c r="F104" s="60">
        <v>1305</v>
      </c>
    </row>
    <row r="105" spans="1:6" s="58" customFormat="1" ht="12.75" customHeight="1" x14ac:dyDescent="0.2">
      <c r="A105" s="24">
        <f t="shared" si="2"/>
        <v>2014</v>
      </c>
      <c r="B105" s="43" t="s">
        <v>13</v>
      </c>
      <c r="C105" s="43" t="s">
        <v>64</v>
      </c>
      <c r="D105" s="59">
        <v>5431</v>
      </c>
      <c r="E105" s="59">
        <v>1145</v>
      </c>
      <c r="F105" s="60">
        <v>4286</v>
      </c>
    </row>
    <row r="106" spans="1:6" s="58" customFormat="1" ht="12.75" customHeight="1" x14ac:dyDescent="0.2">
      <c r="A106" s="24">
        <f t="shared" si="2"/>
        <v>2014</v>
      </c>
      <c r="B106" s="43" t="s">
        <v>14</v>
      </c>
      <c r="C106" s="43"/>
      <c r="D106" s="59">
        <v>2009</v>
      </c>
      <c r="E106" s="59">
        <v>387</v>
      </c>
      <c r="F106" s="60">
        <v>1622</v>
      </c>
    </row>
    <row r="107" spans="1:6" s="58" customFormat="1" ht="12.75" customHeight="1" x14ac:dyDescent="0.2">
      <c r="A107" s="24">
        <f t="shared" si="2"/>
        <v>2014</v>
      </c>
      <c r="B107" s="43" t="s">
        <v>65</v>
      </c>
      <c r="C107" s="43"/>
      <c r="D107" s="59">
        <v>4980</v>
      </c>
      <c r="E107" s="59">
        <v>1584</v>
      </c>
      <c r="F107" s="60">
        <v>3396</v>
      </c>
    </row>
    <row r="108" spans="1:6" s="58" customFormat="1" ht="12.75" customHeight="1" x14ac:dyDescent="0.2">
      <c r="A108" s="24">
        <f t="shared" si="2"/>
        <v>2014</v>
      </c>
      <c r="B108" s="43" t="s">
        <v>65</v>
      </c>
      <c r="C108" s="43" t="s">
        <v>70</v>
      </c>
      <c r="D108" s="59">
        <v>1515</v>
      </c>
      <c r="E108" s="59">
        <v>256</v>
      </c>
      <c r="F108" s="60">
        <v>1259</v>
      </c>
    </row>
    <row r="109" spans="1:6" s="58" customFormat="1" ht="12.75" customHeight="1" x14ac:dyDescent="0.2">
      <c r="A109" s="24">
        <f t="shared" si="2"/>
        <v>2014</v>
      </c>
      <c r="B109" s="43" t="s">
        <v>65</v>
      </c>
      <c r="C109" s="43" t="s">
        <v>71</v>
      </c>
      <c r="D109" s="59">
        <v>3465</v>
      </c>
      <c r="E109" s="59">
        <v>1328</v>
      </c>
      <c r="F109" s="60">
        <v>2137</v>
      </c>
    </row>
    <row r="110" spans="1:6" s="58" customFormat="1" ht="12.75" customHeight="1" x14ac:dyDescent="0.2">
      <c r="A110" s="24">
        <f t="shared" si="2"/>
        <v>2014</v>
      </c>
      <c r="B110" s="43" t="s">
        <v>66</v>
      </c>
      <c r="C110" s="43"/>
      <c r="D110" s="59">
        <v>1844</v>
      </c>
      <c r="E110" s="59">
        <v>576</v>
      </c>
      <c r="F110" s="60">
        <v>1268</v>
      </c>
    </row>
    <row r="111" spans="1:6" s="58" customFormat="1" ht="12.75" customHeight="1" x14ac:dyDescent="0.2">
      <c r="A111" s="24">
        <f t="shared" si="2"/>
        <v>2014</v>
      </c>
      <c r="B111" s="43" t="s">
        <v>66</v>
      </c>
      <c r="C111" s="43" t="s">
        <v>67</v>
      </c>
      <c r="D111" s="59">
        <v>1265</v>
      </c>
      <c r="E111" s="59">
        <v>189</v>
      </c>
      <c r="F111" s="60">
        <v>1076</v>
      </c>
    </row>
    <row r="112" spans="1:6" s="58" customFormat="1" ht="12.75" customHeight="1" x14ac:dyDescent="0.2">
      <c r="A112" s="24">
        <f t="shared" si="2"/>
        <v>2014</v>
      </c>
      <c r="B112" s="43" t="s">
        <v>66</v>
      </c>
      <c r="C112" s="43" t="s">
        <v>68</v>
      </c>
      <c r="D112" s="59">
        <v>579</v>
      </c>
      <c r="E112" s="59">
        <v>387</v>
      </c>
      <c r="F112" s="60">
        <v>192</v>
      </c>
    </row>
    <row r="113" spans="1:6" s="58" customFormat="1" ht="12.75" customHeight="1" x14ac:dyDescent="0.2">
      <c r="A113" s="24">
        <f t="shared" si="2"/>
        <v>2014</v>
      </c>
      <c r="B113" s="61" t="s">
        <v>69</v>
      </c>
      <c r="C113" s="61"/>
      <c r="D113" s="59">
        <v>2348</v>
      </c>
      <c r="E113" s="59">
        <v>1444</v>
      </c>
      <c r="F113" s="60">
        <v>904</v>
      </c>
    </row>
    <row r="114" spans="1:6" s="58" customFormat="1" ht="12.75" customHeight="1" x14ac:dyDescent="0.2">
      <c r="A114" s="30">
        <f t="shared" si="2"/>
        <v>2014</v>
      </c>
      <c r="B114" s="45" t="s">
        <v>18</v>
      </c>
      <c r="C114" s="45"/>
      <c r="D114" s="62">
        <v>15547</v>
      </c>
      <c r="E114" s="62">
        <v>6223</v>
      </c>
      <c r="F114" s="63">
        <v>9324</v>
      </c>
    </row>
    <row r="115" spans="1:6" s="58" customFormat="1" ht="12.75" customHeight="1" x14ac:dyDescent="0.2">
      <c r="A115" s="24">
        <v>2015</v>
      </c>
      <c r="B115" s="43" t="s">
        <v>9</v>
      </c>
      <c r="C115" s="43"/>
      <c r="D115" s="56">
        <v>37311</v>
      </c>
      <c r="E115" s="56">
        <v>14263</v>
      </c>
      <c r="F115" s="57">
        <v>23048</v>
      </c>
    </row>
    <row r="116" spans="1:6" s="58" customFormat="1" ht="12.75" customHeight="1" x14ac:dyDescent="0.2">
      <c r="A116" s="24">
        <f>A115</f>
        <v>2015</v>
      </c>
      <c r="B116" s="43" t="s">
        <v>11</v>
      </c>
      <c r="C116" s="43"/>
      <c r="D116" s="59">
        <v>50</v>
      </c>
      <c r="E116" s="59">
        <v>17</v>
      </c>
      <c r="F116" s="60">
        <v>33</v>
      </c>
    </row>
    <row r="117" spans="1:6" s="58" customFormat="1" ht="12.75" customHeight="1" x14ac:dyDescent="0.2">
      <c r="A117" s="24">
        <f t="shared" ref="A117:A132" si="3">A116</f>
        <v>2015</v>
      </c>
      <c r="B117" s="43" t="s">
        <v>12</v>
      </c>
      <c r="C117" s="43"/>
      <c r="D117" s="59">
        <v>2745</v>
      </c>
      <c r="E117" s="59">
        <v>1194</v>
      </c>
      <c r="F117" s="60">
        <v>1551</v>
      </c>
    </row>
    <row r="118" spans="1:6" s="58" customFormat="1" ht="12.75" customHeight="1" x14ac:dyDescent="0.2">
      <c r="A118" s="24">
        <f t="shared" si="3"/>
        <v>2015</v>
      </c>
      <c r="B118" s="43" t="s">
        <v>12</v>
      </c>
      <c r="C118" s="43" t="s">
        <v>23</v>
      </c>
      <c r="D118" s="59">
        <v>1082</v>
      </c>
      <c r="E118" s="59">
        <v>660</v>
      </c>
      <c r="F118" s="60">
        <v>422</v>
      </c>
    </row>
    <row r="119" spans="1:6" s="58" customFormat="1" ht="12.75" customHeight="1" x14ac:dyDescent="0.2">
      <c r="A119" s="24">
        <f t="shared" si="3"/>
        <v>2015</v>
      </c>
      <c r="B119" s="43" t="s">
        <v>12</v>
      </c>
      <c r="C119" s="43" t="s">
        <v>24</v>
      </c>
      <c r="D119" s="59">
        <v>1199</v>
      </c>
      <c r="E119" s="59">
        <v>332</v>
      </c>
      <c r="F119" s="60">
        <v>867</v>
      </c>
    </row>
    <row r="120" spans="1:6" s="58" customFormat="1" ht="12.75" customHeight="1" x14ac:dyDescent="0.2">
      <c r="A120" s="24">
        <f t="shared" si="3"/>
        <v>2015</v>
      </c>
      <c r="B120" s="43" t="s">
        <v>13</v>
      </c>
      <c r="C120" s="43"/>
      <c r="D120" s="59">
        <v>8279</v>
      </c>
      <c r="E120" s="59">
        <v>2502</v>
      </c>
      <c r="F120" s="60">
        <v>5777</v>
      </c>
    </row>
    <row r="121" spans="1:6" s="58" customFormat="1" ht="12.75" customHeight="1" x14ac:dyDescent="0.2">
      <c r="A121" s="24">
        <f t="shared" si="3"/>
        <v>2015</v>
      </c>
      <c r="B121" s="43" t="s">
        <v>13</v>
      </c>
      <c r="C121" s="43" t="s">
        <v>19</v>
      </c>
      <c r="D121" s="59">
        <v>753</v>
      </c>
      <c r="E121" s="59">
        <v>216</v>
      </c>
      <c r="F121" s="60">
        <v>537</v>
      </c>
    </row>
    <row r="122" spans="1:6" s="58" customFormat="1" ht="12.75" customHeight="1" x14ac:dyDescent="0.2">
      <c r="A122" s="24">
        <f t="shared" si="3"/>
        <v>2015</v>
      </c>
      <c r="B122" s="43" t="s">
        <v>13</v>
      </c>
      <c r="C122" s="43" t="s">
        <v>20</v>
      </c>
      <c r="D122" s="59">
        <v>2329</v>
      </c>
      <c r="E122" s="59">
        <v>1098</v>
      </c>
      <c r="F122" s="60">
        <v>1231</v>
      </c>
    </row>
    <row r="123" spans="1:6" s="58" customFormat="1" ht="12.75" customHeight="1" x14ac:dyDescent="0.2">
      <c r="A123" s="24">
        <f t="shared" si="3"/>
        <v>2015</v>
      </c>
      <c r="B123" s="43" t="s">
        <v>13</v>
      </c>
      <c r="C123" s="43" t="s">
        <v>64</v>
      </c>
      <c r="D123" s="59">
        <v>5195</v>
      </c>
      <c r="E123" s="59">
        <v>1186</v>
      </c>
      <c r="F123" s="60">
        <v>4009</v>
      </c>
    </row>
    <row r="124" spans="1:6" s="58" customFormat="1" ht="12.75" customHeight="1" x14ac:dyDescent="0.2">
      <c r="A124" s="24">
        <f t="shared" si="3"/>
        <v>2015</v>
      </c>
      <c r="B124" s="43" t="s">
        <v>14</v>
      </c>
      <c r="C124" s="43"/>
      <c r="D124" s="59">
        <v>1932</v>
      </c>
      <c r="E124" s="59">
        <v>414</v>
      </c>
      <c r="F124" s="60">
        <v>1518</v>
      </c>
    </row>
    <row r="125" spans="1:6" s="58" customFormat="1" ht="12.75" customHeight="1" x14ac:dyDescent="0.2">
      <c r="A125" s="24">
        <f t="shared" si="3"/>
        <v>2015</v>
      </c>
      <c r="B125" s="43" t="s">
        <v>65</v>
      </c>
      <c r="C125" s="43"/>
      <c r="D125" s="59">
        <v>4813</v>
      </c>
      <c r="E125" s="59">
        <v>1639</v>
      </c>
      <c r="F125" s="60">
        <v>3174</v>
      </c>
    </row>
    <row r="126" spans="1:6" s="58" customFormat="1" ht="12.75" customHeight="1" x14ac:dyDescent="0.2">
      <c r="A126" s="24">
        <f t="shared" si="3"/>
        <v>2015</v>
      </c>
      <c r="B126" s="43" t="s">
        <v>65</v>
      </c>
      <c r="C126" s="43" t="s">
        <v>70</v>
      </c>
      <c r="D126" s="59">
        <v>1418</v>
      </c>
      <c r="E126" s="59">
        <v>264</v>
      </c>
      <c r="F126" s="60">
        <v>1154</v>
      </c>
    </row>
    <row r="127" spans="1:6" s="58" customFormat="1" ht="12.75" customHeight="1" x14ac:dyDescent="0.2">
      <c r="A127" s="24">
        <f t="shared" si="3"/>
        <v>2015</v>
      </c>
      <c r="B127" s="43" t="s">
        <v>65</v>
      </c>
      <c r="C127" s="43" t="s">
        <v>71</v>
      </c>
      <c r="D127" s="59">
        <v>3395</v>
      </c>
      <c r="E127" s="59">
        <v>1375</v>
      </c>
      <c r="F127" s="60">
        <v>2020</v>
      </c>
    </row>
    <row r="128" spans="1:6" s="58" customFormat="1" ht="12.75" customHeight="1" x14ac:dyDescent="0.2">
      <c r="A128" s="24">
        <f t="shared" si="3"/>
        <v>2015</v>
      </c>
      <c r="B128" s="43" t="s">
        <v>66</v>
      </c>
      <c r="C128" s="43"/>
      <c r="D128" s="59">
        <v>1859</v>
      </c>
      <c r="E128" s="59">
        <v>629</v>
      </c>
      <c r="F128" s="60">
        <v>1230</v>
      </c>
    </row>
    <row r="129" spans="1:6" s="58" customFormat="1" ht="12.75" customHeight="1" x14ac:dyDescent="0.2">
      <c r="A129" s="24">
        <f t="shared" si="3"/>
        <v>2015</v>
      </c>
      <c r="B129" s="43" t="s">
        <v>66</v>
      </c>
      <c r="C129" s="43" t="s">
        <v>67</v>
      </c>
      <c r="D129" s="59">
        <v>1241</v>
      </c>
      <c r="E129" s="59">
        <v>193</v>
      </c>
      <c r="F129" s="60">
        <v>1048</v>
      </c>
    </row>
    <row r="130" spans="1:6" s="58" customFormat="1" ht="12.75" customHeight="1" x14ac:dyDescent="0.2">
      <c r="A130" s="24">
        <f t="shared" si="3"/>
        <v>2015</v>
      </c>
      <c r="B130" s="43" t="s">
        <v>66</v>
      </c>
      <c r="C130" s="43" t="s">
        <v>68</v>
      </c>
      <c r="D130" s="59">
        <v>618</v>
      </c>
      <c r="E130" s="59">
        <v>436</v>
      </c>
      <c r="F130" s="60">
        <v>182</v>
      </c>
    </row>
    <row r="131" spans="1:6" s="58" customFormat="1" ht="12.75" customHeight="1" x14ac:dyDescent="0.2">
      <c r="A131" s="24">
        <f t="shared" si="3"/>
        <v>2015</v>
      </c>
      <c r="B131" s="61" t="s">
        <v>69</v>
      </c>
      <c r="C131" s="61"/>
      <c r="D131" s="59">
        <v>2361</v>
      </c>
      <c r="E131" s="59">
        <v>1481</v>
      </c>
      <c r="F131" s="60">
        <v>880</v>
      </c>
    </row>
    <row r="132" spans="1:6" s="58" customFormat="1" ht="12.75" customHeight="1" x14ac:dyDescent="0.2">
      <c r="A132" s="30">
        <f t="shared" si="3"/>
        <v>2015</v>
      </c>
      <c r="B132" s="45" t="s">
        <v>18</v>
      </c>
      <c r="C132" s="45"/>
      <c r="D132" s="62">
        <v>15221</v>
      </c>
      <c r="E132" s="62">
        <v>6336</v>
      </c>
      <c r="F132" s="60">
        <v>8885</v>
      </c>
    </row>
    <row r="133" spans="1:6" s="58" customFormat="1" ht="12.75" customHeight="1" x14ac:dyDescent="0.2">
      <c r="A133" s="24">
        <v>2016</v>
      </c>
      <c r="B133" s="43" t="s">
        <v>9</v>
      </c>
      <c r="C133" s="43"/>
      <c r="D133" s="75">
        <v>35239</v>
      </c>
      <c r="E133" s="75">
        <v>14552</v>
      </c>
      <c r="F133" s="77">
        <v>20687</v>
      </c>
    </row>
    <row r="134" spans="1:6" s="58" customFormat="1" ht="12.75" customHeight="1" x14ac:dyDescent="0.2">
      <c r="A134" s="24">
        <f>A133</f>
        <v>2016</v>
      </c>
      <c r="B134" s="43" t="s">
        <v>11</v>
      </c>
      <c r="C134" s="43"/>
      <c r="D134" s="59">
        <v>48</v>
      </c>
      <c r="E134" s="59">
        <v>18</v>
      </c>
      <c r="F134" s="60">
        <v>30</v>
      </c>
    </row>
    <row r="135" spans="1:6" s="58" customFormat="1" ht="12.75" customHeight="1" x14ac:dyDescent="0.2">
      <c r="A135" s="24">
        <f t="shared" ref="A135:A150" si="4">A134</f>
        <v>2016</v>
      </c>
      <c r="B135" s="43" t="s">
        <v>12</v>
      </c>
      <c r="C135" s="43"/>
      <c r="D135" s="59">
        <v>2640</v>
      </c>
      <c r="E135" s="59">
        <v>1169</v>
      </c>
      <c r="F135" s="60">
        <v>1471</v>
      </c>
    </row>
    <row r="136" spans="1:6" s="58" customFormat="1" ht="12.75" customHeight="1" x14ac:dyDescent="0.2">
      <c r="A136" s="24">
        <f t="shared" si="4"/>
        <v>2016</v>
      </c>
      <c r="B136" s="43" t="s">
        <v>12</v>
      </c>
      <c r="C136" s="43" t="s">
        <v>23</v>
      </c>
      <c r="D136" s="59">
        <v>1022</v>
      </c>
      <c r="E136" s="59">
        <v>662</v>
      </c>
      <c r="F136" s="60">
        <v>360</v>
      </c>
    </row>
    <row r="137" spans="1:6" s="58" customFormat="1" ht="12.75" customHeight="1" x14ac:dyDescent="0.2">
      <c r="A137" s="24">
        <f t="shared" si="4"/>
        <v>2016</v>
      </c>
      <c r="B137" s="43" t="s">
        <v>12</v>
      </c>
      <c r="C137" s="43" t="s">
        <v>24</v>
      </c>
      <c r="D137" s="59">
        <v>1081</v>
      </c>
      <c r="E137" s="59">
        <v>335</v>
      </c>
      <c r="F137" s="60">
        <v>746</v>
      </c>
    </row>
    <row r="138" spans="1:6" s="58" customFormat="1" ht="12.75" customHeight="1" x14ac:dyDescent="0.2">
      <c r="A138" s="24">
        <f t="shared" si="4"/>
        <v>2016</v>
      </c>
      <c r="B138" s="43" t="s">
        <v>13</v>
      </c>
      <c r="C138" s="43"/>
      <c r="D138" s="59">
        <v>7660</v>
      </c>
      <c r="E138" s="59">
        <v>2536</v>
      </c>
      <c r="F138" s="60">
        <v>5124</v>
      </c>
    </row>
    <row r="139" spans="1:6" s="58" customFormat="1" ht="12.75" customHeight="1" x14ac:dyDescent="0.2">
      <c r="A139" s="24">
        <f t="shared" si="4"/>
        <v>2016</v>
      </c>
      <c r="B139" s="43" t="s">
        <v>13</v>
      </c>
      <c r="C139" s="43" t="s">
        <v>19</v>
      </c>
      <c r="D139" s="59">
        <v>700</v>
      </c>
      <c r="E139" s="59">
        <v>220</v>
      </c>
      <c r="F139" s="60">
        <v>480</v>
      </c>
    </row>
    <row r="140" spans="1:6" s="58" customFormat="1" ht="12.75" customHeight="1" x14ac:dyDescent="0.2">
      <c r="A140" s="24">
        <f t="shared" si="4"/>
        <v>2016</v>
      </c>
      <c r="B140" s="43" t="s">
        <v>13</v>
      </c>
      <c r="C140" s="43" t="s">
        <v>20</v>
      </c>
      <c r="D140" s="59">
        <v>2162</v>
      </c>
      <c r="E140" s="59">
        <v>1077</v>
      </c>
      <c r="F140" s="60">
        <v>1085</v>
      </c>
    </row>
    <row r="141" spans="1:6" s="58" customFormat="1" ht="12.75" customHeight="1" x14ac:dyDescent="0.2">
      <c r="A141" s="24">
        <f t="shared" si="4"/>
        <v>2016</v>
      </c>
      <c r="B141" s="43" t="s">
        <v>13</v>
      </c>
      <c r="C141" s="43" t="s">
        <v>64</v>
      </c>
      <c r="D141" s="59">
        <v>4796</v>
      </c>
      <c r="E141" s="59">
        <v>1237</v>
      </c>
      <c r="F141" s="60">
        <v>3559</v>
      </c>
    </row>
    <row r="142" spans="1:6" s="58" customFormat="1" ht="12.75" customHeight="1" x14ac:dyDescent="0.2">
      <c r="A142" s="24">
        <f t="shared" si="4"/>
        <v>2016</v>
      </c>
      <c r="B142" s="43" t="s">
        <v>14</v>
      </c>
      <c r="C142" s="43"/>
      <c r="D142" s="59">
        <v>1835</v>
      </c>
      <c r="E142" s="59">
        <v>434</v>
      </c>
      <c r="F142" s="60">
        <v>1401</v>
      </c>
    </row>
    <row r="143" spans="1:6" s="58" customFormat="1" ht="12.75" customHeight="1" x14ac:dyDescent="0.2">
      <c r="A143" s="24">
        <f t="shared" si="4"/>
        <v>2016</v>
      </c>
      <c r="B143" s="43" t="s">
        <v>65</v>
      </c>
      <c r="C143" s="43"/>
      <c r="D143" s="59">
        <v>4445</v>
      </c>
      <c r="E143" s="59">
        <v>1669</v>
      </c>
      <c r="F143" s="60">
        <v>2776</v>
      </c>
    </row>
    <row r="144" spans="1:6" s="58" customFormat="1" ht="12.75" customHeight="1" x14ac:dyDescent="0.2">
      <c r="A144" s="24">
        <f t="shared" si="4"/>
        <v>2016</v>
      </c>
      <c r="B144" s="43" t="s">
        <v>65</v>
      </c>
      <c r="C144" s="43" t="s">
        <v>70</v>
      </c>
      <c r="D144" s="59">
        <v>1317</v>
      </c>
      <c r="E144" s="59">
        <v>260</v>
      </c>
      <c r="F144" s="60">
        <v>1057</v>
      </c>
    </row>
    <row r="145" spans="1:6" s="58" customFormat="1" ht="12.75" customHeight="1" x14ac:dyDescent="0.2">
      <c r="A145" s="24">
        <f t="shared" si="4"/>
        <v>2016</v>
      </c>
      <c r="B145" s="43" t="s">
        <v>65</v>
      </c>
      <c r="C145" s="43" t="s">
        <v>71</v>
      </c>
      <c r="D145" s="59">
        <v>3128</v>
      </c>
      <c r="E145" s="59">
        <v>1409</v>
      </c>
      <c r="F145" s="60">
        <v>1719</v>
      </c>
    </row>
    <row r="146" spans="1:6" s="58" customFormat="1" ht="12.75" customHeight="1" x14ac:dyDescent="0.2">
      <c r="A146" s="24">
        <f t="shared" si="4"/>
        <v>2016</v>
      </c>
      <c r="B146" s="43" t="s">
        <v>66</v>
      </c>
      <c r="C146" s="43"/>
      <c r="D146" s="59">
        <v>1929</v>
      </c>
      <c r="E146" s="59">
        <v>708</v>
      </c>
      <c r="F146" s="60">
        <v>1221</v>
      </c>
    </row>
    <row r="147" spans="1:6" s="58" customFormat="1" ht="12.75" customHeight="1" x14ac:dyDescent="0.2">
      <c r="A147" s="24">
        <f t="shared" si="4"/>
        <v>2016</v>
      </c>
      <c r="B147" s="43" t="s">
        <v>66</v>
      </c>
      <c r="C147" s="43" t="s">
        <v>67</v>
      </c>
      <c r="D147" s="59">
        <v>1231</v>
      </c>
      <c r="E147" s="59">
        <v>196</v>
      </c>
      <c r="F147" s="60">
        <v>1035</v>
      </c>
    </row>
    <row r="148" spans="1:6" s="58" customFormat="1" ht="12.75" customHeight="1" x14ac:dyDescent="0.2">
      <c r="A148" s="24">
        <f t="shared" si="4"/>
        <v>2016</v>
      </c>
      <c r="B148" s="43" t="s">
        <v>66</v>
      </c>
      <c r="C148" s="43" t="s">
        <v>68</v>
      </c>
      <c r="D148" s="59">
        <v>698</v>
      </c>
      <c r="E148" s="59">
        <v>512</v>
      </c>
      <c r="F148" s="60">
        <v>186</v>
      </c>
    </row>
    <row r="149" spans="1:6" s="58" customFormat="1" ht="12.75" customHeight="1" x14ac:dyDescent="0.2">
      <c r="A149" s="24">
        <f t="shared" si="4"/>
        <v>2016</v>
      </c>
      <c r="B149" s="61" t="s">
        <v>69</v>
      </c>
      <c r="C149" s="61"/>
      <c r="D149" s="59">
        <v>2334</v>
      </c>
      <c r="E149" s="59">
        <v>1490</v>
      </c>
      <c r="F149" s="60">
        <v>844</v>
      </c>
    </row>
    <row r="150" spans="1:6" s="58" customFormat="1" ht="12.75" customHeight="1" x14ac:dyDescent="0.2">
      <c r="A150" s="30">
        <f t="shared" si="4"/>
        <v>2016</v>
      </c>
      <c r="B150" s="45" t="s">
        <v>18</v>
      </c>
      <c r="C150" s="45"/>
      <c r="D150" s="62">
        <v>14348</v>
      </c>
      <c r="E150" s="62">
        <v>6528</v>
      </c>
      <c r="F150" s="63">
        <v>7820</v>
      </c>
    </row>
    <row r="151" spans="1:6" s="58" customFormat="1" ht="12.75" customHeight="1" x14ac:dyDescent="0.2">
      <c r="A151" s="24">
        <v>2017</v>
      </c>
      <c r="B151" s="43" t="s">
        <v>9</v>
      </c>
      <c r="C151" s="43"/>
      <c r="D151" s="56">
        <v>35167</v>
      </c>
      <c r="E151" s="56">
        <v>14941</v>
      </c>
      <c r="F151" s="57">
        <v>20226</v>
      </c>
    </row>
    <row r="152" spans="1:6" s="58" customFormat="1" ht="12.75" customHeight="1" x14ac:dyDescent="0.2">
      <c r="A152" s="24">
        <f>A151</f>
        <v>2017</v>
      </c>
      <c r="B152" s="43" t="s">
        <v>11</v>
      </c>
      <c r="C152" s="43"/>
      <c r="D152" s="59">
        <v>44</v>
      </c>
      <c r="E152" s="59">
        <v>19</v>
      </c>
      <c r="F152" s="60">
        <v>25</v>
      </c>
    </row>
    <row r="153" spans="1:6" s="58" customFormat="1" ht="12.75" customHeight="1" x14ac:dyDescent="0.2">
      <c r="A153" s="24">
        <f t="shared" ref="A153:A167" si="5">A152</f>
        <v>2017</v>
      </c>
      <c r="B153" s="43" t="s">
        <v>12</v>
      </c>
      <c r="C153" s="43"/>
      <c r="D153" s="59">
        <v>3267</v>
      </c>
      <c r="E153" s="59">
        <v>1152</v>
      </c>
      <c r="F153" s="60">
        <v>2115</v>
      </c>
    </row>
    <row r="154" spans="1:6" s="58" customFormat="1" ht="12.75" customHeight="1" x14ac:dyDescent="0.2">
      <c r="A154" s="24">
        <f t="shared" si="5"/>
        <v>2017</v>
      </c>
      <c r="B154" s="43" t="s">
        <v>12</v>
      </c>
      <c r="C154" s="43" t="s">
        <v>23</v>
      </c>
      <c r="D154" s="59">
        <v>969</v>
      </c>
      <c r="E154" s="59">
        <v>641</v>
      </c>
      <c r="F154" s="60">
        <v>328</v>
      </c>
    </row>
    <row r="155" spans="1:6" s="58" customFormat="1" ht="12.75" customHeight="1" x14ac:dyDescent="0.2">
      <c r="A155" s="24">
        <f t="shared" si="5"/>
        <v>2017</v>
      </c>
      <c r="B155" s="43" t="s">
        <v>12</v>
      </c>
      <c r="C155" s="43" t="s">
        <v>24</v>
      </c>
      <c r="D155" s="59">
        <v>1048</v>
      </c>
      <c r="E155" s="59">
        <v>346</v>
      </c>
      <c r="F155" s="60">
        <v>702</v>
      </c>
    </row>
    <row r="156" spans="1:6" s="58" customFormat="1" ht="12.75" customHeight="1" x14ac:dyDescent="0.2">
      <c r="A156" s="24">
        <f t="shared" si="5"/>
        <v>2017</v>
      </c>
      <c r="B156" s="43" t="s">
        <v>13</v>
      </c>
      <c r="C156" s="43"/>
      <c r="D156" s="59">
        <v>7431</v>
      </c>
      <c r="E156" s="59">
        <v>2588</v>
      </c>
      <c r="F156" s="60">
        <v>4843</v>
      </c>
    </row>
    <row r="157" spans="1:6" s="58" customFormat="1" ht="12.75" customHeight="1" x14ac:dyDescent="0.2">
      <c r="A157" s="24">
        <f t="shared" si="5"/>
        <v>2017</v>
      </c>
      <c r="B157" s="43" t="s">
        <v>13</v>
      </c>
      <c r="C157" s="43" t="s">
        <v>19</v>
      </c>
      <c r="D157" s="59">
        <v>684</v>
      </c>
      <c r="E157" s="59">
        <v>227</v>
      </c>
      <c r="F157" s="60">
        <v>457</v>
      </c>
    </row>
    <row r="158" spans="1:6" s="58" customFormat="1" ht="12.75" customHeight="1" x14ac:dyDescent="0.2">
      <c r="A158" s="24">
        <f t="shared" si="5"/>
        <v>2017</v>
      </c>
      <c r="B158" s="43" t="s">
        <v>13</v>
      </c>
      <c r="C158" s="43" t="s">
        <v>20</v>
      </c>
      <c r="D158" s="59">
        <v>2072</v>
      </c>
      <c r="E158" s="59">
        <v>1069</v>
      </c>
      <c r="F158" s="60">
        <v>1003</v>
      </c>
    </row>
    <row r="159" spans="1:6" s="58" customFormat="1" ht="12.75" customHeight="1" x14ac:dyDescent="0.2">
      <c r="A159" s="24">
        <f t="shared" si="5"/>
        <v>2017</v>
      </c>
      <c r="B159" s="43" t="s">
        <v>13</v>
      </c>
      <c r="C159" s="43" t="s">
        <v>64</v>
      </c>
      <c r="D159" s="59">
        <v>4673</v>
      </c>
      <c r="E159" s="59">
        <v>1290</v>
      </c>
      <c r="F159" s="60">
        <v>3383</v>
      </c>
    </row>
    <row r="160" spans="1:6" s="58" customFormat="1" ht="12.75" customHeight="1" x14ac:dyDescent="0.2">
      <c r="A160" s="24">
        <f t="shared" si="5"/>
        <v>2017</v>
      </c>
      <c r="B160" s="43" t="s">
        <v>14</v>
      </c>
      <c r="C160" s="43"/>
      <c r="D160" s="59">
        <v>1781</v>
      </c>
      <c r="E160" s="59">
        <v>463</v>
      </c>
      <c r="F160" s="60">
        <v>1318</v>
      </c>
    </row>
    <row r="161" spans="1:10" s="58" customFormat="1" ht="12.75" customHeight="1" x14ac:dyDescent="0.2">
      <c r="A161" s="24">
        <f t="shared" si="5"/>
        <v>2017</v>
      </c>
      <c r="B161" s="43" t="s">
        <v>65</v>
      </c>
      <c r="C161" s="43"/>
      <c r="D161" s="59">
        <v>4307</v>
      </c>
      <c r="E161" s="59">
        <v>1695</v>
      </c>
      <c r="F161" s="60">
        <v>2612</v>
      </c>
    </row>
    <row r="162" spans="1:10" s="58" customFormat="1" ht="12.75" customHeight="1" x14ac:dyDescent="0.2">
      <c r="A162" s="24">
        <f t="shared" si="5"/>
        <v>2017</v>
      </c>
      <c r="B162" s="43" t="s">
        <v>65</v>
      </c>
      <c r="C162" s="43" t="s">
        <v>70</v>
      </c>
      <c r="D162" s="59">
        <v>1266</v>
      </c>
      <c r="E162" s="59">
        <v>261</v>
      </c>
      <c r="F162" s="60">
        <v>1005</v>
      </c>
    </row>
    <row r="163" spans="1:10" s="58" customFormat="1" ht="12.75" customHeight="1" x14ac:dyDescent="0.2">
      <c r="A163" s="24">
        <f t="shared" si="5"/>
        <v>2017</v>
      </c>
      <c r="B163" s="43" t="s">
        <v>65</v>
      </c>
      <c r="C163" s="43" t="s">
        <v>71</v>
      </c>
      <c r="D163" s="59">
        <v>3041</v>
      </c>
      <c r="E163" s="59">
        <v>1434</v>
      </c>
      <c r="F163" s="60">
        <v>1607</v>
      </c>
    </row>
    <row r="164" spans="1:10" s="58" customFormat="1" ht="12.75" customHeight="1" x14ac:dyDescent="0.2">
      <c r="A164" s="24">
        <f t="shared" si="5"/>
        <v>2017</v>
      </c>
      <c r="B164" s="43" t="s">
        <v>66</v>
      </c>
      <c r="C164" s="43"/>
      <c r="D164" s="59">
        <v>1935</v>
      </c>
      <c r="E164" s="59">
        <v>783</v>
      </c>
      <c r="F164" s="60">
        <v>1152</v>
      </c>
    </row>
    <row r="165" spans="1:10" s="58" customFormat="1" ht="12.75" customHeight="1" x14ac:dyDescent="0.2">
      <c r="A165" s="24">
        <f t="shared" si="5"/>
        <v>2017</v>
      </c>
      <c r="B165" s="43" t="s">
        <v>66</v>
      </c>
      <c r="C165" s="43" t="s">
        <v>67</v>
      </c>
      <c r="D165" s="59">
        <v>1193</v>
      </c>
      <c r="E165" s="59">
        <v>218</v>
      </c>
      <c r="F165" s="60">
        <v>975</v>
      </c>
    </row>
    <row r="166" spans="1:10" s="58" customFormat="1" ht="12.75" customHeight="1" x14ac:dyDescent="0.2">
      <c r="A166" s="24">
        <f t="shared" si="5"/>
        <v>2017</v>
      </c>
      <c r="B166" s="43" t="s">
        <v>66</v>
      </c>
      <c r="C166" s="43" t="s">
        <v>68</v>
      </c>
      <c r="D166" s="59">
        <v>742</v>
      </c>
      <c r="E166" s="59">
        <v>565</v>
      </c>
      <c r="F166" s="60">
        <v>177</v>
      </c>
    </row>
    <row r="167" spans="1:10" s="58" customFormat="1" ht="12.75" customHeight="1" x14ac:dyDescent="0.2">
      <c r="A167" s="24">
        <f t="shared" si="5"/>
        <v>2017</v>
      </c>
      <c r="B167" s="61" t="s">
        <v>69</v>
      </c>
      <c r="C167" s="61"/>
      <c r="D167" s="59">
        <v>2359</v>
      </c>
      <c r="E167" s="59">
        <v>1550</v>
      </c>
      <c r="F167" s="60">
        <v>809</v>
      </c>
    </row>
    <row r="168" spans="1:10" s="58" customFormat="1" ht="12.75" customHeight="1" x14ac:dyDescent="0.2">
      <c r="A168" s="24">
        <f>A166</f>
        <v>2017</v>
      </c>
      <c r="B168" s="61" t="s">
        <v>18</v>
      </c>
      <c r="C168" s="61"/>
      <c r="D168" s="59">
        <v>14020</v>
      </c>
      <c r="E168" s="59">
        <v>6689</v>
      </c>
      <c r="F168" s="60">
        <v>7331</v>
      </c>
    </row>
    <row r="169" spans="1:10" s="58" customFormat="1" ht="12.75" customHeight="1" x14ac:dyDescent="0.2">
      <c r="A169" s="30">
        <f>A167</f>
        <v>2017</v>
      </c>
      <c r="B169" s="45" t="s">
        <v>79</v>
      </c>
      <c r="C169" s="45"/>
      <c r="D169" s="62">
        <v>23</v>
      </c>
      <c r="E169" s="62">
        <v>2</v>
      </c>
      <c r="F169" s="63">
        <v>21</v>
      </c>
    </row>
    <row r="170" spans="1:10" x14ac:dyDescent="0.2">
      <c r="A170" s="24">
        <v>2018</v>
      </c>
      <c r="B170" s="43" t="s">
        <v>9</v>
      </c>
      <c r="D170" s="56">
        <v>35787</v>
      </c>
      <c r="E170" s="56">
        <v>15392</v>
      </c>
      <c r="F170" s="57">
        <v>20395</v>
      </c>
      <c r="H170" s="58"/>
      <c r="I170" s="58"/>
      <c r="J170" s="58"/>
    </row>
    <row r="171" spans="1:10" x14ac:dyDescent="0.2">
      <c r="A171" s="24">
        <v>2018</v>
      </c>
      <c r="B171" s="43" t="s">
        <v>11</v>
      </c>
      <c r="D171" s="59">
        <v>43</v>
      </c>
      <c r="E171" s="59">
        <v>18</v>
      </c>
      <c r="F171" s="60">
        <v>25</v>
      </c>
    </row>
    <row r="172" spans="1:10" x14ac:dyDescent="0.2">
      <c r="A172" s="24">
        <v>2018</v>
      </c>
      <c r="B172" s="43" t="s">
        <v>12</v>
      </c>
      <c r="D172" s="59">
        <v>3793</v>
      </c>
      <c r="E172" s="59">
        <v>1129</v>
      </c>
      <c r="F172" s="60">
        <v>2664</v>
      </c>
    </row>
    <row r="173" spans="1:10" x14ac:dyDescent="0.2">
      <c r="A173" s="24">
        <v>2018</v>
      </c>
      <c r="B173" s="43" t="s">
        <v>12</v>
      </c>
      <c r="C173" s="43" t="s">
        <v>23</v>
      </c>
      <c r="D173" s="59">
        <v>945</v>
      </c>
      <c r="E173" s="59">
        <v>617</v>
      </c>
      <c r="F173" s="60">
        <v>328</v>
      </c>
    </row>
    <row r="174" spans="1:10" x14ac:dyDescent="0.2">
      <c r="A174" s="24">
        <v>2018</v>
      </c>
      <c r="B174" s="43" t="s">
        <v>12</v>
      </c>
      <c r="C174" s="43" t="s">
        <v>24</v>
      </c>
      <c r="D174" s="59">
        <v>1591</v>
      </c>
      <c r="E174" s="59">
        <v>348</v>
      </c>
      <c r="F174" s="60">
        <v>1243</v>
      </c>
    </row>
    <row r="175" spans="1:10" x14ac:dyDescent="0.2">
      <c r="A175" s="24">
        <v>2018</v>
      </c>
      <c r="B175" s="43" t="s">
        <v>13</v>
      </c>
      <c r="D175" s="59">
        <v>7312</v>
      </c>
      <c r="E175" s="59">
        <v>2637</v>
      </c>
      <c r="F175" s="60">
        <v>4675</v>
      </c>
    </row>
    <row r="176" spans="1:10" x14ac:dyDescent="0.2">
      <c r="A176" s="24">
        <v>2018</v>
      </c>
      <c r="B176" s="43" t="s">
        <v>13</v>
      </c>
      <c r="C176" s="43" t="s">
        <v>19</v>
      </c>
      <c r="D176" s="59">
        <v>679</v>
      </c>
      <c r="E176" s="59">
        <v>233</v>
      </c>
      <c r="F176" s="60">
        <v>446</v>
      </c>
    </row>
    <row r="177" spans="1:6" x14ac:dyDescent="0.2">
      <c r="A177" s="24">
        <v>2018</v>
      </c>
      <c r="B177" s="43" t="s">
        <v>13</v>
      </c>
      <c r="C177" s="43" t="s">
        <v>20</v>
      </c>
      <c r="D177" s="59">
        <v>1979</v>
      </c>
      <c r="E177" s="59">
        <v>1054</v>
      </c>
      <c r="F177" s="60">
        <v>925</v>
      </c>
    </row>
    <row r="178" spans="1:6" x14ac:dyDescent="0.2">
      <c r="A178" s="24">
        <v>2018</v>
      </c>
      <c r="B178" s="43" t="s">
        <v>13</v>
      </c>
      <c r="C178" s="43" t="s">
        <v>64</v>
      </c>
      <c r="D178" s="59">
        <v>4652</v>
      </c>
      <c r="E178" s="59">
        <v>1348</v>
      </c>
      <c r="F178" s="60">
        <v>3304</v>
      </c>
    </row>
    <row r="179" spans="1:6" x14ac:dyDescent="0.2">
      <c r="A179" s="24">
        <v>2018</v>
      </c>
      <c r="B179" s="43" t="s">
        <v>14</v>
      </c>
      <c r="D179" s="59">
        <v>1718</v>
      </c>
      <c r="E179" s="59">
        <v>490</v>
      </c>
      <c r="F179" s="60">
        <v>1228</v>
      </c>
    </row>
    <row r="180" spans="1:6" x14ac:dyDescent="0.2">
      <c r="A180" s="24">
        <v>2018</v>
      </c>
      <c r="B180" s="43" t="s">
        <v>65</v>
      </c>
      <c r="D180" s="59">
        <v>4305</v>
      </c>
      <c r="E180" s="59">
        <v>1770</v>
      </c>
      <c r="F180" s="60">
        <v>2535</v>
      </c>
    </row>
    <row r="181" spans="1:6" x14ac:dyDescent="0.2">
      <c r="A181" s="24">
        <v>2018</v>
      </c>
      <c r="B181" s="43" t="s">
        <v>65</v>
      </c>
      <c r="C181" s="43" t="s">
        <v>70</v>
      </c>
      <c r="D181" s="59">
        <v>1251</v>
      </c>
      <c r="E181" s="59">
        <v>283</v>
      </c>
      <c r="F181" s="60">
        <v>968</v>
      </c>
    </row>
    <row r="182" spans="1:6" x14ac:dyDescent="0.2">
      <c r="A182" s="24">
        <v>2018</v>
      </c>
      <c r="B182" s="43" t="s">
        <v>65</v>
      </c>
      <c r="C182" s="43" t="s">
        <v>71</v>
      </c>
      <c r="D182" s="59">
        <v>3054</v>
      </c>
      <c r="E182" s="59">
        <v>1487</v>
      </c>
      <c r="F182" s="60">
        <v>1567</v>
      </c>
    </row>
    <row r="183" spans="1:6" x14ac:dyDescent="0.2">
      <c r="A183" s="24">
        <v>2018</v>
      </c>
      <c r="B183" s="43" t="s">
        <v>66</v>
      </c>
      <c r="D183" s="59">
        <v>1979</v>
      </c>
      <c r="E183" s="59">
        <v>895</v>
      </c>
      <c r="F183" s="60">
        <v>1084</v>
      </c>
    </row>
    <row r="184" spans="1:6" x14ac:dyDescent="0.2">
      <c r="A184" s="24">
        <v>2018</v>
      </c>
      <c r="B184" s="43" t="s">
        <v>66</v>
      </c>
      <c r="C184" s="43" t="s">
        <v>67</v>
      </c>
      <c r="D184" s="59">
        <v>1143</v>
      </c>
      <c r="E184" s="59">
        <v>224</v>
      </c>
      <c r="F184" s="60">
        <v>919</v>
      </c>
    </row>
    <row r="185" spans="1:6" x14ac:dyDescent="0.2">
      <c r="A185" s="24">
        <v>2018</v>
      </c>
      <c r="B185" s="43" t="s">
        <v>66</v>
      </c>
      <c r="C185" s="43" t="s">
        <v>68</v>
      </c>
      <c r="D185" s="59">
        <v>836</v>
      </c>
      <c r="E185" s="59">
        <v>671</v>
      </c>
      <c r="F185" s="60">
        <v>165</v>
      </c>
    </row>
    <row r="186" spans="1:6" x14ac:dyDescent="0.2">
      <c r="A186" s="24">
        <v>2018</v>
      </c>
      <c r="B186" s="61" t="s">
        <v>69</v>
      </c>
      <c r="C186" s="61"/>
      <c r="D186" s="59">
        <v>2393</v>
      </c>
      <c r="E186" s="59">
        <v>1600</v>
      </c>
      <c r="F186" s="60">
        <v>793</v>
      </c>
    </row>
    <row r="187" spans="1:6" x14ac:dyDescent="0.2">
      <c r="A187" s="24">
        <v>2018</v>
      </c>
      <c r="B187" s="61" t="s">
        <v>18</v>
      </c>
      <c r="C187" s="61"/>
      <c r="D187" s="59">
        <v>14164</v>
      </c>
      <c r="E187" s="59">
        <v>6851</v>
      </c>
      <c r="F187" s="60">
        <v>7313</v>
      </c>
    </row>
    <row r="188" spans="1:6" x14ac:dyDescent="0.2">
      <c r="A188" s="24">
        <v>2018</v>
      </c>
      <c r="B188" s="45" t="s">
        <v>79</v>
      </c>
      <c r="C188" s="45"/>
      <c r="D188" s="62">
        <v>80</v>
      </c>
      <c r="E188" s="62">
        <v>2</v>
      </c>
      <c r="F188" s="63">
        <v>78</v>
      </c>
    </row>
    <row r="189" spans="1:6" x14ac:dyDescent="0.2">
      <c r="A189" s="36">
        <v>2019</v>
      </c>
      <c r="B189" s="43" t="s">
        <v>9</v>
      </c>
      <c r="D189" s="56">
        <v>39548</v>
      </c>
      <c r="E189" s="56">
        <v>15876</v>
      </c>
      <c r="F189" s="57">
        <v>23672</v>
      </c>
    </row>
    <row r="190" spans="1:6" x14ac:dyDescent="0.2">
      <c r="A190" s="24">
        <v>2019</v>
      </c>
      <c r="B190" s="43" t="s">
        <v>11</v>
      </c>
      <c r="D190" s="59">
        <v>50</v>
      </c>
      <c r="E190" s="59">
        <v>18</v>
      </c>
      <c r="F190" s="60">
        <v>32</v>
      </c>
    </row>
    <row r="191" spans="1:6" x14ac:dyDescent="0.2">
      <c r="A191" s="24">
        <v>2019</v>
      </c>
      <c r="B191" s="43" t="s">
        <v>12</v>
      </c>
      <c r="D191" s="59">
        <v>3959</v>
      </c>
      <c r="E191" s="59">
        <v>1141</v>
      </c>
      <c r="F191" s="60">
        <v>2818</v>
      </c>
    </row>
    <row r="192" spans="1:6" x14ac:dyDescent="0.2">
      <c r="A192" s="24">
        <v>2019</v>
      </c>
      <c r="B192" s="43" t="s">
        <v>12</v>
      </c>
      <c r="C192" s="43" t="s">
        <v>23</v>
      </c>
      <c r="D192" s="59">
        <v>958</v>
      </c>
      <c r="E192" s="59">
        <v>597</v>
      </c>
      <c r="F192" s="60">
        <v>361</v>
      </c>
    </row>
    <row r="193" spans="1:6" x14ac:dyDescent="0.2">
      <c r="A193" s="24">
        <v>2019</v>
      </c>
      <c r="B193" s="43" t="s">
        <v>12</v>
      </c>
      <c r="C193" s="43" t="s">
        <v>24</v>
      </c>
      <c r="D193" s="59">
        <v>1678</v>
      </c>
      <c r="E193" s="59">
        <v>374</v>
      </c>
      <c r="F193" s="60">
        <v>1304</v>
      </c>
    </row>
    <row r="194" spans="1:6" x14ac:dyDescent="0.2">
      <c r="A194" s="24">
        <v>2019</v>
      </c>
      <c r="B194" s="43" t="s">
        <v>13</v>
      </c>
      <c r="D194" s="59">
        <v>8124</v>
      </c>
      <c r="E194" s="59">
        <v>2676</v>
      </c>
      <c r="F194" s="60">
        <v>5448</v>
      </c>
    </row>
    <row r="195" spans="1:6" x14ac:dyDescent="0.2">
      <c r="A195" s="24">
        <v>2019</v>
      </c>
      <c r="B195" s="43" t="s">
        <v>13</v>
      </c>
      <c r="C195" s="43" t="s">
        <v>19</v>
      </c>
      <c r="D195" s="59">
        <v>748</v>
      </c>
      <c r="E195" s="59">
        <v>236</v>
      </c>
      <c r="F195" s="60">
        <v>512</v>
      </c>
    </row>
    <row r="196" spans="1:6" x14ac:dyDescent="0.2">
      <c r="A196" s="24">
        <v>2019</v>
      </c>
      <c r="B196" s="43" t="s">
        <v>13</v>
      </c>
      <c r="C196" s="43" t="s">
        <v>20</v>
      </c>
      <c r="D196" s="59">
        <v>2027</v>
      </c>
      <c r="E196" s="59">
        <v>1060</v>
      </c>
      <c r="F196" s="60">
        <v>967</v>
      </c>
    </row>
    <row r="197" spans="1:6" x14ac:dyDescent="0.2">
      <c r="A197" s="24">
        <v>2019</v>
      </c>
      <c r="B197" s="43" t="s">
        <v>13</v>
      </c>
      <c r="C197" s="43" t="s">
        <v>64</v>
      </c>
      <c r="D197" s="59">
        <v>5347</v>
      </c>
      <c r="E197" s="59">
        <v>1378</v>
      </c>
      <c r="F197" s="60">
        <v>3969</v>
      </c>
    </row>
    <row r="198" spans="1:6" x14ac:dyDescent="0.2">
      <c r="A198" s="24">
        <v>2019</v>
      </c>
      <c r="B198" s="43" t="s">
        <v>14</v>
      </c>
      <c r="D198" s="59">
        <v>2034</v>
      </c>
      <c r="E198" s="59">
        <v>507</v>
      </c>
      <c r="F198" s="60">
        <v>1527</v>
      </c>
    </row>
    <row r="199" spans="1:6" x14ac:dyDescent="0.2">
      <c r="A199" s="24">
        <v>2019</v>
      </c>
      <c r="B199" s="43" t="s">
        <v>65</v>
      </c>
      <c r="D199" s="59">
        <v>4723</v>
      </c>
      <c r="E199" s="59">
        <v>1814</v>
      </c>
      <c r="F199" s="60">
        <v>2909</v>
      </c>
    </row>
    <row r="200" spans="1:6" x14ac:dyDescent="0.2">
      <c r="A200" s="24">
        <v>2019</v>
      </c>
      <c r="B200" s="43" t="s">
        <v>65</v>
      </c>
      <c r="C200" s="43" t="s">
        <v>70</v>
      </c>
      <c r="D200" s="59">
        <v>1351</v>
      </c>
      <c r="E200" s="59">
        <v>288</v>
      </c>
      <c r="F200" s="60">
        <v>1063</v>
      </c>
    </row>
    <row r="201" spans="1:6" x14ac:dyDescent="0.2">
      <c r="A201" s="24">
        <v>2019</v>
      </c>
      <c r="B201" s="43" t="s">
        <v>65</v>
      </c>
      <c r="C201" s="43" t="s">
        <v>71</v>
      </c>
      <c r="D201" s="59">
        <v>3372</v>
      </c>
      <c r="E201" s="59">
        <v>1526</v>
      </c>
      <c r="F201" s="60">
        <v>1846</v>
      </c>
    </row>
    <row r="202" spans="1:6" x14ac:dyDescent="0.2">
      <c r="A202" s="24">
        <v>2019</v>
      </c>
      <c r="B202" s="43" t="s">
        <v>66</v>
      </c>
      <c r="D202" s="59">
        <v>2073</v>
      </c>
      <c r="E202" s="59">
        <v>995</v>
      </c>
      <c r="F202" s="60">
        <v>1078</v>
      </c>
    </row>
    <row r="203" spans="1:6" x14ac:dyDescent="0.2">
      <c r="A203" s="24">
        <v>2019</v>
      </c>
      <c r="B203" s="43" t="s">
        <v>66</v>
      </c>
      <c r="C203" s="43" t="s">
        <v>67</v>
      </c>
      <c r="D203" s="59">
        <v>1124</v>
      </c>
      <c r="E203" s="59">
        <v>218</v>
      </c>
      <c r="F203" s="60">
        <v>906</v>
      </c>
    </row>
    <row r="204" spans="1:6" x14ac:dyDescent="0.2">
      <c r="A204" s="24">
        <v>2019</v>
      </c>
      <c r="B204" s="43" t="s">
        <v>66</v>
      </c>
      <c r="C204" s="43" t="s">
        <v>68</v>
      </c>
      <c r="D204" s="59">
        <v>949</v>
      </c>
      <c r="E204" s="59">
        <v>777</v>
      </c>
      <c r="F204" s="60">
        <v>172</v>
      </c>
    </row>
    <row r="205" spans="1:6" x14ac:dyDescent="0.2">
      <c r="A205" s="24">
        <v>2019</v>
      </c>
      <c r="B205" s="61" t="s">
        <v>69</v>
      </c>
      <c r="C205" s="61"/>
      <c r="D205" s="59">
        <v>2537</v>
      </c>
      <c r="E205" s="59">
        <v>1658</v>
      </c>
      <c r="F205" s="60">
        <v>879</v>
      </c>
    </row>
    <row r="206" spans="1:6" x14ac:dyDescent="0.2">
      <c r="A206" s="24">
        <v>2019</v>
      </c>
      <c r="B206" s="61" t="s">
        <v>18</v>
      </c>
      <c r="C206" s="61"/>
      <c r="D206" s="59">
        <v>15980</v>
      </c>
      <c r="E206" s="59">
        <v>7065</v>
      </c>
      <c r="F206" s="60">
        <v>8915</v>
      </c>
    </row>
    <row r="207" spans="1:6" x14ac:dyDescent="0.2">
      <c r="A207" s="30">
        <v>2019</v>
      </c>
      <c r="B207" s="45" t="s">
        <v>79</v>
      </c>
      <c r="C207" s="45"/>
      <c r="D207" s="62">
        <v>68</v>
      </c>
      <c r="E207" s="62">
        <v>2</v>
      </c>
      <c r="F207" s="63">
        <v>66</v>
      </c>
    </row>
    <row r="208" spans="1:6" x14ac:dyDescent="0.2">
      <c r="A208" s="36">
        <v>2020</v>
      </c>
      <c r="B208" s="43" t="s">
        <v>9</v>
      </c>
      <c r="D208" s="56">
        <v>37845</v>
      </c>
      <c r="E208" s="56">
        <v>16055</v>
      </c>
      <c r="F208" s="57">
        <v>21790</v>
      </c>
    </row>
    <row r="209" spans="1:6" x14ac:dyDescent="0.2">
      <c r="A209" s="24">
        <v>2020</v>
      </c>
      <c r="B209" s="43" t="s">
        <v>11</v>
      </c>
      <c r="D209" s="59">
        <v>46</v>
      </c>
      <c r="E209" s="59">
        <v>19</v>
      </c>
      <c r="F209" s="60">
        <v>27</v>
      </c>
    </row>
    <row r="210" spans="1:6" x14ac:dyDescent="0.2">
      <c r="A210" s="24">
        <v>2020</v>
      </c>
      <c r="B210" s="43" t="s">
        <v>12</v>
      </c>
      <c r="D210" s="59">
        <v>2969</v>
      </c>
      <c r="E210" s="59">
        <v>1195</v>
      </c>
      <c r="F210" s="60">
        <v>1774</v>
      </c>
    </row>
    <row r="211" spans="1:6" x14ac:dyDescent="0.2">
      <c r="A211" s="24">
        <v>2020</v>
      </c>
      <c r="B211" s="43" t="s">
        <v>12</v>
      </c>
      <c r="C211" s="43" t="s">
        <v>23</v>
      </c>
      <c r="D211" s="59">
        <v>960</v>
      </c>
      <c r="E211" s="59">
        <v>618</v>
      </c>
      <c r="F211" s="60">
        <v>342</v>
      </c>
    </row>
    <row r="212" spans="1:6" x14ac:dyDescent="0.2">
      <c r="A212" s="24">
        <v>2020</v>
      </c>
      <c r="B212" s="43" t="s">
        <v>12</v>
      </c>
      <c r="C212" s="43" t="s">
        <v>24</v>
      </c>
      <c r="D212" s="59">
        <v>1633</v>
      </c>
      <c r="E212" s="59">
        <v>387</v>
      </c>
      <c r="F212" s="60">
        <v>1246</v>
      </c>
    </row>
    <row r="213" spans="1:6" x14ac:dyDescent="0.2">
      <c r="A213" s="24">
        <v>2020</v>
      </c>
      <c r="B213" s="43" t="s">
        <v>13</v>
      </c>
      <c r="D213" s="59">
        <v>8016</v>
      </c>
      <c r="E213" s="59">
        <v>2743</v>
      </c>
      <c r="F213" s="60">
        <v>5273</v>
      </c>
    </row>
    <row r="214" spans="1:6" x14ac:dyDescent="0.2">
      <c r="A214" s="24">
        <v>2020</v>
      </c>
      <c r="B214" s="43" t="s">
        <v>13</v>
      </c>
      <c r="C214" s="43" t="s">
        <v>19</v>
      </c>
      <c r="D214" s="59">
        <v>726</v>
      </c>
      <c r="E214" s="59">
        <v>233</v>
      </c>
      <c r="F214" s="60">
        <v>493</v>
      </c>
    </row>
    <row r="215" spans="1:6" x14ac:dyDescent="0.2">
      <c r="A215" s="24">
        <v>2020</v>
      </c>
      <c r="B215" s="43" t="s">
        <v>13</v>
      </c>
      <c r="C215" s="43" t="s">
        <v>20</v>
      </c>
      <c r="D215" s="59">
        <v>1959</v>
      </c>
      <c r="E215" s="59">
        <v>1105</v>
      </c>
      <c r="F215" s="60">
        <v>854</v>
      </c>
    </row>
    <row r="216" spans="1:6" x14ac:dyDescent="0.2">
      <c r="A216" s="24">
        <v>2020</v>
      </c>
      <c r="B216" s="43" t="s">
        <v>13</v>
      </c>
      <c r="C216" s="43" t="s">
        <v>64</v>
      </c>
      <c r="D216" s="59">
        <v>5329</v>
      </c>
      <c r="E216" s="59">
        <v>1403</v>
      </c>
      <c r="F216" s="60">
        <v>3926</v>
      </c>
    </row>
    <row r="217" spans="1:6" x14ac:dyDescent="0.2">
      <c r="A217" s="24">
        <v>2020</v>
      </c>
      <c r="B217" s="43" t="s">
        <v>14</v>
      </c>
      <c r="D217" s="59">
        <v>2015</v>
      </c>
      <c r="E217" s="59">
        <v>531</v>
      </c>
      <c r="F217" s="60">
        <v>1484</v>
      </c>
    </row>
    <row r="218" spans="1:6" x14ac:dyDescent="0.2">
      <c r="A218" s="24">
        <v>2020</v>
      </c>
      <c r="B218" s="43" t="s">
        <v>65</v>
      </c>
      <c r="D218" s="59">
        <v>4642</v>
      </c>
      <c r="E218" s="59">
        <v>1899</v>
      </c>
      <c r="F218" s="60">
        <v>2743</v>
      </c>
    </row>
    <row r="219" spans="1:6" x14ac:dyDescent="0.2">
      <c r="A219" s="24">
        <v>2020</v>
      </c>
      <c r="B219" s="43" t="s">
        <v>65</v>
      </c>
      <c r="C219" s="43" t="s">
        <v>70</v>
      </c>
      <c r="D219" s="59">
        <v>1313</v>
      </c>
      <c r="E219" s="59">
        <v>290</v>
      </c>
      <c r="F219" s="60">
        <v>1023</v>
      </c>
    </row>
    <row r="220" spans="1:6" x14ac:dyDescent="0.2">
      <c r="A220" s="24">
        <v>2020</v>
      </c>
      <c r="B220" s="43" t="s">
        <v>65</v>
      </c>
      <c r="C220" s="43" t="s">
        <v>71</v>
      </c>
      <c r="D220" s="59">
        <v>3329</v>
      </c>
      <c r="E220" s="59">
        <v>1609</v>
      </c>
      <c r="F220" s="60">
        <v>1720</v>
      </c>
    </row>
    <row r="221" spans="1:6" x14ac:dyDescent="0.2">
      <c r="A221" s="24">
        <v>2020</v>
      </c>
      <c r="B221" s="43" t="s">
        <v>66</v>
      </c>
      <c r="D221" s="59">
        <v>2001</v>
      </c>
      <c r="E221" s="59">
        <v>1075</v>
      </c>
      <c r="F221" s="60">
        <v>926</v>
      </c>
    </row>
    <row r="222" spans="1:6" x14ac:dyDescent="0.2">
      <c r="A222" s="24">
        <v>2020</v>
      </c>
      <c r="B222" s="43" t="s">
        <v>66</v>
      </c>
      <c r="C222" s="43" t="s">
        <v>67</v>
      </c>
      <c r="D222" s="59">
        <v>994</v>
      </c>
      <c r="E222" s="59">
        <v>226</v>
      </c>
      <c r="F222" s="60">
        <v>768</v>
      </c>
    </row>
    <row r="223" spans="1:6" x14ac:dyDescent="0.2">
      <c r="A223" s="24">
        <v>2020</v>
      </c>
      <c r="B223" s="43" t="s">
        <v>66</v>
      </c>
      <c r="C223" s="43" t="s">
        <v>68</v>
      </c>
      <c r="D223" s="59">
        <v>1007</v>
      </c>
      <c r="E223" s="59">
        <v>849</v>
      </c>
      <c r="F223" s="60">
        <v>158</v>
      </c>
    </row>
    <row r="224" spans="1:6" x14ac:dyDescent="0.2">
      <c r="A224" s="24">
        <v>2020</v>
      </c>
      <c r="B224" s="61" t="s">
        <v>69</v>
      </c>
      <c r="C224" s="61"/>
      <c r="D224" s="59">
        <v>2709</v>
      </c>
      <c r="E224" s="59">
        <v>1820</v>
      </c>
      <c r="F224" s="60">
        <v>889</v>
      </c>
    </row>
    <row r="225" spans="1:6" x14ac:dyDescent="0.2">
      <c r="A225" s="24">
        <v>2020</v>
      </c>
      <c r="B225" s="61" t="s">
        <v>18</v>
      </c>
      <c r="C225" s="61"/>
      <c r="D225" s="59">
        <v>15446</v>
      </c>
      <c r="E225" s="59">
        <v>6773</v>
      </c>
      <c r="F225" s="60">
        <v>8673</v>
      </c>
    </row>
    <row r="226" spans="1:6" x14ac:dyDescent="0.2">
      <c r="A226" s="30">
        <v>2020</v>
      </c>
      <c r="B226" s="45" t="s">
        <v>79</v>
      </c>
      <c r="C226" s="45"/>
      <c r="D226" s="62">
        <v>1</v>
      </c>
      <c r="E226" s="62">
        <v>0</v>
      </c>
      <c r="F226" s="63">
        <v>1</v>
      </c>
    </row>
    <row r="227" spans="1:6" x14ac:dyDescent="0.2">
      <c r="A227" s="36">
        <v>2021</v>
      </c>
      <c r="B227" s="43" t="s">
        <v>9</v>
      </c>
      <c r="D227" s="56">
        <v>39055</v>
      </c>
      <c r="E227" s="56">
        <v>16530</v>
      </c>
      <c r="F227" s="57">
        <v>22525</v>
      </c>
    </row>
    <row r="228" spans="1:6" x14ac:dyDescent="0.2">
      <c r="A228" s="24">
        <v>2021</v>
      </c>
      <c r="B228" s="43" t="s">
        <v>11</v>
      </c>
      <c r="D228" s="59">
        <v>47</v>
      </c>
      <c r="E228" s="59">
        <v>19</v>
      </c>
      <c r="F228" s="60">
        <v>28</v>
      </c>
    </row>
    <row r="229" spans="1:6" x14ac:dyDescent="0.2">
      <c r="A229" s="24">
        <v>2021</v>
      </c>
      <c r="B229" s="43" t="s">
        <v>12</v>
      </c>
      <c r="D229" s="59">
        <v>3083</v>
      </c>
      <c r="E229" s="59">
        <v>1192</v>
      </c>
      <c r="F229" s="60">
        <v>1891</v>
      </c>
    </row>
    <row r="230" spans="1:6" x14ac:dyDescent="0.2">
      <c r="A230" s="24">
        <v>2021</v>
      </c>
      <c r="B230" s="43" t="s">
        <v>12</v>
      </c>
      <c r="C230" s="43" t="s">
        <v>23</v>
      </c>
      <c r="D230" s="59">
        <v>988</v>
      </c>
      <c r="E230" s="59">
        <v>606</v>
      </c>
      <c r="F230" s="60">
        <v>382</v>
      </c>
    </row>
    <row r="231" spans="1:6" x14ac:dyDescent="0.2">
      <c r="A231" s="24">
        <v>2021</v>
      </c>
      <c r="B231" s="43" t="s">
        <v>12</v>
      </c>
      <c r="C231" s="43" t="s">
        <v>24</v>
      </c>
      <c r="D231" s="59">
        <v>1712</v>
      </c>
      <c r="E231" s="59">
        <v>392</v>
      </c>
      <c r="F231" s="60">
        <v>1320</v>
      </c>
    </row>
    <row r="232" spans="1:6" x14ac:dyDescent="0.2">
      <c r="A232" s="24">
        <v>2021</v>
      </c>
      <c r="B232" s="43" t="s">
        <v>13</v>
      </c>
      <c r="D232" s="59">
        <v>8237</v>
      </c>
      <c r="E232" s="59">
        <v>2749</v>
      </c>
      <c r="F232" s="60">
        <v>5488</v>
      </c>
    </row>
    <row r="233" spans="1:6" x14ac:dyDescent="0.2">
      <c r="A233" s="24">
        <v>2021</v>
      </c>
      <c r="B233" s="43" t="s">
        <v>13</v>
      </c>
      <c r="C233" s="43" t="s">
        <v>19</v>
      </c>
      <c r="D233" s="59">
        <v>699</v>
      </c>
      <c r="E233" s="59">
        <v>222</v>
      </c>
      <c r="F233" s="60">
        <v>477</v>
      </c>
    </row>
    <row r="234" spans="1:6" x14ac:dyDescent="0.2">
      <c r="A234" s="24">
        <v>2021</v>
      </c>
      <c r="B234" s="43" t="s">
        <v>13</v>
      </c>
      <c r="C234" s="43" t="s">
        <v>20</v>
      </c>
      <c r="D234" s="59">
        <v>1943</v>
      </c>
      <c r="E234" s="59">
        <v>1079</v>
      </c>
      <c r="F234" s="60">
        <v>864</v>
      </c>
    </row>
    <row r="235" spans="1:6" x14ac:dyDescent="0.2">
      <c r="A235" s="24">
        <v>2021</v>
      </c>
      <c r="B235" s="43" t="s">
        <v>13</v>
      </c>
      <c r="C235" s="43" t="s">
        <v>64</v>
      </c>
      <c r="D235" s="59">
        <v>5593</v>
      </c>
      <c r="E235" s="59">
        <v>1446</v>
      </c>
      <c r="F235" s="60">
        <v>4147</v>
      </c>
    </row>
    <row r="236" spans="1:6" x14ac:dyDescent="0.2">
      <c r="A236" s="24">
        <v>2021</v>
      </c>
      <c r="B236" s="43" t="s">
        <v>14</v>
      </c>
      <c r="D236" s="59">
        <v>2070</v>
      </c>
      <c r="E236" s="59">
        <v>551</v>
      </c>
      <c r="F236" s="60">
        <v>1519</v>
      </c>
    </row>
    <row r="237" spans="1:6" x14ac:dyDescent="0.2">
      <c r="A237" s="24">
        <v>2021</v>
      </c>
      <c r="B237" s="43" t="s">
        <v>65</v>
      </c>
      <c r="D237" s="59">
        <v>4776</v>
      </c>
      <c r="E237" s="59">
        <v>1933</v>
      </c>
      <c r="F237" s="60">
        <v>2843</v>
      </c>
    </row>
    <row r="238" spans="1:6" x14ac:dyDescent="0.2">
      <c r="A238" s="24">
        <v>2021</v>
      </c>
      <c r="B238" s="43" t="s">
        <v>65</v>
      </c>
      <c r="C238" s="43" t="s">
        <v>70</v>
      </c>
      <c r="D238" s="59">
        <v>1316</v>
      </c>
      <c r="E238" s="59">
        <v>295</v>
      </c>
      <c r="F238" s="60">
        <v>1021</v>
      </c>
    </row>
    <row r="239" spans="1:6" x14ac:dyDescent="0.2">
      <c r="A239" s="24">
        <v>2021</v>
      </c>
      <c r="B239" s="43" t="s">
        <v>65</v>
      </c>
      <c r="C239" s="43" t="s">
        <v>71</v>
      </c>
      <c r="D239" s="59">
        <v>3460</v>
      </c>
      <c r="E239" s="59">
        <v>1638</v>
      </c>
      <c r="F239" s="60">
        <v>1822</v>
      </c>
    </row>
    <row r="240" spans="1:6" x14ac:dyDescent="0.2">
      <c r="A240" s="24">
        <v>2021</v>
      </c>
      <c r="B240" s="43" t="s">
        <v>66</v>
      </c>
      <c r="D240" s="59">
        <v>2157</v>
      </c>
      <c r="E240" s="59">
        <v>1224</v>
      </c>
      <c r="F240" s="60">
        <v>933</v>
      </c>
    </row>
    <row r="241" spans="1:6" x14ac:dyDescent="0.2">
      <c r="A241" s="24">
        <v>2021</v>
      </c>
      <c r="B241" s="43" t="s">
        <v>66</v>
      </c>
      <c r="C241" s="43" t="s">
        <v>67</v>
      </c>
      <c r="D241" s="59">
        <v>988</v>
      </c>
      <c r="E241" s="59">
        <v>226</v>
      </c>
      <c r="F241" s="60">
        <v>762</v>
      </c>
    </row>
    <row r="242" spans="1:6" x14ac:dyDescent="0.2">
      <c r="A242" s="24">
        <v>2021</v>
      </c>
      <c r="B242" s="43" t="s">
        <v>66</v>
      </c>
      <c r="C242" s="43" t="s">
        <v>68</v>
      </c>
      <c r="D242" s="59">
        <v>1169</v>
      </c>
      <c r="E242" s="59">
        <v>998</v>
      </c>
      <c r="F242" s="60">
        <v>171</v>
      </c>
    </row>
    <row r="243" spans="1:6" x14ac:dyDescent="0.2">
      <c r="A243" s="24">
        <v>2021</v>
      </c>
      <c r="B243" s="61" t="s">
        <v>69</v>
      </c>
      <c r="C243" s="61"/>
      <c r="D243" s="59">
        <v>2730</v>
      </c>
      <c r="E243" s="59">
        <v>1848</v>
      </c>
      <c r="F243" s="60">
        <v>882</v>
      </c>
    </row>
    <row r="244" spans="1:6" x14ac:dyDescent="0.2">
      <c r="A244" s="24">
        <v>2021</v>
      </c>
      <c r="B244" s="61" t="s">
        <v>18</v>
      </c>
      <c r="C244" s="61"/>
      <c r="D244" s="59">
        <v>15952</v>
      </c>
      <c r="E244" s="59">
        <v>7014</v>
      </c>
      <c r="F244" s="60">
        <v>8938</v>
      </c>
    </row>
    <row r="245" spans="1:6" x14ac:dyDescent="0.2">
      <c r="A245" s="30">
        <v>2021</v>
      </c>
      <c r="B245" s="45" t="s">
        <v>79</v>
      </c>
      <c r="C245" s="45"/>
      <c r="D245" s="62">
        <v>3</v>
      </c>
      <c r="E245" s="62">
        <v>0</v>
      </c>
      <c r="F245" s="63">
        <v>3</v>
      </c>
    </row>
    <row r="246" spans="1:6" x14ac:dyDescent="0.2">
      <c r="A246" s="24">
        <v>2022</v>
      </c>
      <c r="B246" s="43" t="s">
        <v>9</v>
      </c>
      <c r="D246" s="96">
        <v>40308</v>
      </c>
      <c r="E246" s="96">
        <v>17017</v>
      </c>
      <c r="F246" s="96">
        <v>23291</v>
      </c>
    </row>
    <row r="247" spans="1:6" x14ac:dyDescent="0.2">
      <c r="A247" s="24">
        <v>2022</v>
      </c>
      <c r="B247" s="43" t="s">
        <v>11</v>
      </c>
      <c r="D247" s="97">
        <v>48</v>
      </c>
      <c r="E247" s="97">
        <v>22</v>
      </c>
      <c r="F247" s="97">
        <v>26</v>
      </c>
    </row>
    <row r="248" spans="1:6" x14ac:dyDescent="0.2">
      <c r="A248" s="24">
        <v>2022</v>
      </c>
      <c r="B248" s="43" t="s">
        <v>12</v>
      </c>
      <c r="D248" s="97">
        <v>3204</v>
      </c>
      <c r="E248" s="97">
        <v>1193</v>
      </c>
      <c r="F248" s="97">
        <v>2011</v>
      </c>
    </row>
    <row r="249" spans="1:6" x14ac:dyDescent="0.2">
      <c r="A249" s="24">
        <v>2022</v>
      </c>
      <c r="B249" s="43" t="s">
        <v>12</v>
      </c>
      <c r="C249" s="43" t="s">
        <v>23</v>
      </c>
      <c r="D249" s="97">
        <v>1036</v>
      </c>
      <c r="E249" s="97">
        <v>584</v>
      </c>
      <c r="F249" s="97">
        <v>452</v>
      </c>
    </row>
    <row r="250" spans="1:6" x14ac:dyDescent="0.2">
      <c r="A250" s="24">
        <v>2022</v>
      </c>
      <c r="B250" s="43" t="s">
        <v>12</v>
      </c>
      <c r="C250" s="43" t="s">
        <v>24</v>
      </c>
      <c r="D250" s="97">
        <v>1761</v>
      </c>
      <c r="E250" s="97">
        <v>399</v>
      </c>
      <c r="F250" s="97">
        <v>1362</v>
      </c>
    </row>
    <row r="251" spans="1:6" x14ac:dyDescent="0.2">
      <c r="A251" s="24">
        <v>2022</v>
      </c>
      <c r="B251" s="43" t="s">
        <v>13</v>
      </c>
      <c r="D251" s="97">
        <v>8586</v>
      </c>
      <c r="E251" s="97">
        <v>2778</v>
      </c>
      <c r="F251" s="97">
        <v>5808</v>
      </c>
    </row>
    <row r="252" spans="1:6" x14ac:dyDescent="0.2">
      <c r="A252" s="24">
        <v>2022</v>
      </c>
      <c r="B252" s="43" t="s">
        <v>13</v>
      </c>
      <c r="C252" s="43" t="s">
        <v>19</v>
      </c>
      <c r="D252" s="97">
        <v>703</v>
      </c>
      <c r="E252" s="97">
        <v>229</v>
      </c>
      <c r="F252" s="97">
        <v>474</v>
      </c>
    </row>
    <row r="253" spans="1:6" x14ac:dyDescent="0.2">
      <c r="A253" s="24">
        <v>2022</v>
      </c>
      <c r="B253" s="43" t="s">
        <v>13</v>
      </c>
      <c r="C253" s="43" t="s">
        <v>20</v>
      </c>
      <c r="D253" s="97">
        <v>1959</v>
      </c>
      <c r="E253" s="97">
        <v>1070</v>
      </c>
      <c r="F253" s="97">
        <v>889</v>
      </c>
    </row>
    <row r="254" spans="1:6" x14ac:dyDescent="0.2">
      <c r="A254" s="24">
        <v>2022</v>
      </c>
      <c r="B254" s="43" t="s">
        <v>13</v>
      </c>
      <c r="C254" s="43" t="s">
        <v>64</v>
      </c>
      <c r="D254" s="97">
        <v>5922</v>
      </c>
      <c r="E254" s="97">
        <v>1477</v>
      </c>
      <c r="F254" s="97">
        <v>4445</v>
      </c>
    </row>
    <row r="255" spans="1:6" x14ac:dyDescent="0.2">
      <c r="A255" s="24">
        <v>2022</v>
      </c>
      <c r="B255" s="43" t="s">
        <v>14</v>
      </c>
      <c r="D255" s="97">
        <v>2078</v>
      </c>
      <c r="E255" s="97">
        <v>583</v>
      </c>
      <c r="F255" s="97">
        <v>1495</v>
      </c>
    </row>
    <row r="256" spans="1:6" x14ac:dyDescent="0.2">
      <c r="A256" s="24">
        <v>2022</v>
      </c>
      <c r="B256" s="43" t="s">
        <v>65</v>
      </c>
      <c r="D256" s="97">
        <v>4922</v>
      </c>
      <c r="E256" s="97">
        <v>1979</v>
      </c>
      <c r="F256" s="97">
        <v>2943</v>
      </c>
    </row>
    <row r="257" spans="1:6" x14ac:dyDescent="0.2">
      <c r="A257" s="24">
        <v>2022</v>
      </c>
      <c r="B257" s="43" t="s">
        <v>65</v>
      </c>
      <c r="C257" s="43" t="s">
        <v>70</v>
      </c>
      <c r="D257" s="97">
        <v>1356</v>
      </c>
      <c r="E257" s="97">
        <v>302</v>
      </c>
      <c r="F257" s="97">
        <v>1054</v>
      </c>
    </row>
    <row r="258" spans="1:6" x14ac:dyDescent="0.2">
      <c r="A258" s="24">
        <v>2022</v>
      </c>
      <c r="B258" s="43" t="s">
        <v>65</v>
      </c>
      <c r="C258" s="43" t="s">
        <v>71</v>
      </c>
      <c r="D258" s="97">
        <v>3566</v>
      </c>
      <c r="E258" s="97">
        <v>1677</v>
      </c>
      <c r="F258" s="97">
        <v>1889</v>
      </c>
    </row>
    <row r="259" spans="1:6" x14ac:dyDescent="0.2">
      <c r="A259" s="24">
        <v>2022</v>
      </c>
      <c r="B259" s="43" t="s">
        <v>66</v>
      </c>
      <c r="D259" s="97">
        <v>2300</v>
      </c>
      <c r="E259" s="97">
        <v>1358</v>
      </c>
      <c r="F259" s="97">
        <v>942</v>
      </c>
    </row>
    <row r="260" spans="1:6" x14ac:dyDescent="0.2">
      <c r="A260" s="24">
        <v>2022</v>
      </c>
      <c r="B260" s="43" t="s">
        <v>66</v>
      </c>
      <c r="C260" s="43" t="s">
        <v>67</v>
      </c>
      <c r="D260" s="97">
        <v>983</v>
      </c>
      <c r="E260" s="97">
        <v>220</v>
      </c>
      <c r="F260" s="97">
        <v>763</v>
      </c>
    </row>
    <row r="261" spans="1:6" x14ac:dyDescent="0.2">
      <c r="A261" s="24">
        <v>2022</v>
      </c>
      <c r="B261" s="43" t="s">
        <v>66</v>
      </c>
      <c r="C261" s="43" t="s">
        <v>68</v>
      </c>
      <c r="D261" s="97">
        <v>1317</v>
      </c>
      <c r="E261" s="97">
        <v>1138</v>
      </c>
      <c r="F261" s="97">
        <v>179</v>
      </c>
    </row>
    <row r="262" spans="1:6" x14ac:dyDescent="0.2">
      <c r="A262" s="24">
        <v>2022</v>
      </c>
      <c r="B262" s="61" t="s">
        <v>69</v>
      </c>
      <c r="C262" s="61"/>
      <c r="D262" s="97">
        <v>2769</v>
      </c>
      <c r="E262" s="97">
        <v>1896</v>
      </c>
      <c r="F262" s="97">
        <v>873</v>
      </c>
    </row>
    <row r="263" spans="1:6" x14ac:dyDescent="0.2">
      <c r="A263" s="24">
        <v>2022</v>
      </c>
      <c r="B263" s="61" t="s">
        <v>18</v>
      </c>
      <c r="C263" s="61"/>
      <c r="D263" s="97">
        <v>16398</v>
      </c>
      <c r="E263" s="97">
        <v>7208</v>
      </c>
      <c r="F263" s="97">
        <v>9190</v>
      </c>
    </row>
    <row r="264" spans="1:6" x14ac:dyDescent="0.2">
      <c r="A264" s="30">
        <v>2022</v>
      </c>
      <c r="B264" s="45" t="s">
        <v>79</v>
      </c>
      <c r="C264" s="45"/>
      <c r="D264" s="99">
        <v>3</v>
      </c>
      <c r="E264" s="99">
        <v>0</v>
      </c>
      <c r="F264" s="99">
        <v>3</v>
      </c>
    </row>
    <row r="265" spans="1:6" x14ac:dyDescent="0.2">
      <c r="A265" s="24">
        <v>2023</v>
      </c>
      <c r="B265" s="43" t="s">
        <v>9</v>
      </c>
      <c r="D265" s="98">
        <v>41184</v>
      </c>
      <c r="E265" s="98">
        <v>17403</v>
      </c>
      <c r="F265" s="98">
        <v>23781</v>
      </c>
    </row>
    <row r="266" spans="1:6" x14ac:dyDescent="0.2">
      <c r="A266" s="24">
        <v>2023</v>
      </c>
      <c r="B266" s="43" t="s">
        <v>11</v>
      </c>
      <c r="D266" s="97">
        <v>46</v>
      </c>
      <c r="E266" s="97">
        <v>21</v>
      </c>
      <c r="F266" s="97">
        <v>25</v>
      </c>
    </row>
    <row r="267" spans="1:6" x14ac:dyDescent="0.2">
      <c r="A267" s="24">
        <v>2023</v>
      </c>
      <c r="B267" s="43" t="s">
        <v>12</v>
      </c>
      <c r="D267" s="97">
        <v>3270</v>
      </c>
      <c r="E267" s="97">
        <v>1182</v>
      </c>
      <c r="F267" s="97">
        <v>2088</v>
      </c>
    </row>
    <row r="268" spans="1:6" x14ac:dyDescent="0.2">
      <c r="A268" s="24">
        <v>2023</v>
      </c>
      <c r="B268" s="43" t="s">
        <v>12</v>
      </c>
      <c r="C268" s="43" t="s">
        <v>23</v>
      </c>
      <c r="D268" s="97">
        <v>1040</v>
      </c>
      <c r="E268" s="97">
        <v>565</v>
      </c>
      <c r="F268" s="97">
        <v>475</v>
      </c>
    </row>
    <row r="269" spans="1:6" x14ac:dyDescent="0.2">
      <c r="A269" s="24">
        <v>2023</v>
      </c>
      <c r="B269" s="43" t="s">
        <v>12</v>
      </c>
      <c r="C269" s="43" t="s">
        <v>24</v>
      </c>
      <c r="D269" s="97">
        <v>1812</v>
      </c>
      <c r="E269" s="97">
        <v>400</v>
      </c>
      <c r="F269" s="97">
        <v>1412</v>
      </c>
    </row>
    <row r="270" spans="1:6" x14ac:dyDescent="0.2">
      <c r="A270" s="24">
        <v>2023</v>
      </c>
      <c r="B270" s="43" t="s">
        <v>13</v>
      </c>
      <c r="D270" s="97">
        <v>8732</v>
      </c>
      <c r="E270" s="97">
        <v>2798</v>
      </c>
      <c r="F270" s="97">
        <v>5934</v>
      </c>
    </row>
    <row r="271" spans="1:6" x14ac:dyDescent="0.2">
      <c r="A271" s="24">
        <v>2023</v>
      </c>
      <c r="B271" s="43" t="s">
        <v>13</v>
      </c>
      <c r="C271" s="43" t="s">
        <v>19</v>
      </c>
      <c r="D271" s="97">
        <v>694</v>
      </c>
      <c r="E271" s="97">
        <v>223</v>
      </c>
      <c r="F271" s="97">
        <v>471</v>
      </c>
    </row>
    <row r="272" spans="1:6" x14ac:dyDescent="0.2">
      <c r="A272" s="24">
        <v>2023</v>
      </c>
      <c r="B272" s="43" t="s">
        <v>13</v>
      </c>
      <c r="C272" s="43" t="s">
        <v>20</v>
      </c>
      <c r="D272" s="97">
        <v>1980</v>
      </c>
      <c r="E272" s="97">
        <v>1097</v>
      </c>
      <c r="F272" s="97">
        <v>883</v>
      </c>
    </row>
    <row r="273" spans="1:6" x14ac:dyDescent="0.2">
      <c r="A273" s="24">
        <v>2023</v>
      </c>
      <c r="B273" s="43" t="s">
        <v>13</v>
      </c>
      <c r="C273" s="43" t="s">
        <v>64</v>
      </c>
      <c r="D273" s="97">
        <v>6056</v>
      </c>
      <c r="E273" s="97">
        <v>1476</v>
      </c>
      <c r="F273" s="97">
        <v>4580</v>
      </c>
    </row>
    <row r="274" spans="1:6" x14ac:dyDescent="0.2">
      <c r="A274" s="24">
        <v>2023</v>
      </c>
      <c r="B274" s="43" t="s">
        <v>14</v>
      </c>
      <c r="D274" s="97">
        <v>2083</v>
      </c>
      <c r="E274" s="97">
        <v>595</v>
      </c>
      <c r="F274" s="97">
        <v>1488</v>
      </c>
    </row>
    <row r="275" spans="1:6" x14ac:dyDescent="0.2">
      <c r="A275" s="24">
        <v>2023</v>
      </c>
      <c r="B275" s="43" t="s">
        <v>65</v>
      </c>
      <c r="D275" s="97">
        <v>4956</v>
      </c>
      <c r="E275" s="97">
        <v>2018</v>
      </c>
      <c r="F275" s="97">
        <v>2938</v>
      </c>
    </row>
    <row r="276" spans="1:6" x14ac:dyDescent="0.2">
      <c r="A276" s="24">
        <v>2023</v>
      </c>
      <c r="B276" s="43" t="s">
        <v>65</v>
      </c>
      <c r="C276" s="43" t="s">
        <v>70</v>
      </c>
      <c r="D276" s="97">
        <v>1348</v>
      </c>
      <c r="E276" s="97">
        <v>312</v>
      </c>
      <c r="F276" s="97">
        <v>1036</v>
      </c>
    </row>
    <row r="277" spans="1:6" x14ac:dyDescent="0.2">
      <c r="A277" s="24">
        <v>2023</v>
      </c>
      <c r="B277" s="43" t="s">
        <v>65</v>
      </c>
      <c r="C277" s="43" t="s">
        <v>71</v>
      </c>
      <c r="D277" s="97">
        <v>3608</v>
      </c>
      <c r="E277" s="97">
        <v>1706</v>
      </c>
      <c r="F277" s="97">
        <v>1902</v>
      </c>
    </row>
    <row r="278" spans="1:6" x14ac:dyDescent="0.2">
      <c r="A278" s="24">
        <v>2023</v>
      </c>
      <c r="B278" s="43" t="s">
        <v>66</v>
      </c>
      <c r="D278" s="97">
        <v>2345</v>
      </c>
      <c r="E278" s="97">
        <v>1409</v>
      </c>
      <c r="F278" s="97">
        <v>936</v>
      </c>
    </row>
    <row r="279" spans="1:6" x14ac:dyDescent="0.2">
      <c r="A279" s="24">
        <v>2023</v>
      </c>
      <c r="B279" s="43" t="s">
        <v>66</v>
      </c>
      <c r="C279" s="43" t="s">
        <v>67</v>
      </c>
      <c r="D279" s="97">
        <v>963</v>
      </c>
      <c r="E279" s="97">
        <v>211</v>
      </c>
      <c r="F279" s="97">
        <v>752</v>
      </c>
    </row>
    <row r="280" spans="1:6" x14ac:dyDescent="0.2">
      <c r="A280" s="24">
        <v>2023</v>
      </c>
      <c r="B280" s="43" t="s">
        <v>66</v>
      </c>
      <c r="C280" s="43" t="s">
        <v>68</v>
      </c>
      <c r="D280" s="97">
        <v>1382</v>
      </c>
      <c r="E280" s="97">
        <v>1198</v>
      </c>
      <c r="F280" s="97">
        <v>184</v>
      </c>
    </row>
    <row r="281" spans="1:6" x14ac:dyDescent="0.2">
      <c r="A281" s="24">
        <v>2023</v>
      </c>
      <c r="B281" s="61" t="s">
        <v>69</v>
      </c>
      <c r="C281" s="61"/>
      <c r="D281" s="97">
        <v>2788</v>
      </c>
      <c r="E281" s="97">
        <v>1922</v>
      </c>
      <c r="F281" s="97">
        <v>866</v>
      </c>
    </row>
    <row r="282" spans="1:6" x14ac:dyDescent="0.2">
      <c r="A282" s="24">
        <v>2023</v>
      </c>
      <c r="B282" s="61" t="s">
        <v>18</v>
      </c>
      <c r="C282" s="61"/>
      <c r="D282" s="97">
        <v>16961</v>
      </c>
      <c r="E282" s="97">
        <v>7458</v>
      </c>
      <c r="F282" s="97">
        <v>9503</v>
      </c>
    </row>
    <row r="283" spans="1:6" x14ac:dyDescent="0.2">
      <c r="A283" s="30">
        <v>2023</v>
      </c>
      <c r="B283" s="45" t="s">
        <v>79</v>
      </c>
      <c r="C283" s="45"/>
      <c r="D283" s="99">
        <v>3</v>
      </c>
      <c r="E283" s="99">
        <v>0</v>
      </c>
      <c r="F283" s="99">
        <v>3</v>
      </c>
    </row>
    <row r="285" spans="1:6" x14ac:dyDescent="0.2">
      <c r="A285" s="52" t="s">
        <v>38</v>
      </c>
    </row>
    <row r="286" spans="1:6" x14ac:dyDescent="0.2">
      <c r="A286" s="53" t="s">
        <v>73</v>
      </c>
    </row>
    <row r="287" spans="1:6" ht="12" thickBot="1" x14ac:dyDescent="0.25">
      <c r="A287" s="73" t="s">
        <v>85</v>
      </c>
    </row>
    <row r="288" spans="1:6" x14ac:dyDescent="0.2">
      <c r="A288" s="72"/>
    </row>
    <row r="289" spans="1:1" x14ac:dyDescent="0.2">
      <c r="A289" s="55" t="s">
        <v>39</v>
      </c>
    </row>
  </sheetData>
  <autoFilter ref="A6:C6"/>
  <mergeCells count="5">
    <mergeCell ref="E5:F5"/>
    <mergeCell ref="D5:D6"/>
    <mergeCell ref="A5:A6"/>
    <mergeCell ref="B5:B6"/>
    <mergeCell ref="C5:C6"/>
  </mergeCells>
  <phoneticPr fontId="0" type="noConversion"/>
  <pageMargins left="0.59055118110236204" right="0.59055118110236204" top="0.59055118110236204" bottom="0.59055118110236204" header="0.47244094488188981" footer="0"/>
  <pageSetup paperSize="9" scale="72" orientation="portrait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7"/>
  <sheetViews>
    <sheetView workbookViewId="0">
      <pane ySplit="6" topLeftCell="A126" activePane="bottomLeft" state="frozen"/>
      <selection pane="bottomLeft" activeCell="B168" sqref="B168"/>
    </sheetView>
  </sheetViews>
  <sheetFormatPr baseColWidth="10" defaultColWidth="17" defaultRowHeight="11.25" x14ac:dyDescent="0.2"/>
  <cols>
    <col min="1" max="16384" width="17" style="43"/>
  </cols>
  <sheetData>
    <row r="1" spans="1:6" s="2" customFormat="1" ht="12.75" x14ac:dyDescent="0.2">
      <c r="A1" s="1" t="s">
        <v>22</v>
      </c>
      <c r="B1" s="1"/>
      <c r="C1" s="1"/>
      <c r="D1" s="1"/>
      <c r="E1" s="1"/>
      <c r="F1" s="1"/>
    </row>
    <row r="2" spans="1:6" s="2" customFormat="1" ht="12.75" x14ac:dyDescent="0.2">
      <c r="A2" s="1"/>
      <c r="B2" s="1"/>
      <c r="C2" s="1"/>
      <c r="D2" s="1"/>
      <c r="E2" s="1"/>
      <c r="F2" s="1"/>
    </row>
    <row r="3" spans="1:6" ht="14.25" x14ac:dyDescent="0.2">
      <c r="A3" s="44" t="s">
        <v>72</v>
      </c>
      <c r="B3" s="44"/>
      <c r="C3" s="44"/>
      <c r="D3" s="44"/>
      <c r="E3" s="44"/>
      <c r="F3" s="44"/>
    </row>
    <row r="4" spans="1:6" ht="12.75" customHeight="1" x14ac:dyDescent="0.2">
      <c r="A4" s="45"/>
      <c r="B4" s="45"/>
      <c r="C4" s="45"/>
      <c r="D4" s="45"/>
      <c r="E4" s="45"/>
      <c r="F4" s="45"/>
    </row>
    <row r="5" spans="1:6" ht="12.75" customHeight="1" x14ac:dyDescent="0.2">
      <c r="A5" s="90" t="s">
        <v>41</v>
      </c>
      <c r="B5" s="92" t="s">
        <v>8</v>
      </c>
      <c r="C5" s="92" t="s">
        <v>42</v>
      </c>
      <c r="D5" s="86" t="s">
        <v>30</v>
      </c>
      <c r="E5" s="84" t="s">
        <v>31</v>
      </c>
      <c r="F5" s="85"/>
    </row>
    <row r="6" spans="1:6" ht="24.95" customHeight="1" x14ac:dyDescent="0.2">
      <c r="A6" s="91"/>
      <c r="B6" s="93"/>
      <c r="C6" s="93"/>
      <c r="D6" s="87"/>
      <c r="E6" s="18" t="s">
        <v>32</v>
      </c>
      <c r="F6" s="19" t="s">
        <v>43</v>
      </c>
    </row>
    <row r="7" spans="1:6" s="22" customFormat="1" ht="12.75" customHeight="1" x14ac:dyDescent="0.2">
      <c r="A7" s="24">
        <v>2000</v>
      </c>
      <c r="B7" s="3" t="s">
        <v>9</v>
      </c>
      <c r="C7" s="25"/>
      <c r="D7" s="20">
        <v>29670</v>
      </c>
      <c r="E7" s="21">
        <v>10780</v>
      </c>
      <c r="F7" s="21">
        <v>18890</v>
      </c>
    </row>
    <row r="8" spans="1:6" ht="12.75" customHeight="1" x14ac:dyDescent="0.2">
      <c r="A8" s="24">
        <v>2000</v>
      </c>
      <c r="B8" s="26" t="s">
        <v>11</v>
      </c>
      <c r="C8" s="27"/>
      <c r="D8" s="41">
        <v>184</v>
      </c>
      <c r="E8" s="46">
        <v>39</v>
      </c>
      <c r="F8" s="46">
        <v>145</v>
      </c>
    </row>
    <row r="9" spans="1:6" ht="12.75" customHeight="1" x14ac:dyDescent="0.2">
      <c r="A9" s="24">
        <v>2000</v>
      </c>
      <c r="B9" s="26" t="s">
        <v>12</v>
      </c>
      <c r="C9" s="28" t="s">
        <v>44</v>
      </c>
      <c r="D9" s="41">
        <v>2104</v>
      </c>
      <c r="E9" s="46">
        <v>1382</v>
      </c>
      <c r="F9" s="46">
        <v>722</v>
      </c>
    </row>
    <row r="10" spans="1:6" ht="12.75" customHeight="1" x14ac:dyDescent="0.2">
      <c r="A10" s="24">
        <v>2000</v>
      </c>
      <c r="B10" s="26" t="s">
        <v>12</v>
      </c>
      <c r="C10" s="27" t="s">
        <v>45</v>
      </c>
      <c r="D10" s="41">
        <v>1712</v>
      </c>
      <c r="E10" s="46">
        <v>1161</v>
      </c>
      <c r="F10" s="46">
        <v>551</v>
      </c>
    </row>
    <row r="11" spans="1:6" ht="12.75" customHeight="1" x14ac:dyDescent="0.2">
      <c r="A11" s="24">
        <v>2000</v>
      </c>
      <c r="B11" s="26" t="s">
        <v>12</v>
      </c>
      <c r="C11" s="27" t="s">
        <v>46</v>
      </c>
      <c r="D11" s="41">
        <v>356</v>
      </c>
      <c r="E11" s="46">
        <v>188</v>
      </c>
      <c r="F11" s="46">
        <v>168</v>
      </c>
    </row>
    <row r="12" spans="1:6" ht="12.75" customHeight="1" x14ac:dyDescent="0.2">
      <c r="A12" s="24">
        <v>2000</v>
      </c>
      <c r="B12" s="26" t="s">
        <v>13</v>
      </c>
      <c r="C12" s="29" t="s">
        <v>47</v>
      </c>
      <c r="D12" s="41">
        <v>9333</v>
      </c>
      <c r="E12" s="46">
        <v>2946</v>
      </c>
      <c r="F12" s="46">
        <v>6387</v>
      </c>
    </row>
    <row r="13" spans="1:6" ht="12.75" customHeight="1" x14ac:dyDescent="0.2">
      <c r="A13" s="24">
        <v>2000</v>
      </c>
      <c r="B13" s="26" t="s">
        <v>13</v>
      </c>
      <c r="C13" s="27" t="s">
        <v>48</v>
      </c>
      <c r="D13" s="41">
        <v>849</v>
      </c>
      <c r="E13" s="46">
        <v>246</v>
      </c>
      <c r="F13" s="46">
        <v>603</v>
      </c>
    </row>
    <row r="14" spans="1:6" ht="12.75" customHeight="1" x14ac:dyDescent="0.2">
      <c r="A14" s="24">
        <v>2000</v>
      </c>
      <c r="B14" s="26" t="s">
        <v>13</v>
      </c>
      <c r="C14" s="27" t="s">
        <v>49</v>
      </c>
      <c r="D14" s="41">
        <v>3043</v>
      </c>
      <c r="E14" s="46">
        <v>1495</v>
      </c>
      <c r="F14" s="46">
        <v>1548</v>
      </c>
    </row>
    <row r="15" spans="1:6" ht="12.75" customHeight="1" x14ac:dyDescent="0.2">
      <c r="A15" s="24">
        <v>2000</v>
      </c>
      <c r="B15" s="26" t="s">
        <v>13</v>
      </c>
      <c r="C15" s="27" t="s">
        <v>50</v>
      </c>
      <c r="D15" s="41">
        <v>5235</v>
      </c>
      <c r="E15" s="46">
        <v>1197</v>
      </c>
      <c r="F15" s="46">
        <v>4038</v>
      </c>
    </row>
    <row r="16" spans="1:6" ht="12.75" customHeight="1" x14ac:dyDescent="0.2">
      <c r="A16" s="24">
        <v>2000</v>
      </c>
      <c r="B16" s="26" t="s">
        <v>14</v>
      </c>
      <c r="C16" s="29"/>
      <c r="D16" s="41">
        <v>1949</v>
      </c>
      <c r="E16" s="46">
        <v>308</v>
      </c>
      <c r="F16" s="46">
        <v>1641</v>
      </c>
    </row>
    <row r="17" spans="1:6" ht="12.75" customHeight="1" x14ac:dyDescent="0.2">
      <c r="A17" s="24">
        <v>2000</v>
      </c>
      <c r="B17" s="26" t="s">
        <v>15</v>
      </c>
      <c r="C17" s="29"/>
      <c r="D17" s="41">
        <v>1754</v>
      </c>
      <c r="E17" s="46">
        <v>389</v>
      </c>
      <c r="F17" s="46">
        <v>1365</v>
      </c>
    </row>
    <row r="18" spans="1:6" ht="12.75" customHeight="1" x14ac:dyDescent="0.2">
      <c r="A18" s="24">
        <v>2000</v>
      </c>
      <c r="B18" s="26" t="s">
        <v>16</v>
      </c>
      <c r="C18" s="29" t="s">
        <v>51</v>
      </c>
      <c r="D18" s="41">
        <v>1522</v>
      </c>
      <c r="E18" s="46">
        <v>247</v>
      </c>
      <c r="F18" s="46">
        <v>1275</v>
      </c>
    </row>
    <row r="19" spans="1:6" x14ac:dyDescent="0.2">
      <c r="A19" s="24">
        <v>2000</v>
      </c>
      <c r="B19" s="26" t="s">
        <v>16</v>
      </c>
      <c r="C19" s="27" t="s">
        <v>52</v>
      </c>
      <c r="D19" s="41">
        <v>226</v>
      </c>
      <c r="E19" s="46">
        <v>125</v>
      </c>
      <c r="F19" s="46">
        <v>101</v>
      </c>
    </row>
    <row r="20" spans="1:6" x14ac:dyDescent="0.2">
      <c r="A20" s="24">
        <v>2000</v>
      </c>
      <c r="B20" s="26" t="s">
        <v>16</v>
      </c>
      <c r="C20" s="27" t="s">
        <v>53</v>
      </c>
      <c r="D20" s="41">
        <v>1277</v>
      </c>
      <c r="E20" s="46">
        <v>122</v>
      </c>
      <c r="F20" s="46">
        <v>1155</v>
      </c>
    </row>
    <row r="21" spans="1:6" x14ac:dyDescent="0.2">
      <c r="A21" s="24">
        <v>2000</v>
      </c>
      <c r="B21" s="26" t="s">
        <v>17</v>
      </c>
      <c r="C21" s="29" t="s">
        <v>54</v>
      </c>
      <c r="D21" s="41">
        <v>11033</v>
      </c>
      <c r="E21" s="46">
        <v>4961</v>
      </c>
      <c r="F21" s="46">
        <v>6072</v>
      </c>
    </row>
    <row r="22" spans="1:6" x14ac:dyDescent="0.2">
      <c r="A22" s="24">
        <v>2000</v>
      </c>
      <c r="B22" s="26" t="s">
        <v>17</v>
      </c>
      <c r="C22" s="27" t="s">
        <v>63</v>
      </c>
      <c r="D22" s="41">
        <v>7583</v>
      </c>
      <c r="E22" s="46">
        <v>3223</v>
      </c>
      <c r="F22" s="46">
        <v>4360</v>
      </c>
    </row>
    <row r="23" spans="1:6" x14ac:dyDescent="0.2">
      <c r="A23" s="30">
        <v>2000</v>
      </c>
      <c r="B23" s="31" t="s">
        <v>18</v>
      </c>
      <c r="C23" s="32"/>
      <c r="D23" s="42">
        <v>1809</v>
      </c>
      <c r="E23" s="49">
        <v>508</v>
      </c>
      <c r="F23" s="49">
        <v>1301</v>
      </c>
    </row>
    <row r="24" spans="1:6" x14ac:dyDescent="0.2">
      <c r="A24" s="24">
        <v>2001</v>
      </c>
      <c r="B24" s="3" t="s">
        <v>9</v>
      </c>
      <c r="C24" s="25"/>
      <c r="D24" s="20">
        <v>30388</v>
      </c>
      <c r="E24" s="21">
        <v>10961</v>
      </c>
      <c r="F24" s="21">
        <v>19427</v>
      </c>
    </row>
    <row r="25" spans="1:6" x14ac:dyDescent="0.2">
      <c r="A25" s="24">
        <v>2001</v>
      </c>
      <c r="B25" s="26" t="s">
        <v>11</v>
      </c>
      <c r="C25" s="29"/>
      <c r="D25" s="41">
        <v>194</v>
      </c>
      <c r="E25" s="46">
        <v>41</v>
      </c>
      <c r="F25" s="46">
        <v>153</v>
      </c>
    </row>
    <row r="26" spans="1:6" x14ac:dyDescent="0.2">
      <c r="A26" s="24">
        <v>2001</v>
      </c>
      <c r="B26" s="26" t="s">
        <v>12</v>
      </c>
      <c r="C26" s="28" t="s">
        <v>44</v>
      </c>
      <c r="D26" s="41">
        <v>2139</v>
      </c>
      <c r="E26" s="46">
        <v>1388</v>
      </c>
      <c r="F26" s="46">
        <v>751</v>
      </c>
    </row>
    <row r="27" spans="1:6" x14ac:dyDescent="0.2">
      <c r="A27" s="24">
        <v>2001</v>
      </c>
      <c r="B27" s="26" t="s">
        <v>12</v>
      </c>
      <c r="C27" s="27" t="s">
        <v>45</v>
      </c>
      <c r="D27" s="41">
        <v>1688</v>
      </c>
      <c r="E27" s="46">
        <v>1137</v>
      </c>
      <c r="F27" s="46">
        <v>551</v>
      </c>
    </row>
    <row r="28" spans="1:6" x14ac:dyDescent="0.2">
      <c r="A28" s="24">
        <v>2001</v>
      </c>
      <c r="B28" s="26" t="s">
        <v>12</v>
      </c>
      <c r="C28" s="27" t="s">
        <v>46</v>
      </c>
      <c r="D28" s="41">
        <v>379</v>
      </c>
      <c r="E28" s="46">
        <v>185</v>
      </c>
      <c r="F28" s="46">
        <v>194</v>
      </c>
    </row>
    <row r="29" spans="1:6" x14ac:dyDescent="0.2">
      <c r="A29" s="24">
        <v>2001</v>
      </c>
      <c r="B29" s="26" t="s">
        <v>13</v>
      </c>
      <c r="C29" s="29" t="s">
        <v>47</v>
      </c>
      <c r="D29" s="41">
        <v>9060</v>
      </c>
      <c r="E29" s="46">
        <v>2877</v>
      </c>
      <c r="F29" s="46">
        <v>6183</v>
      </c>
    </row>
    <row r="30" spans="1:6" x14ac:dyDescent="0.2">
      <c r="A30" s="24">
        <v>2001</v>
      </c>
      <c r="B30" s="26" t="s">
        <v>13</v>
      </c>
      <c r="C30" s="27" t="s">
        <v>48</v>
      </c>
      <c r="D30" s="41">
        <v>835</v>
      </c>
      <c r="E30" s="46">
        <v>241</v>
      </c>
      <c r="F30" s="46">
        <v>594</v>
      </c>
    </row>
    <row r="31" spans="1:6" x14ac:dyDescent="0.2">
      <c r="A31" s="24">
        <v>2001</v>
      </c>
      <c r="B31" s="26" t="s">
        <v>13</v>
      </c>
      <c r="C31" s="27" t="s">
        <v>49</v>
      </c>
      <c r="D31" s="41">
        <v>2945</v>
      </c>
      <c r="E31" s="46">
        <v>1431</v>
      </c>
      <c r="F31" s="46">
        <v>1514</v>
      </c>
    </row>
    <row r="32" spans="1:6" x14ac:dyDescent="0.2">
      <c r="A32" s="24">
        <v>2001</v>
      </c>
      <c r="B32" s="26" t="s">
        <v>13</v>
      </c>
      <c r="C32" s="27" t="s">
        <v>50</v>
      </c>
      <c r="D32" s="41">
        <v>5199</v>
      </c>
      <c r="E32" s="46">
        <v>1203</v>
      </c>
      <c r="F32" s="46">
        <v>3996</v>
      </c>
    </row>
    <row r="33" spans="1:6" x14ac:dyDescent="0.2">
      <c r="A33" s="24">
        <v>2001</v>
      </c>
      <c r="B33" s="26" t="s">
        <v>14</v>
      </c>
      <c r="C33" s="29"/>
      <c r="D33" s="41">
        <v>1941</v>
      </c>
      <c r="E33" s="46">
        <v>306</v>
      </c>
      <c r="F33" s="46">
        <v>1635</v>
      </c>
    </row>
    <row r="34" spans="1:6" x14ac:dyDescent="0.2">
      <c r="A34" s="24">
        <v>2001</v>
      </c>
      <c r="B34" s="26" t="s">
        <v>15</v>
      </c>
      <c r="C34" s="29"/>
      <c r="D34" s="41">
        <v>1786</v>
      </c>
      <c r="E34" s="46">
        <v>371</v>
      </c>
      <c r="F34" s="46">
        <v>1415</v>
      </c>
    </row>
    <row r="35" spans="1:6" x14ac:dyDescent="0.2">
      <c r="A35" s="24">
        <v>2001</v>
      </c>
      <c r="B35" s="26" t="s">
        <v>16</v>
      </c>
      <c r="C35" s="29" t="s">
        <v>51</v>
      </c>
      <c r="D35" s="41">
        <v>1576</v>
      </c>
      <c r="E35" s="46">
        <v>251</v>
      </c>
      <c r="F35" s="46">
        <v>1325</v>
      </c>
    </row>
    <row r="36" spans="1:6" x14ac:dyDescent="0.2">
      <c r="A36" s="24">
        <v>2001</v>
      </c>
      <c r="B36" s="26" t="s">
        <v>16</v>
      </c>
      <c r="C36" s="27" t="s">
        <v>52</v>
      </c>
      <c r="D36" s="41">
        <v>246</v>
      </c>
      <c r="E36" s="46">
        <v>132</v>
      </c>
      <c r="F36" s="46">
        <v>114</v>
      </c>
    </row>
    <row r="37" spans="1:6" x14ac:dyDescent="0.2">
      <c r="A37" s="24">
        <v>2001</v>
      </c>
      <c r="B37" s="26" t="s">
        <v>16</v>
      </c>
      <c r="C37" s="27" t="s">
        <v>53</v>
      </c>
      <c r="D37" s="41">
        <v>1328</v>
      </c>
      <c r="E37" s="46">
        <v>119</v>
      </c>
      <c r="F37" s="46">
        <v>1209</v>
      </c>
    </row>
    <row r="38" spans="1:6" x14ac:dyDescent="0.2">
      <c r="A38" s="24">
        <v>2001</v>
      </c>
      <c r="B38" s="26" t="s">
        <v>17</v>
      </c>
      <c r="C38" s="29" t="s">
        <v>54</v>
      </c>
      <c r="D38" s="41">
        <v>11786</v>
      </c>
      <c r="E38" s="46">
        <v>5207</v>
      </c>
      <c r="F38" s="46">
        <v>6579</v>
      </c>
    </row>
    <row r="39" spans="1:6" x14ac:dyDescent="0.2">
      <c r="A39" s="24">
        <v>2001</v>
      </c>
      <c r="B39" s="26" t="s">
        <v>17</v>
      </c>
      <c r="C39" s="27" t="s">
        <v>63</v>
      </c>
      <c r="D39" s="41">
        <v>8193</v>
      </c>
      <c r="E39" s="46">
        <v>3382</v>
      </c>
      <c r="F39" s="46">
        <v>4811</v>
      </c>
    </row>
    <row r="40" spans="1:6" x14ac:dyDescent="0.2">
      <c r="A40" s="30">
        <v>2001</v>
      </c>
      <c r="B40" s="31" t="s">
        <v>18</v>
      </c>
      <c r="C40" s="32"/>
      <c r="D40" s="42">
        <v>1906</v>
      </c>
      <c r="E40" s="49">
        <v>520</v>
      </c>
      <c r="F40" s="49">
        <v>1386</v>
      </c>
    </row>
    <row r="41" spans="1:6" x14ac:dyDescent="0.2">
      <c r="A41" s="24">
        <v>2002</v>
      </c>
      <c r="B41" s="3" t="s">
        <v>9</v>
      </c>
      <c r="C41" s="25"/>
      <c r="D41" s="20">
        <v>30868</v>
      </c>
      <c r="E41" s="21">
        <f>SUM(E42:E43,E46,E50:E52,E55,E57)</f>
        <v>11127</v>
      </c>
      <c r="F41" s="21">
        <v>19741</v>
      </c>
    </row>
    <row r="42" spans="1:6" x14ac:dyDescent="0.2">
      <c r="A42" s="24">
        <v>2002</v>
      </c>
      <c r="B42" s="26" t="s">
        <v>11</v>
      </c>
      <c r="C42" s="27"/>
      <c r="D42" s="41">
        <v>205</v>
      </c>
      <c r="E42" s="46">
        <v>43</v>
      </c>
      <c r="F42" s="46">
        <v>162</v>
      </c>
    </row>
    <row r="43" spans="1:6" x14ac:dyDescent="0.2">
      <c r="A43" s="24">
        <v>2002</v>
      </c>
      <c r="B43" s="26" t="s">
        <v>12</v>
      </c>
      <c r="C43" s="28" t="s">
        <v>44</v>
      </c>
      <c r="D43" s="41">
        <v>2119</v>
      </c>
      <c r="E43" s="46">
        <v>1370</v>
      </c>
      <c r="F43" s="46">
        <v>749</v>
      </c>
    </row>
    <row r="44" spans="1:6" x14ac:dyDescent="0.2">
      <c r="A44" s="24">
        <v>2002</v>
      </c>
      <c r="B44" s="26" t="s">
        <v>12</v>
      </c>
      <c r="C44" s="27" t="s">
        <v>45</v>
      </c>
      <c r="D44" s="41">
        <v>1633</v>
      </c>
      <c r="E44" s="46">
        <v>1106</v>
      </c>
      <c r="F44" s="46">
        <v>527</v>
      </c>
    </row>
    <row r="45" spans="1:6" x14ac:dyDescent="0.2">
      <c r="A45" s="24">
        <v>2002</v>
      </c>
      <c r="B45" s="26" t="s">
        <v>12</v>
      </c>
      <c r="C45" s="27" t="s">
        <v>46</v>
      </c>
      <c r="D45" s="41">
        <v>406</v>
      </c>
      <c r="E45" s="46">
        <v>191</v>
      </c>
      <c r="F45" s="46">
        <v>215</v>
      </c>
    </row>
    <row r="46" spans="1:6" x14ac:dyDescent="0.2">
      <c r="A46" s="24">
        <v>2002</v>
      </c>
      <c r="B46" s="26" t="s">
        <v>13</v>
      </c>
      <c r="C46" s="29" t="s">
        <v>47</v>
      </c>
      <c r="D46" s="41">
        <v>8804</v>
      </c>
      <c r="E46" s="46">
        <v>2771</v>
      </c>
      <c r="F46" s="46">
        <v>6033</v>
      </c>
    </row>
    <row r="47" spans="1:6" x14ac:dyDescent="0.2">
      <c r="A47" s="24">
        <v>2002</v>
      </c>
      <c r="B47" s="26" t="s">
        <v>13</v>
      </c>
      <c r="C47" s="27" t="s">
        <v>48</v>
      </c>
      <c r="D47" s="41">
        <v>837</v>
      </c>
      <c r="E47" s="46">
        <v>235</v>
      </c>
      <c r="F47" s="46">
        <v>602</v>
      </c>
    </row>
    <row r="48" spans="1:6" x14ac:dyDescent="0.2">
      <c r="A48" s="24">
        <v>2002</v>
      </c>
      <c r="B48" s="26" t="s">
        <v>13</v>
      </c>
      <c r="C48" s="27" t="s">
        <v>49</v>
      </c>
      <c r="D48" s="41">
        <v>2835</v>
      </c>
      <c r="E48" s="46">
        <v>1347</v>
      </c>
      <c r="F48" s="46">
        <v>1488</v>
      </c>
    </row>
    <row r="49" spans="1:6" x14ac:dyDescent="0.2">
      <c r="A49" s="24">
        <v>2002</v>
      </c>
      <c r="B49" s="26" t="s">
        <v>13</v>
      </c>
      <c r="C49" s="27" t="s">
        <v>50</v>
      </c>
      <c r="D49" s="41">
        <v>5108</v>
      </c>
      <c r="E49" s="46">
        <v>1189</v>
      </c>
      <c r="F49" s="46">
        <v>3919</v>
      </c>
    </row>
    <row r="50" spans="1:6" x14ac:dyDescent="0.2">
      <c r="A50" s="24">
        <v>2002</v>
      </c>
      <c r="B50" s="26" t="s">
        <v>14</v>
      </c>
      <c r="C50" s="29"/>
      <c r="D50" s="41">
        <v>1972</v>
      </c>
      <c r="E50" s="46">
        <v>298</v>
      </c>
      <c r="F50" s="46">
        <v>1674</v>
      </c>
    </row>
    <row r="51" spans="1:6" x14ac:dyDescent="0.2">
      <c r="A51" s="24">
        <v>2002</v>
      </c>
      <c r="B51" s="26" t="s">
        <v>15</v>
      </c>
      <c r="C51" s="29"/>
      <c r="D51" s="41">
        <v>1752</v>
      </c>
      <c r="E51" s="46">
        <v>365</v>
      </c>
      <c r="F51" s="46">
        <v>1387</v>
      </c>
    </row>
    <row r="52" spans="1:6" x14ac:dyDescent="0.2">
      <c r="A52" s="24">
        <v>2002</v>
      </c>
      <c r="B52" s="26" t="s">
        <v>16</v>
      </c>
      <c r="C52" s="29" t="s">
        <v>51</v>
      </c>
      <c r="D52" s="41">
        <v>1586</v>
      </c>
      <c r="E52" s="46">
        <v>257</v>
      </c>
      <c r="F52" s="46">
        <v>1329</v>
      </c>
    </row>
    <row r="53" spans="1:6" x14ac:dyDescent="0.2">
      <c r="A53" s="24">
        <v>2002</v>
      </c>
      <c r="B53" s="26" t="s">
        <v>16</v>
      </c>
      <c r="C53" s="27" t="s">
        <v>52</v>
      </c>
      <c r="D53" s="41">
        <v>259</v>
      </c>
      <c r="E53" s="46">
        <v>134</v>
      </c>
      <c r="F53" s="46">
        <v>125</v>
      </c>
    </row>
    <row r="54" spans="1:6" x14ac:dyDescent="0.2">
      <c r="A54" s="24">
        <v>2002</v>
      </c>
      <c r="B54" s="26" t="s">
        <v>16</v>
      </c>
      <c r="C54" s="27" t="s">
        <v>53</v>
      </c>
      <c r="D54" s="41">
        <v>1327</v>
      </c>
      <c r="E54" s="46">
        <v>123</v>
      </c>
      <c r="F54" s="46">
        <v>1204</v>
      </c>
    </row>
    <row r="55" spans="1:6" x14ac:dyDescent="0.2">
      <c r="A55" s="24">
        <v>2002</v>
      </c>
      <c r="B55" s="26" t="s">
        <v>17</v>
      </c>
      <c r="C55" s="29" t="s">
        <v>54</v>
      </c>
      <c r="D55" s="41">
        <v>12414</v>
      </c>
      <c r="E55" s="46">
        <v>5510</v>
      </c>
      <c r="F55" s="46">
        <v>6904</v>
      </c>
    </row>
    <row r="56" spans="1:6" x14ac:dyDescent="0.2">
      <c r="A56" s="24">
        <v>2002</v>
      </c>
      <c r="B56" s="26" t="s">
        <v>17</v>
      </c>
      <c r="C56" s="27" t="s">
        <v>63</v>
      </c>
      <c r="D56" s="41">
        <v>8719</v>
      </c>
      <c r="E56" s="46">
        <v>3583</v>
      </c>
      <c r="F56" s="46">
        <v>5136</v>
      </c>
    </row>
    <row r="57" spans="1:6" x14ac:dyDescent="0.2">
      <c r="A57" s="30">
        <v>2002</v>
      </c>
      <c r="B57" s="31" t="s">
        <v>18</v>
      </c>
      <c r="C57" s="32"/>
      <c r="D57" s="42">
        <v>2016</v>
      </c>
      <c r="E57" s="49">
        <v>513</v>
      </c>
      <c r="F57" s="49">
        <v>1503</v>
      </c>
    </row>
    <row r="58" spans="1:6" x14ac:dyDescent="0.2">
      <c r="A58" s="24">
        <v>2003</v>
      </c>
      <c r="B58" s="3" t="s">
        <v>9</v>
      </c>
      <c r="C58" s="25"/>
      <c r="D58" s="20">
        <v>31110</v>
      </c>
      <c r="E58" s="21">
        <v>11397</v>
      </c>
      <c r="F58" s="21">
        <v>19713</v>
      </c>
    </row>
    <row r="59" spans="1:6" x14ac:dyDescent="0.2">
      <c r="A59" s="24">
        <v>2003</v>
      </c>
      <c r="B59" s="26" t="s">
        <v>11</v>
      </c>
      <c r="C59" s="27"/>
      <c r="D59" s="41">
        <v>218</v>
      </c>
      <c r="E59" s="46">
        <v>42</v>
      </c>
      <c r="F59" s="46">
        <v>176</v>
      </c>
    </row>
    <row r="60" spans="1:6" x14ac:dyDescent="0.2">
      <c r="A60" s="24">
        <v>2003</v>
      </c>
      <c r="B60" s="26" t="s">
        <v>12</v>
      </c>
      <c r="C60" s="28" t="s">
        <v>44</v>
      </c>
      <c r="D60" s="41">
        <v>2198</v>
      </c>
      <c r="E60" s="46">
        <v>1426</v>
      </c>
      <c r="F60" s="46">
        <v>772</v>
      </c>
    </row>
    <row r="61" spans="1:6" x14ac:dyDescent="0.2">
      <c r="A61" s="24">
        <v>2003</v>
      </c>
      <c r="B61" s="26" t="s">
        <v>12</v>
      </c>
      <c r="C61" s="27" t="s">
        <v>45</v>
      </c>
      <c r="D61" s="41">
        <v>1615</v>
      </c>
      <c r="E61" s="46">
        <v>1093</v>
      </c>
      <c r="F61" s="46">
        <v>522</v>
      </c>
    </row>
    <row r="62" spans="1:6" x14ac:dyDescent="0.2">
      <c r="A62" s="24">
        <v>2003</v>
      </c>
      <c r="B62" s="26" t="s">
        <v>12</v>
      </c>
      <c r="C62" s="27" t="s">
        <v>46</v>
      </c>
      <c r="D62" s="41">
        <v>441</v>
      </c>
      <c r="E62" s="46">
        <v>204</v>
      </c>
      <c r="F62" s="46">
        <v>237</v>
      </c>
    </row>
    <row r="63" spans="1:6" x14ac:dyDescent="0.2">
      <c r="A63" s="24">
        <v>2003</v>
      </c>
      <c r="B63" s="26" t="s">
        <v>13</v>
      </c>
      <c r="C63" s="29" t="s">
        <v>47</v>
      </c>
      <c r="D63" s="41">
        <v>8631</v>
      </c>
      <c r="E63" s="46">
        <v>2726</v>
      </c>
      <c r="F63" s="46">
        <v>5905</v>
      </c>
    </row>
    <row r="64" spans="1:6" x14ac:dyDescent="0.2">
      <c r="A64" s="24">
        <v>2003</v>
      </c>
      <c r="B64" s="26" t="s">
        <v>13</v>
      </c>
      <c r="C64" s="27" t="s">
        <v>48</v>
      </c>
      <c r="D64" s="41">
        <v>809</v>
      </c>
      <c r="E64" s="46">
        <v>234</v>
      </c>
      <c r="F64" s="46">
        <v>575</v>
      </c>
    </row>
    <row r="65" spans="1:6" x14ac:dyDescent="0.2">
      <c r="A65" s="24">
        <v>2003</v>
      </c>
      <c r="B65" s="26" t="s">
        <v>13</v>
      </c>
      <c r="C65" s="27" t="s">
        <v>49</v>
      </c>
      <c r="D65" s="41">
        <v>2781</v>
      </c>
      <c r="E65" s="46">
        <v>1312</v>
      </c>
      <c r="F65" s="46">
        <v>1469</v>
      </c>
    </row>
    <row r="66" spans="1:6" x14ac:dyDescent="0.2">
      <c r="A66" s="24">
        <v>2003</v>
      </c>
      <c r="B66" s="26" t="s">
        <v>13</v>
      </c>
      <c r="C66" s="27" t="s">
        <v>50</v>
      </c>
      <c r="D66" s="41">
        <v>5041</v>
      </c>
      <c r="E66" s="46">
        <v>1180</v>
      </c>
      <c r="F66" s="46">
        <v>3861</v>
      </c>
    </row>
    <row r="67" spans="1:6" x14ac:dyDescent="0.2">
      <c r="A67" s="24">
        <v>2003</v>
      </c>
      <c r="B67" s="26" t="s">
        <v>14</v>
      </c>
      <c r="C67" s="29"/>
      <c r="D67" s="41">
        <v>2022</v>
      </c>
      <c r="E67" s="46">
        <v>297</v>
      </c>
      <c r="F67" s="46">
        <v>1725</v>
      </c>
    </row>
    <row r="68" spans="1:6" x14ac:dyDescent="0.2">
      <c r="A68" s="24">
        <v>2003</v>
      </c>
      <c r="B68" s="26" t="s">
        <v>15</v>
      </c>
      <c r="C68" s="29"/>
      <c r="D68" s="41">
        <v>1732</v>
      </c>
      <c r="E68" s="46">
        <v>363</v>
      </c>
      <c r="F68" s="46">
        <v>1369</v>
      </c>
    </row>
    <row r="69" spans="1:6" x14ac:dyDescent="0.2">
      <c r="A69" s="24">
        <v>2003</v>
      </c>
      <c r="B69" s="26" t="s">
        <v>16</v>
      </c>
      <c r="C69" s="29" t="s">
        <v>51</v>
      </c>
      <c r="D69" s="41">
        <v>1628</v>
      </c>
      <c r="E69" s="46">
        <v>270</v>
      </c>
      <c r="F69" s="46">
        <v>1358</v>
      </c>
    </row>
    <row r="70" spans="1:6" x14ac:dyDescent="0.2">
      <c r="A70" s="24">
        <v>2003</v>
      </c>
      <c r="B70" s="26" t="s">
        <v>16</v>
      </c>
      <c r="C70" s="27" t="s">
        <v>52</v>
      </c>
      <c r="D70" s="41">
        <v>258</v>
      </c>
      <c r="E70" s="46">
        <v>134</v>
      </c>
      <c r="F70" s="46">
        <v>124</v>
      </c>
    </row>
    <row r="71" spans="1:6" x14ac:dyDescent="0.2">
      <c r="A71" s="24">
        <v>2003</v>
      </c>
      <c r="B71" s="26" t="s">
        <v>16</v>
      </c>
      <c r="C71" s="27" t="s">
        <v>53</v>
      </c>
      <c r="D71" s="41">
        <v>1370</v>
      </c>
      <c r="E71" s="46">
        <v>136</v>
      </c>
      <c r="F71" s="46">
        <v>1234</v>
      </c>
    </row>
    <row r="72" spans="1:6" x14ac:dyDescent="0.2">
      <c r="A72" s="24">
        <v>2003</v>
      </c>
      <c r="B72" s="26" t="s">
        <v>17</v>
      </c>
      <c r="C72" s="29" t="s">
        <v>54</v>
      </c>
      <c r="D72" s="41">
        <v>12589</v>
      </c>
      <c r="E72" s="46">
        <v>5756</v>
      </c>
      <c r="F72" s="46">
        <v>6833</v>
      </c>
    </row>
    <row r="73" spans="1:6" x14ac:dyDescent="0.2">
      <c r="A73" s="24">
        <v>2003</v>
      </c>
      <c r="B73" s="26" t="s">
        <v>17</v>
      </c>
      <c r="C73" s="27" t="s">
        <v>63</v>
      </c>
      <c r="D73" s="41">
        <v>8847</v>
      </c>
      <c r="E73" s="46">
        <v>3789</v>
      </c>
      <c r="F73" s="46">
        <v>5058</v>
      </c>
    </row>
    <row r="74" spans="1:6" x14ac:dyDescent="0.2">
      <c r="A74" s="30">
        <v>2003</v>
      </c>
      <c r="B74" s="31" t="s">
        <v>18</v>
      </c>
      <c r="C74" s="32"/>
      <c r="D74" s="42">
        <v>2092</v>
      </c>
      <c r="E74" s="49">
        <v>517</v>
      </c>
      <c r="F74" s="49">
        <v>1575</v>
      </c>
    </row>
    <row r="75" spans="1:6" x14ac:dyDescent="0.2">
      <c r="A75" s="24">
        <v>2004</v>
      </c>
      <c r="B75" s="3" t="s">
        <v>9</v>
      </c>
      <c r="C75" s="25"/>
      <c r="D75" s="20">
        <v>31967</v>
      </c>
      <c r="E75" s="21">
        <v>11548</v>
      </c>
      <c r="F75" s="21">
        <v>20419</v>
      </c>
    </row>
    <row r="76" spans="1:6" x14ac:dyDescent="0.2">
      <c r="A76" s="24">
        <v>2004</v>
      </c>
      <c r="B76" s="26" t="s">
        <v>11</v>
      </c>
      <c r="C76" s="27"/>
      <c r="D76" s="41">
        <v>227</v>
      </c>
      <c r="E76" s="46">
        <v>43</v>
      </c>
      <c r="F76" s="46">
        <v>184</v>
      </c>
    </row>
    <row r="77" spans="1:6" x14ac:dyDescent="0.2">
      <c r="A77" s="24">
        <v>2004</v>
      </c>
      <c r="B77" s="26" t="s">
        <v>12</v>
      </c>
      <c r="C77" s="28" t="s">
        <v>44</v>
      </c>
      <c r="D77" s="41">
        <v>2183</v>
      </c>
      <c r="E77" s="46">
        <v>1382</v>
      </c>
      <c r="F77" s="46">
        <v>801</v>
      </c>
    </row>
    <row r="78" spans="1:6" x14ac:dyDescent="0.2">
      <c r="A78" s="24">
        <v>2004</v>
      </c>
      <c r="B78" s="26" t="s">
        <v>12</v>
      </c>
      <c r="C78" s="27" t="s">
        <v>45</v>
      </c>
      <c r="D78" s="41">
        <v>1575</v>
      </c>
      <c r="E78" s="46">
        <v>1062</v>
      </c>
      <c r="F78" s="46">
        <v>513</v>
      </c>
    </row>
    <row r="79" spans="1:6" x14ac:dyDescent="0.2">
      <c r="A79" s="24">
        <v>2004</v>
      </c>
      <c r="B79" s="26" t="s">
        <v>12</v>
      </c>
      <c r="C79" s="27" t="s">
        <v>46</v>
      </c>
      <c r="D79" s="41">
        <v>468</v>
      </c>
      <c r="E79" s="46">
        <v>196</v>
      </c>
      <c r="F79" s="46">
        <v>272</v>
      </c>
    </row>
    <row r="80" spans="1:6" x14ac:dyDescent="0.2">
      <c r="A80" s="24">
        <v>2004</v>
      </c>
      <c r="B80" s="26" t="s">
        <v>13</v>
      </c>
      <c r="C80" s="29" t="s">
        <v>47</v>
      </c>
      <c r="D80" s="41">
        <v>8719</v>
      </c>
      <c r="E80" s="46">
        <v>2671</v>
      </c>
      <c r="F80" s="46">
        <v>6048</v>
      </c>
    </row>
    <row r="81" spans="1:6" x14ac:dyDescent="0.2">
      <c r="A81" s="24">
        <v>2004</v>
      </c>
      <c r="B81" s="26" t="s">
        <v>13</v>
      </c>
      <c r="C81" s="27" t="s">
        <v>48</v>
      </c>
      <c r="D81" s="41">
        <v>801</v>
      </c>
      <c r="E81" s="46">
        <v>222</v>
      </c>
      <c r="F81" s="46">
        <v>579</v>
      </c>
    </row>
    <row r="82" spans="1:6" x14ac:dyDescent="0.2">
      <c r="A82" s="24">
        <v>2004</v>
      </c>
      <c r="B82" s="26" t="s">
        <v>13</v>
      </c>
      <c r="C82" s="27" t="s">
        <v>49</v>
      </c>
      <c r="D82" s="41">
        <v>2816</v>
      </c>
      <c r="E82" s="46">
        <v>1292</v>
      </c>
      <c r="F82" s="46">
        <v>1524</v>
      </c>
    </row>
    <row r="83" spans="1:6" x14ac:dyDescent="0.2">
      <c r="A83" s="24">
        <v>2004</v>
      </c>
      <c r="B83" s="26" t="s">
        <v>13</v>
      </c>
      <c r="C83" s="27" t="s">
        <v>50</v>
      </c>
      <c r="D83" s="41">
        <v>5102</v>
      </c>
      <c r="E83" s="46">
        <v>1157</v>
      </c>
      <c r="F83" s="46">
        <v>3945</v>
      </c>
    </row>
    <row r="84" spans="1:6" x14ac:dyDescent="0.2">
      <c r="A84" s="24">
        <v>2004</v>
      </c>
      <c r="B84" s="26" t="s">
        <v>14</v>
      </c>
      <c r="C84" s="29"/>
      <c r="D84" s="41">
        <v>2049</v>
      </c>
      <c r="E84" s="46">
        <v>301</v>
      </c>
      <c r="F84" s="46">
        <v>1748</v>
      </c>
    </row>
    <row r="85" spans="1:6" x14ac:dyDescent="0.2">
      <c r="A85" s="24">
        <v>2004</v>
      </c>
      <c r="B85" s="26" t="s">
        <v>15</v>
      </c>
      <c r="C85" s="29"/>
      <c r="D85" s="41">
        <v>1803</v>
      </c>
      <c r="E85" s="46">
        <v>375</v>
      </c>
      <c r="F85" s="46">
        <v>1428</v>
      </c>
    </row>
    <row r="86" spans="1:6" x14ac:dyDescent="0.2">
      <c r="A86" s="24">
        <v>2004</v>
      </c>
      <c r="B86" s="26" t="s">
        <v>16</v>
      </c>
      <c r="C86" s="29" t="s">
        <v>51</v>
      </c>
      <c r="D86" s="41">
        <v>1640</v>
      </c>
      <c r="E86" s="46">
        <v>274</v>
      </c>
      <c r="F86" s="46">
        <v>1366</v>
      </c>
    </row>
    <row r="87" spans="1:6" x14ac:dyDescent="0.2">
      <c r="A87" s="24">
        <v>2004</v>
      </c>
      <c r="B87" s="26" t="s">
        <v>16</v>
      </c>
      <c r="C87" s="27" t="s">
        <v>52</v>
      </c>
      <c r="D87" s="41">
        <v>258</v>
      </c>
      <c r="E87" s="46">
        <v>133</v>
      </c>
      <c r="F87" s="46">
        <v>125</v>
      </c>
    </row>
    <row r="88" spans="1:6" x14ac:dyDescent="0.2">
      <c r="A88" s="24">
        <v>2004</v>
      </c>
      <c r="B88" s="26" t="s">
        <v>16</v>
      </c>
      <c r="C88" s="27" t="s">
        <v>53</v>
      </c>
      <c r="D88" s="41">
        <v>1382</v>
      </c>
      <c r="E88" s="46">
        <v>141</v>
      </c>
      <c r="F88" s="46">
        <v>1241</v>
      </c>
    </row>
    <row r="89" spans="1:6" x14ac:dyDescent="0.2">
      <c r="A89" s="24">
        <v>2004</v>
      </c>
      <c r="B89" s="26" t="s">
        <v>17</v>
      </c>
      <c r="C89" s="29" t="s">
        <v>54</v>
      </c>
      <c r="D89" s="41">
        <v>13168</v>
      </c>
      <c r="E89" s="46">
        <v>5985</v>
      </c>
      <c r="F89" s="46">
        <v>7183</v>
      </c>
    </row>
    <row r="90" spans="1:6" x14ac:dyDescent="0.2">
      <c r="A90" s="24">
        <v>2004</v>
      </c>
      <c r="B90" s="26" t="s">
        <v>17</v>
      </c>
      <c r="C90" s="27" t="s">
        <v>63</v>
      </c>
      <c r="D90" s="41">
        <v>9125</v>
      </c>
      <c r="E90" s="46">
        <v>3936</v>
      </c>
      <c r="F90" s="46">
        <v>5189</v>
      </c>
    </row>
    <row r="91" spans="1:6" x14ac:dyDescent="0.2">
      <c r="A91" s="30">
        <v>2004</v>
      </c>
      <c r="B91" s="31" t="s">
        <v>18</v>
      </c>
      <c r="C91" s="32"/>
      <c r="D91" s="42">
        <v>2177</v>
      </c>
      <c r="E91" s="49">
        <v>516</v>
      </c>
      <c r="F91" s="49">
        <v>1661</v>
      </c>
    </row>
    <row r="92" spans="1:6" x14ac:dyDescent="0.2">
      <c r="A92" s="24">
        <v>2005</v>
      </c>
      <c r="B92" s="3" t="s">
        <v>9</v>
      </c>
      <c r="C92" s="25"/>
      <c r="D92" s="20">
        <v>32763</v>
      </c>
      <c r="E92" s="21">
        <v>11680</v>
      </c>
      <c r="F92" s="21">
        <v>21083</v>
      </c>
    </row>
    <row r="93" spans="1:6" x14ac:dyDescent="0.2">
      <c r="A93" s="24">
        <v>2005</v>
      </c>
      <c r="B93" s="26" t="s">
        <v>11</v>
      </c>
      <c r="C93" s="27"/>
      <c r="D93" s="41">
        <v>233</v>
      </c>
      <c r="E93" s="46">
        <v>47</v>
      </c>
      <c r="F93" s="46">
        <v>186</v>
      </c>
    </row>
    <row r="94" spans="1:6" x14ac:dyDescent="0.2">
      <c r="A94" s="24">
        <v>2005</v>
      </c>
      <c r="B94" s="26" t="s">
        <v>12</v>
      </c>
      <c r="C94" s="28" t="s">
        <v>44</v>
      </c>
      <c r="D94" s="41">
        <v>2203</v>
      </c>
      <c r="E94" s="46">
        <v>1321</v>
      </c>
      <c r="F94" s="46">
        <v>882</v>
      </c>
    </row>
    <row r="95" spans="1:6" x14ac:dyDescent="0.2">
      <c r="A95" s="24">
        <v>2005</v>
      </c>
      <c r="B95" s="26" t="s">
        <v>12</v>
      </c>
      <c r="C95" s="27" t="s">
        <v>45</v>
      </c>
      <c r="D95" s="41">
        <v>1567</v>
      </c>
      <c r="E95" s="46">
        <v>1040</v>
      </c>
      <c r="F95" s="46">
        <v>527</v>
      </c>
    </row>
    <row r="96" spans="1:6" x14ac:dyDescent="0.2">
      <c r="A96" s="24">
        <v>2005</v>
      </c>
      <c r="B96" s="26" t="s">
        <v>12</v>
      </c>
      <c r="C96" s="27" t="s">
        <v>46</v>
      </c>
      <c r="D96" s="41">
        <v>524</v>
      </c>
      <c r="E96" s="46">
        <v>199</v>
      </c>
      <c r="F96" s="46">
        <v>325</v>
      </c>
    </row>
    <row r="97" spans="1:6" x14ac:dyDescent="0.2">
      <c r="A97" s="24">
        <v>2005</v>
      </c>
      <c r="B97" s="26" t="s">
        <v>13</v>
      </c>
      <c r="C97" s="29" t="s">
        <v>47</v>
      </c>
      <c r="D97" s="41">
        <v>8842</v>
      </c>
      <c r="E97" s="46">
        <v>2667</v>
      </c>
      <c r="F97" s="46">
        <v>6175</v>
      </c>
    </row>
    <row r="98" spans="1:6" x14ac:dyDescent="0.2">
      <c r="A98" s="24">
        <v>2005</v>
      </c>
      <c r="B98" s="26" t="s">
        <v>13</v>
      </c>
      <c r="C98" s="27" t="s">
        <v>48</v>
      </c>
      <c r="D98" s="41">
        <v>835</v>
      </c>
      <c r="E98" s="46">
        <v>219</v>
      </c>
      <c r="F98" s="46">
        <v>616</v>
      </c>
    </row>
    <row r="99" spans="1:6" x14ac:dyDescent="0.2">
      <c r="A99" s="24">
        <v>2005</v>
      </c>
      <c r="B99" s="26" t="s">
        <v>13</v>
      </c>
      <c r="C99" s="27" t="s">
        <v>49</v>
      </c>
      <c r="D99" s="41">
        <v>2826</v>
      </c>
      <c r="E99" s="46">
        <v>1268</v>
      </c>
      <c r="F99" s="46">
        <v>1558</v>
      </c>
    </row>
    <row r="100" spans="1:6" x14ac:dyDescent="0.2">
      <c r="A100" s="24">
        <v>2005</v>
      </c>
      <c r="B100" s="26" t="s">
        <v>13</v>
      </c>
      <c r="C100" s="27" t="s">
        <v>50</v>
      </c>
      <c r="D100" s="41">
        <v>5181</v>
      </c>
      <c r="E100" s="46">
        <v>1180</v>
      </c>
      <c r="F100" s="46">
        <v>4001</v>
      </c>
    </row>
    <row r="101" spans="1:6" x14ac:dyDescent="0.2">
      <c r="A101" s="24">
        <v>2005</v>
      </c>
      <c r="B101" s="26" t="s">
        <v>14</v>
      </c>
      <c r="C101" s="29"/>
      <c r="D101" s="41">
        <v>2031</v>
      </c>
      <c r="E101" s="46">
        <v>310</v>
      </c>
      <c r="F101" s="46">
        <v>1721</v>
      </c>
    </row>
    <row r="102" spans="1:6" x14ac:dyDescent="0.2">
      <c r="A102" s="24">
        <v>2005</v>
      </c>
      <c r="B102" s="26" t="s">
        <v>15</v>
      </c>
      <c r="C102" s="29"/>
      <c r="D102" s="41">
        <v>1801</v>
      </c>
      <c r="E102" s="46">
        <v>383</v>
      </c>
      <c r="F102" s="46">
        <v>1418</v>
      </c>
    </row>
    <row r="103" spans="1:6" x14ac:dyDescent="0.2">
      <c r="A103" s="24">
        <v>2005</v>
      </c>
      <c r="B103" s="26" t="s">
        <v>16</v>
      </c>
      <c r="C103" s="29" t="s">
        <v>51</v>
      </c>
      <c r="D103" s="41">
        <v>1703</v>
      </c>
      <c r="E103" s="46">
        <v>281</v>
      </c>
      <c r="F103" s="46">
        <v>1422</v>
      </c>
    </row>
    <row r="104" spans="1:6" x14ac:dyDescent="0.2">
      <c r="A104" s="24">
        <v>2005</v>
      </c>
      <c r="B104" s="26" t="s">
        <v>16</v>
      </c>
      <c r="C104" s="27" t="s">
        <v>52</v>
      </c>
      <c r="D104" s="41">
        <v>265</v>
      </c>
      <c r="E104" s="46">
        <v>134</v>
      </c>
      <c r="F104" s="46">
        <v>131</v>
      </c>
    </row>
    <row r="105" spans="1:6" x14ac:dyDescent="0.2">
      <c r="A105" s="24">
        <v>2005</v>
      </c>
      <c r="B105" s="26" t="s">
        <v>16</v>
      </c>
      <c r="C105" s="27" t="s">
        <v>53</v>
      </c>
      <c r="D105" s="41">
        <v>1438</v>
      </c>
      <c r="E105" s="46">
        <v>147</v>
      </c>
      <c r="F105" s="46">
        <v>1291</v>
      </c>
    </row>
    <row r="106" spans="1:6" x14ac:dyDescent="0.2">
      <c r="A106" s="24">
        <v>2005</v>
      </c>
      <c r="B106" s="26" t="s">
        <v>17</v>
      </c>
      <c r="C106" s="29" t="s">
        <v>54</v>
      </c>
      <c r="D106" s="41">
        <v>13630</v>
      </c>
      <c r="E106" s="46">
        <v>6140</v>
      </c>
      <c r="F106" s="46">
        <v>7490</v>
      </c>
    </row>
    <row r="107" spans="1:6" x14ac:dyDescent="0.2">
      <c r="A107" s="24">
        <v>2005</v>
      </c>
      <c r="B107" s="26" t="s">
        <v>17</v>
      </c>
      <c r="C107" s="27" t="s">
        <v>63</v>
      </c>
      <c r="D107" s="41">
        <v>9426</v>
      </c>
      <c r="E107" s="46">
        <v>4034</v>
      </c>
      <c r="F107" s="46">
        <v>5392</v>
      </c>
    </row>
    <row r="108" spans="1:6" x14ac:dyDescent="0.2">
      <c r="A108" s="30">
        <v>2005</v>
      </c>
      <c r="B108" s="31" t="s">
        <v>18</v>
      </c>
      <c r="C108" s="32"/>
      <c r="D108" s="42">
        <v>2320</v>
      </c>
      <c r="E108" s="49">
        <v>531</v>
      </c>
      <c r="F108" s="49">
        <v>1789</v>
      </c>
    </row>
    <row r="109" spans="1:6" x14ac:dyDescent="0.2">
      <c r="A109" s="24">
        <v>2006</v>
      </c>
      <c r="B109" s="3" t="s">
        <v>9</v>
      </c>
      <c r="C109" s="25"/>
      <c r="D109" s="20">
        <v>33303</v>
      </c>
      <c r="E109" s="21">
        <v>11406</v>
      </c>
      <c r="F109" s="21">
        <v>21897</v>
      </c>
    </row>
    <row r="110" spans="1:6" x14ac:dyDescent="0.2">
      <c r="A110" s="24">
        <v>2006</v>
      </c>
      <c r="B110" s="26" t="s">
        <v>11</v>
      </c>
      <c r="C110" s="27"/>
      <c r="D110" s="41">
        <v>246</v>
      </c>
      <c r="E110" s="46">
        <v>47</v>
      </c>
      <c r="F110" s="46">
        <v>199</v>
      </c>
    </row>
    <row r="111" spans="1:6" x14ac:dyDescent="0.2">
      <c r="A111" s="24">
        <v>2006</v>
      </c>
      <c r="B111" s="26" t="s">
        <v>12</v>
      </c>
      <c r="C111" s="28" t="s">
        <v>44</v>
      </c>
      <c r="D111" s="41">
        <v>2216</v>
      </c>
      <c r="E111" s="46">
        <v>1236</v>
      </c>
      <c r="F111" s="46">
        <v>980</v>
      </c>
    </row>
    <row r="112" spans="1:6" x14ac:dyDescent="0.2">
      <c r="A112" s="24">
        <v>2006</v>
      </c>
      <c r="B112" s="26" t="s">
        <v>12</v>
      </c>
      <c r="C112" s="27" t="s">
        <v>45</v>
      </c>
      <c r="D112" s="41">
        <v>1545</v>
      </c>
      <c r="E112" s="46">
        <v>996</v>
      </c>
      <c r="F112" s="46">
        <v>549</v>
      </c>
    </row>
    <row r="113" spans="1:6" x14ac:dyDescent="0.2">
      <c r="A113" s="24">
        <v>2006</v>
      </c>
      <c r="B113" s="26" t="s">
        <v>12</v>
      </c>
      <c r="C113" s="27" t="s">
        <v>46</v>
      </c>
      <c r="D113" s="41">
        <v>569</v>
      </c>
      <c r="E113" s="46">
        <v>188</v>
      </c>
      <c r="F113" s="46">
        <v>381</v>
      </c>
    </row>
    <row r="114" spans="1:6" x14ac:dyDescent="0.2">
      <c r="A114" s="24">
        <v>2006</v>
      </c>
      <c r="B114" s="26" t="s">
        <v>13</v>
      </c>
      <c r="C114" s="29" t="s">
        <v>47</v>
      </c>
      <c r="D114" s="41">
        <v>8860</v>
      </c>
      <c r="E114" s="46">
        <v>2609</v>
      </c>
      <c r="F114" s="46">
        <v>6251</v>
      </c>
    </row>
    <row r="115" spans="1:6" x14ac:dyDescent="0.2">
      <c r="A115" s="24">
        <v>2006</v>
      </c>
      <c r="B115" s="26" t="s">
        <v>13</v>
      </c>
      <c r="C115" s="27" t="s">
        <v>48</v>
      </c>
      <c r="D115" s="41">
        <v>854</v>
      </c>
      <c r="E115" s="46">
        <v>215</v>
      </c>
      <c r="F115" s="46">
        <v>639</v>
      </c>
    </row>
    <row r="116" spans="1:6" x14ac:dyDescent="0.2">
      <c r="A116" s="24">
        <v>2006</v>
      </c>
      <c r="B116" s="26" t="s">
        <v>13</v>
      </c>
      <c r="C116" s="27" t="s">
        <v>49</v>
      </c>
      <c r="D116" s="41">
        <v>2799</v>
      </c>
      <c r="E116" s="46">
        <v>1229</v>
      </c>
      <c r="F116" s="46">
        <v>1570</v>
      </c>
    </row>
    <row r="117" spans="1:6" x14ac:dyDescent="0.2">
      <c r="A117" s="24">
        <v>2006</v>
      </c>
      <c r="B117" s="26" t="s">
        <v>13</v>
      </c>
      <c r="C117" s="27" t="s">
        <v>50</v>
      </c>
      <c r="D117" s="41">
        <v>5207</v>
      </c>
      <c r="E117" s="46">
        <v>1165</v>
      </c>
      <c r="F117" s="46">
        <v>4042</v>
      </c>
    </row>
    <row r="118" spans="1:6" x14ac:dyDescent="0.2">
      <c r="A118" s="24">
        <v>2006</v>
      </c>
      <c r="B118" s="26" t="s">
        <v>14</v>
      </c>
      <c r="C118" s="29"/>
      <c r="D118" s="41">
        <v>2020</v>
      </c>
      <c r="E118" s="46">
        <v>313</v>
      </c>
      <c r="F118" s="46">
        <v>1707</v>
      </c>
    </row>
    <row r="119" spans="1:6" x14ac:dyDescent="0.2">
      <c r="A119" s="24">
        <v>2006</v>
      </c>
      <c r="B119" s="26" t="s">
        <v>15</v>
      </c>
      <c r="C119" s="29"/>
      <c r="D119" s="41">
        <v>1833</v>
      </c>
      <c r="E119" s="46">
        <v>347</v>
      </c>
      <c r="F119" s="46">
        <v>1486</v>
      </c>
    </row>
    <row r="120" spans="1:6" x14ac:dyDescent="0.2">
      <c r="A120" s="24">
        <v>2006</v>
      </c>
      <c r="B120" s="26" t="s">
        <v>16</v>
      </c>
      <c r="C120" s="29" t="s">
        <v>51</v>
      </c>
      <c r="D120" s="41">
        <v>1752</v>
      </c>
      <c r="E120" s="46">
        <v>286</v>
      </c>
      <c r="F120" s="46">
        <v>1466</v>
      </c>
    </row>
    <row r="121" spans="1:6" x14ac:dyDescent="0.2">
      <c r="A121" s="24">
        <v>2006</v>
      </c>
      <c r="B121" s="26" t="s">
        <v>16</v>
      </c>
      <c r="C121" s="27" t="s">
        <v>52</v>
      </c>
      <c r="D121" s="41">
        <v>277</v>
      </c>
      <c r="E121" s="46">
        <f>68+69</f>
        <v>137</v>
      </c>
      <c r="F121" s="46">
        <v>140</v>
      </c>
    </row>
    <row r="122" spans="1:6" x14ac:dyDescent="0.2">
      <c r="A122" s="24">
        <v>2006</v>
      </c>
      <c r="B122" s="26" t="s">
        <v>16</v>
      </c>
      <c r="C122" s="27" t="s">
        <v>53</v>
      </c>
      <c r="D122" s="41">
        <v>1475</v>
      </c>
      <c r="E122" s="46">
        <f>33+116</f>
        <v>149</v>
      </c>
      <c r="F122" s="46">
        <f>4+1322</f>
        <v>1326</v>
      </c>
    </row>
    <row r="123" spans="1:6" x14ac:dyDescent="0.2">
      <c r="A123" s="24">
        <v>2006</v>
      </c>
      <c r="B123" s="26" t="s">
        <v>17</v>
      </c>
      <c r="C123" s="29" t="s">
        <v>54</v>
      </c>
      <c r="D123" s="41">
        <v>14188</v>
      </c>
      <c r="E123" s="46">
        <v>6268</v>
      </c>
      <c r="F123" s="46">
        <v>7920</v>
      </c>
    </row>
    <row r="124" spans="1:6" x14ac:dyDescent="0.2">
      <c r="A124" s="24">
        <v>2006</v>
      </c>
      <c r="B124" s="26" t="s">
        <v>17</v>
      </c>
      <c r="C124" s="27" t="s">
        <v>63</v>
      </c>
      <c r="D124" s="41">
        <v>9830</v>
      </c>
      <c r="E124" s="46">
        <v>4161</v>
      </c>
      <c r="F124" s="46">
        <v>5669</v>
      </c>
    </row>
    <row r="125" spans="1:6" x14ac:dyDescent="0.2">
      <c r="A125" s="30">
        <v>2006</v>
      </c>
      <c r="B125" s="31" t="s">
        <v>18</v>
      </c>
      <c r="C125" s="32"/>
      <c r="D125" s="42">
        <v>2395</v>
      </c>
      <c r="E125" s="49">
        <v>507</v>
      </c>
      <c r="F125" s="49">
        <v>1888</v>
      </c>
    </row>
    <row r="126" spans="1:6" x14ac:dyDescent="0.2">
      <c r="A126" s="24">
        <v>2007</v>
      </c>
      <c r="B126" s="3" t="s">
        <v>9</v>
      </c>
      <c r="C126" s="22"/>
      <c r="D126" s="20">
        <f>E126+F126</f>
        <v>34292</v>
      </c>
      <c r="E126" s="21">
        <f>E127+E128+E131+E135+E136+E137+E140+E142</f>
        <v>11955</v>
      </c>
      <c r="F126" s="21">
        <v>22337</v>
      </c>
    </row>
    <row r="127" spans="1:6" x14ac:dyDescent="0.2">
      <c r="A127" s="24">
        <v>2007</v>
      </c>
      <c r="B127" s="26" t="s">
        <v>11</v>
      </c>
      <c r="C127" s="50"/>
      <c r="D127" s="41">
        <v>253</v>
      </c>
      <c r="E127" s="46">
        <v>50</v>
      </c>
      <c r="F127" s="46">
        <v>203</v>
      </c>
    </row>
    <row r="128" spans="1:6" x14ac:dyDescent="0.2">
      <c r="A128" s="24">
        <v>2007</v>
      </c>
      <c r="B128" s="26" t="s">
        <v>12</v>
      </c>
      <c r="C128" s="28" t="s">
        <v>44</v>
      </c>
      <c r="D128" s="41">
        <v>2237</v>
      </c>
      <c r="E128" s="46">
        <v>1209</v>
      </c>
      <c r="F128" s="46">
        <v>1028</v>
      </c>
    </row>
    <row r="129" spans="1:6" x14ac:dyDescent="0.2">
      <c r="A129" s="24">
        <v>2007</v>
      </c>
      <c r="B129" s="26" t="s">
        <v>12</v>
      </c>
      <c r="C129" s="27" t="s">
        <v>45</v>
      </c>
      <c r="D129" s="41">
        <v>1542</v>
      </c>
      <c r="E129" s="46">
        <v>986</v>
      </c>
      <c r="F129" s="46">
        <v>556</v>
      </c>
    </row>
    <row r="130" spans="1:6" x14ac:dyDescent="0.2">
      <c r="A130" s="24">
        <v>2007</v>
      </c>
      <c r="B130" s="26" t="s">
        <v>12</v>
      </c>
      <c r="C130" s="27" t="s">
        <v>46</v>
      </c>
      <c r="D130" s="41">
        <v>582</v>
      </c>
      <c r="E130" s="46">
        <v>178</v>
      </c>
      <c r="F130" s="46">
        <v>404</v>
      </c>
    </row>
    <row r="131" spans="1:6" x14ac:dyDescent="0.2">
      <c r="A131" s="24">
        <v>2007</v>
      </c>
      <c r="B131" s="26" t="s">
        <v>13</v>
      </c>
      <c r="C131" s="29" t="s">
        <v>47</v>
      </c>
      <c r="D131" s="41">
        <v>8917</v>
      </c>
      <c r="E131" s="46">
        <v>2605</v>
      </c>
      <c r="F131" s="46">
        <v>6312</v>
      </c>
    </row>
    <row r="132" spans="1:6" x14ac:dyDescent="0.2">
      <c r="A132" s="24">
        <v>2007</v>
      </c>
      <c r="B132" s="26" t="s">
        <v>13</v>
      </c>
      <c r="C132" s="27" t="s">
        <v>48</v>
      </c>
      <c r="D132" s="41">
        <v>859</v>
      </c>
      <c r="E132" s="46">
        <v>220</v>
      </c>
      <c r="F132" s="46">
        <v>639</v>
      </c>
    </row>
    <row r="133" spans="1:6" x14ac:dyDescent="0.2">
      <c r="A133" s="24">
        <v>2007</v>
      </c>
      <c r="B133" s="26" t="s">
        <v>13</v>
      </c>
      <c r="C133" s="27" t="s">
        <v>49</v>
      </c>
      <c r="D133" s="41">
        <v>2741</v>
      </c>
      <c r="E133" s="46">
        <v>1206</v>
      </c>
      <c r="F133" s="46">
        <v>1535</v>
      </c>
    </row>
    <row r="134" spans="1:6" x14ac:dyDescent="0.2">
      <c r="A134" s="24">
        <v>2007</v>
      </c>
      <c r="B134" s="26" t="s">
        <v>13</v>
      </c>
      <c r="C134" s="27" t="s">
        <v>50</v>
      </c>
      <c r="D134" s="41">
        <v>5317</v>
      </c>
      <c r="E134" s="46">
        <v>1179</v>
      </c>
      <c r="F134" s="46">
        <v>4138</v>
      </c>
    </row>
    <row r="135" spans="1:6" x14ac:dyDescent="0.2">
      <c r="A135" s="24">
        <v>2007</v>
      </c>
      <c r="B135" s="26" t="s">
        <v>14</v>
      </c>
      <c r="C135" s="29"/>
      <c r="D135" s="41">
        <v>2043</v>
      </c>
      <c r="E135" s="46">
        <v>329</v>
      </c>
      <c r="F135" s="46">
        <v>1714</v>
      </c>
    </row>
    <row r="136" spans="1:6" x14ac:dyDescent="0.2">
      <c r="A136" s="24">
        <v>2007</v>
      </c>
      <c r="B136" s="26" t="s">
        <v>15</v>
      </c>
      <c r="C136" s="29"/>
      <c r="D136" s="41">
        <v>1885</v>
      </c>
      <c r="E136" s="46">
        <v>357</v>
      </c>
      <c r="F136" s="46">
        <v>1528</v>
      </c>
    </row>
    <row r="137" spans="1:6" x14ac:dyDescent="0.2">
      <c r="A137" s="24">
        <v>2007</v>
      </c>
      <c r="B137" s="26" t="s">
        <v>16</v>
      </c>
      <c r="C137" s="29" t="s">
        <v>51</v>
      </c>
      <c r="D137" s="41">
        <v>1803</v>
      </c>
      <c r="E137" s="46">
        <v>297</v>
      </c>
      <c r="F137" s="46">
        <v>1506</v>
      </c>
    </row>
    <row r="138" spans="1:6" x14ac:dyDescent="0.2">
      <c r="A138" s="24">
        <v>2007</v>
      </c>
      <c r="B138" s="26" t="s">
        <v>16</v>
      </c>
      <c r="C138" s="27" t="s">
        <v>52</v>
      </c>
      <c r="D138" s="41">
        <v>305</v>
      </c>
      <c r="E138" s="46">
        <v>144</v>
      </c>
      <c r="F138" s="46">
        <v>161</v>
      </c>
    </row>
    <row r="139" spans="1:6" x14ac:dyDescent="0.2">
      <c r="A139" s="24">
        <v>2007</v>
      </c>
      <c r="B139" s="26" t="s">
        <v>16</v>
      </c>
      <c r="C139" s="27" t="s">
        <v>53</v>
      </c>
      <c r="D139" s="41">
        <v>1498</v>
      </c>
      <c r="E139" s="46">
        <v>153</v>
      </c>
      <c r="F139" s="46">
        <v>1345</v>
      </c>
    </row>
    <row r="140" spans="1:6" x14ac:dyDescent="0.2">
      <c r="A140" s="24">
        <v>2007</v>
      </c>
      <c r="B140" s="26" t="s">
        <v>17</v>
      </c>
      <c r="C140" s="29" t="s">
        <v>54</v>
      </c>
      <c r="D140" s="41">
        <v>14668</v>
      </c>
      <c r="E140" s="46">
        <v>6576</v>
      </c>
      <c r="F140" s="46">
        <v>8092</v>
      </c>
    </row>
    <row r="141" spans="1:6" x14ac:dyDescent="0.2">
      <c r="A141" s="24">
        <v>2007</v>
      </c>
      <c r="B141" s="26" t="s">
        <v>17</v>
      </c>
      <c r="C141" s="27" t="s">
        <v>63</v>
      </c>
      <c r="D141" s="33" t="s">
        <v>36</v>
      </c>
      <c r="E141" s="34" t="s">
        <v>36</v>
      </c>
      <c r="F141" s="34" t="s">
        <v>36</v>
      </c>
    </row>
    <row r="142" spans="1:6" x14ac:dyDescent="0.2">
      <c r="A142" s="30">
        <v>2007</v>
      </c>
      <c r="B142" s="31" t="s">
        <v>18</v>
      </c>
      <c r="C142" s="51"/>
      <c r="D142" s="42">
        <v>2486</v>
      </c>
      <c r="E142" s="49">
        <v>532</v>
      </c>
      <c r="F142" s="49">
        <v>1954</v>
      </c>
    </row>
    <row r="143" spans="1:6" x14ac:dyDescent="0.2">
      <c r="A143" s="36">
        <v>2008</v>
      </c>
      <c r="B143" s="3" t="s">
        <v>9</v>
      </c>
      <c r="C143" s="22"/>
      <c r="D143" s="20">
        <f>E143+F143</f>
        <v>35048</v>
      </c>
      <c r="E143" s="21">
        <f>E144+E145+E148+E152+E153+E154+E157+E159</f>
        <v>12301</v>
      </c>
      <c r="F143" s="21">
        <f>F144+F145+F148+F152+F153+F154+F157+F159</f>
        <v>22747</v>
      </c>
    </row>
    <row r="144" spans="1:6" x14ac:dyDescent="0.2">
      <c r="A144" s="24">
        <v>2008</v>
      </c>
      <c r="B144" s="26" t="s">
        <v>11</v>
      </c>
      <c r="C144" s="50"/>
      <c r="D144" s="41">
        <f t="shared" ref="D144:D159" si="0">E144+F144</f>
        <v>262</v>
      </c>
      <c r="E144" s="46">
        <v>51</v>
      </c>
      <c r="F144" s="46">
        <v>211</v>
      </c>
    </row>
    <row r="145" spans="1:6" x14ac:dyDescent="0.2">
      <c r="A145" s="24">
        <v>2008</v>
      </c>
      <c r="B145" s="26" t="s">
        <v>12</v>
      </c>
      <c r="C145" s="28" t="s">
        <v>44</v>
      </c>
      <c r="D145" s="41">
        <f t="shared" si="0"/>
        <v>2271</v>
      </c>
      <c r="E145" s="46">
        <v>1202</v>
      </c>
      <c r="F145" s="46">
        <v>1069</v>
      </c>
    </row>
    <row r="146" spans="1:6" x14ac:dyDescent="0.2">
      <c r="A146" s="24">
        <v>2008</v>
      </c>
      <c r="B146" s="26" t="s">
        <v>12</v>
      </c>
      <c r="C146" s="27" t="s">
        <v>45</v>
      </c>
      <c r="D146" s="41">
        <f t="shared" si="0"/>
        <v>1545</v>
      </c>
      <c r="E146" s="46">
        <v>980</v>
      </c>
      <c r="F146" s="46">
        <v>565</v>
      </c>
    </row>
    <row r="147" spans="1:6" x14ac:dyDescent="0.2">
      <c r="A147" s="24">
        <v>2008</v>
      </c>
      <c r="B147" s="26" t="s">
        <v>12</v>
      </c>
      <c r="C147" s="27" t="s">
        <v>46</v>
      </c>
      <c r="D147" s="41">
        <f t="shared" si="0"/>
        <v>595</v>
      </c>
      <c r="E147" s="46">
        <v>183</v>
      </c>
      <c r="F147" s="46">
        <v>412</v>
      </c>
    </row>
    <row r="148" spans="1:6" x14ac:dyDescent="0.2">
      <c r="A148" s="24">
        <v>2008</v>
      </c>
      <c r="B148" s="26" t="s">
        <v>13</v>
      </c>
      <c r="C148" s="29" t="s">
        <v>47</v>
      </c>
      <c r="D148" s="41">
        <f t="shared" si="0"/>
        <v>8988</v>
      </c>
      <c r="E148" s="46">
        <v>2626</v>
      </c>
      <c r="F148" s="46">
        <v>6362</v>
      </c>
    </row>
    <row r="149" spans="1:6" x14ac:dyDescent="0.2">
      <c r="A149" s="24">
        <v>2008</v>
      </c>
      <c r="B149" s="26" t="s">
        <v>13</v>
      </c>
      <c r="C149" s="27" t="s">
        <v>48</v>
      </c>
      <c r="D149" s="41">
        <f t="shared" si="0"/>
        <v>894</v>
      </c>
      <c r="E149" s="46">
        <v>229</v>
      </c>
      <c r="F149" s="46">
        <v>665</v>
      </c>
    </row>
    <row r="150" spans="1:6" x14ac:dyDescent="0.2">
      <c r="A150" s="24">
        <v>2008</v>
      </c>
      <c r="B150" s="26" t="s">
        <v>13</v>
      </c>
      <c r="C150" s="27" t="s">
        <v>49</v>
      </c>
      <c r="D150" s="41">
        <f t="shared" si="0"/>
        <v>2676</v>
      </c>
      <c r="E150" s="46">
        <v>1201</v>
      </c>
      <c r="F150" s="46">
        <v>1475</v>
      </c>
    </row>
    <row r="151" spans="1:6" x14ac:dyDescent="0.2">
      <c r="A151" s="24">
        <v>2008</v>
      </c>
      <c r="B151" s="26" t="s">
        <v>13</v>
      </c>
      <c r="C151" s="27" t="s">
        <v>50</v>
      </c>
      <c r="D151" s="41">
        <f t="shared" si="0"/>
        <v>5418</v>
      </c>
      <c r="E151" s="46">
        <v>1196</v>
      </c>
      <c r="F151" s="46">
        <v>4222</v>
      </c>
    </row>
    <row r="152" spans="1:6" x14ac:dyDescent="0.2">
      <c r="A152" s="24">
        <v>2008</v>
      </c>
      <c r="B152" s="26" t="s">
        <v>14</v>
      </c>
      <c r="C152" s="29"/>
      <c r="D152" s="41">
        <f t="shared" si="0"/>
        <v>2070</v>
      </c>
      <c r="E152" s="46">
        <v>345</v>
      </c>
      <c r="F152" s="46">
        <v>1725</v>
      </c>
    </row>
    <row r="153" spans="1:6" x14ac:dyDescent="0.2">
      <c r="A153" s="24">
        <v>2008</v>
      </c>
      <c r="B153" s="26" t="s">
        <v>15</v>
      </c>
      <c r="C153" s="29"/>
      <c r="D153" s="41">
        <f t="shared" si="0"/>
        <v>1908</v>
      </c>
      <c r="E153" s="46">
        <v>369</v>
      </c>
      <c r="F153" s="46">
        <v>1539</v>
      </c>
    </row>
    <row r="154" spans="1:6" x14ac:dyDescent="0.2">
      <c r="A154" s="24">
        <v>2008</v>
      </c>
      <c r="B154" s="26" t="s">
        <v>16</v>
      </c>
      <c r="C154" s="29" t="s">
        <v>51</v>
      </c>
      <c r="D154" s="41">
        <f t="shared" si="0"/>
        <v>1774</v>
      </c>
      <c r="E154" s="46">
        <v>295</v>
      </c>
      <c r="F154" s="46">
        <v>1479</v>
      </c>
    </row>
    <row r="155" spans="1:6" x14ac:dyDescent="0.2">
      <c r="A155" s="24">
        <v>2008</v>
      </c>
      <c r="B155" s="26" t="s">
        <v>16</v>
      </c>
      <c r="C155" s="27" t="s">
        <v>52</v>
      </c>
      <c r="D155" s="41">
        <f t="shared" si="0"/>
        <v>321</v>
      </c>
      <c r="E155" s="46">
        <v>141</v>
      </c>
      <c r="F155" s="46">
        <v>180</v>
      </c>
    </row>
    <row r="156" spans="1:6" x14ac:dyDescent="0.2">
      <c r="A156" s="24">
        <v>2008</v>
      </c>
      <c r="B156" s="26" t="s">
        <v>16</v>
      </c>
      <c r="C156" s="27" t="s">
        <v>53</v>
      </c>
      <c r="D156" s="41">
        <f t="shared" si="0"/>
        <v>1453</v>
      </c>
      <c r="E156" s="46">
        <v>154</v>
      </c>
      <c r="F156" s="46">
        <v>1299</v>
      </c>
    </row>
    <row r="157" spans="1:6" x14ac:dyDescent="0.2">
      <c r="A157" s="24">
        <v>2008</v>
      </c>
      <c r="B157" s="26" t="s">
        <v>17</v>
      </c>
      <c r="C157" s="29" t="s">
        <v>54</v>
      </c>
      <c r="D157" s="41">
        <f t="shared" si="0"/>
        <v>15147</v>
      </c>
      <c r="E157" s="46">
        <v>6864</v>
      </c>
      <c r="F157" s="46">
        <v>8283</v>
      </c>
    </row>
    <row r="158" spans="1:6" x14ac:dyDescent="0.2">
      <c r="A158" s="24">
        <v>2008</v>
      </c>
      <c r="B158" s="26" t="s">
        <v>17</v>
      </c>
      <c r="C158" s="27" t="s">
        <v>63</v>
      </c>
      <c r="D158" s="33" t="s">
        <v>36</v>
      </c>
      <c r="E158" s="34" t="s">
        <v>36</v>
      </c>
      <c r="F158" s="34" t="s">
        <v>36</v>
      </c>
    </row>
    <row r="159" spans="1:6" x14ac:dyDescent="0.2">
      <c r="A159" s="30">
        <v>2008</v>
      </c>
      <c r="B159" s="31" t="s">
        <v>18</v>
      </c>
      <c r="C159" s="51"/>
      <c r="D159" s="42">
        <f t="shared" si="0"/>
        <v>2628</v>
      </c>
      <c r="E159" s="49">
        <v>549</v>
      </c>
      <c r="F159" s="49">
        <v>2079</v>
      </c>
    </row>
    <row r="162" spans="2:2" x14ac:dyDescent="0.2">
      <c r="B162" s="52" t="s">
        <v>38</v>
      </c>
    </row>
    <row r="163" spans="2:2" x14ac:dyDescent="0.2">
      <c r="B163" s="53" t="s">
        <v>73</v>
      </c>
    </row>
    <row r="164" spans="2:2" x14ac:dyDescent="0.2">
      <c r="B164" s="53" t="s">
        <v>74</v>
      </c>
    </row>
    <row r="165" spans="2:2" x14ac:dyDescent="0.2">
      <c r="B165" s="53" t="s">
        <v>75</v>
      </c>
    </row>
    <row r="166" spans="2:2" x14ac:dyDescent="0.2">
      <c r="B166" s="54"/>
    </row>
    <row r="167" spans="2:2" x14ac:dyDescent="0.2">
      <c r="B167" s="55" t="s">
        <v>39</v>
      </c>
    </row>
  </sheetData>
  <autoFilter ref="A6:C159"/>
  <mergeCells count="5">
    <mergeCell ref="E5:F5"/>
    <mergeCell ref="D5:D6"/>
    <mergeCell ref="A5:A6"/>
    <mergeCell ref="B5:B6"/>
    <mergeCell ref="C5:C6"/>
  </mergeCells>
  <phoneticPr fontId="0" type="noConversion"/>
  <pageMargins left="0.59055118110236204" right="0.59055118110236204" top="0.59055118110236204" bottom="0.59055118110236204" header="0.47244094488188981" footer="0"/>
  <pageSetup paperSize="9" scale="40" orientation="portrait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pane ySplit="6" topLeftCell="A67" activePane="bottomLeft" state="frozen"/>
      <selection pane="bottomLeft" activeCell="A103" sqref="A103"/>
    </sheetView>
  </sheetViews>
  <sheetFormatPr baseColWidth="10" defaultColWidth="17" defaultRowHeight="11.25" x14ac:dyDescent="0.2"/>
  <cols>
    <col min="1" max="16384" width="17" style="43"/>
  </cols>
  <sheetData>
    <row r="1" spans="1:5" s="2" customFormat="1" ht="12.75" x14ac:dyDescent="0.2">
      <c r="A1" s="1" t="s">
        <v>22</v>
      </c>
      <c r="B1" s="1"/>
      <c r="C1" s="1"/>
      <c r="D1" s="1"/>
      <c r="E1" s="1"/>
    </row>
    <row r="2" spans="1:5" s="2" customFormat="1" ht="12.75" x14ac:dyDescent="0.2">
      <c r="A2" s="1"/>
      <c r="B2" s="1"/>
      <c r="C2" s="1"/>
      <c r="D2" s="1"/>
      <c r="E2" s="1"/>
    </row>
    <row r="3" spans="1:5" ht="12.75" x14ac:dyDescent="0.2">
      <c r="A3" s="44" t="s">
        <v>55</v>
      </c>
      <c r="B3" s="44"/>
      <c r="C3" s="44"/>
      <c r="D3" s="44"/>
      <c r="E3" s="44"/>
    </row>
    <row r="4" spans="1:5" ht="12.75" customHeight="1" x14ac:dyDescent="0.2">
      <c r="A4" s="45"/>
      <c r="B4" s="45"/>
      <c r="C4" s="45"/>
      <c r="D4" s="45"/>
      <c r="E4" s="45"/>
    </row>
    <row r="5" spans="1:5" ht="12.75" customHeight="1" x14ac:dyDescent="0.2">
      <c r="A5" s="90" t="s">
        <v>41</v>
      </c>
      <c r="B5" s="92" t="s">
        <v>8</v>
      </c>
      <c r="C5" s="94" t="s">
        <v>30</v>
      </c>
      <c r="D5" s="84" t="s">
        <v>31</v>
      </c>
      <c r="E5" s="85"/>
    </row>
    <row r="6" spans="1:5" ht="30.75" customHeight="1" x14ac:dyDescent="0.2">
      <c r="A6" s="91"/>
      <c r="B6" s="93"/>
      <c r="C6" s="94"/>
      <c r="D6" s="18" t="s">
        <v>32</v>
      </c>
      <c r="E6" s="19" t="s">
        <v>33</v>
      </c>
    </row>
    <row r="7" spans="1:5" s="22" customFormat="1" ht="12.75" customHeight="1" x14ac:dyDescent="0.2">
      <c r="A7" s="36">
        <v>1991</v>
      </c>
      <c r="B7" s="37" t="s">
        <v>9</v>
      </c>
      <c r="C7" s="21">
        <v>24075</v>
      </c>
      <c r="D7" s="21">
        <v>8714</v>
      </c>
      <c r="E7" s="23">
        <v>15361</v>
      </c>
    </row>
    <row r="8" spans="1:5" ht="12.75" customHeight="1" x14ac:dyDescent="0.2">
      <c r="A8" s="24">
        <v>1991</v>
      </c>
      <c r="B8" s="38" t="s">
        <v>11</v>
      </c>
      <c r="C8" s="46">
        <v>150</v>
      </c>
      <c r="D8" s="46">
        <v>30</v>
      </c>
      <c r="E8" s="47">
        <v>120</v>
      </c>
    </row>
    <row r="9" spans="1:5" ht="12.75" customHeight="1" x14ac:dyDescent="0.2">
      <c r="A9" s="24">
        <v>1991</v>
      </c>
      <c r="B9" s="38" t="s">
        <v>56</v>
      </c>
      <c r="C9" s="46">
        <v>1968</v>
      </c>
      <c r="D9" s="46">
        <v>1311</v>
      </c>
      <c r="E9" s="47">
        <v>657</v>
      </c>
    </row>
    <row r="10" spans="1:5" ht="12.75" customHeight="1" x14ac:dyDescent="0.2">
      <c r="A10" s="24">
        <v>1991</v>
      </c>
      <c r="B10" s="38" t="s">
        <v>57</v>
      </c>
      <c r="C10" s="46">
        <v>14</v>
      </c>
      <c r="D10" s="46">
        <v>14</v>
      </c>
      <c r="E10" s="48">
        <v>0</v>
      </c>
    </row>
    <row r="11" spans="1:5" ht="12.75" customHeight="1" x14ac:dyDescent="0.2">
      <c r="A11" s="24">
        <v>1991</v>
      </c>
      <c r="B11" s="38" t="s">
        <v>58</v>
      </c>
      <c r="C11" s="46">
        <v>2436</v>
      </c>
      <c r="D11" s="46">
        <v>1438</v>
      </c>
      <c r="E11" s="47">
        <v>998</v>
      </c>
    </row>
    <row r="12" spans="1:5" ht="12.75" customHeight="1" x14ac:dyDescent="0.2">
      <c r="A12" s="24">
        <v>1991</v>
      </c>
      <c r="B12" s="38" t="s">
        <v>59</v>
      </c>
      <c r="C12" s="46">
        <v>4445</v>
      </c>
      <c r="D12" s="46">
        <v>1187</v>
      </c>
      <c r="E12" s="47">
        <v>3258</v>
      </c>
    </row>
    <row r="13" spans="1:5" ht="12.75" customHeight="1" x14ac:dyDescent="0.2">
      <c r="A13" s="24">
        <v>1991</v>
      </c>
      <c r="B13" s="38" t="s">
        <v>60</v>
      </c>
      <c r="C13" s="46">
        <v>1387</v>
      </c>
      <c r="D13" s="46">
        <v>256</v>
      </c>
      <c r="E13" s="47">
        <v>1131</v>
      </c>
    </row>
    <row r="14" spans="1:5" ht="12.75" customHeight="1" x14ac:dyDescent="0.2">
      <c r="A14" s="24">
        <v>1991</v>
      </c>
      <c r="B14" s="38" t="s">
        <v>14</v>
      </c>
      <c r="C14" s="46">
        <v>1783</v>
      </c>
      <c r="D14" s="46">
        <v>249</v>
      </c>
      <c r="E14" s="47">
        <v>1534</v>
      </c>
    </row>
    <row r="15" spans="1:5" ht="12.75" customHeight="1" x14ac:dyDescent="0.2">
      <c r="A15" s="24">
        <v>1991</v>
      </c>
      <c r="B15" s="38" t="s">
        <v>61</v>
      </c>
      <c r="C15" s="46">
        <v>198</v>
      </c>
      <c r="D15" s="46">
        <v>110</v>
      </c>
      <c r="E15" s="47">
        <v>88</v>
      </c>
    </row>
    <row r="16" spans="1:5" ht="12.75" customHeight="1" x14ac:dyDescent="0.2">
      <c r="A16" s="24">
        <v>1991</v>
      </c>
      <c r="B16" s="38" t="s">
        <v>62</v>
      </c>
      <c r="C16" s="46">
        <v>1582</v>
      </c>
      <c r="D16" s="46">
        <v>117</v>
      </c>
      <c r="E16" s="47">
        <v>1465</v>
      </c>
    </row>
    <row r="17" spans="1:5" ht="12.75" customHeight="1" x14ac:dyDescent="0.2">
      <c r="A17" s="24">
        <v>1991</v>
      </c>
      <c r="B17" s="38" t="s">
        <v>15</v>
      </c>
      <c r="C17" s="46">
        <v>1754</v>
      </c>
      <c r="D17" s="46">
        <v>334</v>
      </c>
      <c r="E17" s="47">
        <v>1420</v>
      </c>
    </row>
    <row r="18" spans="1:5" ht="12.75" customHeight="1" x14ac:dyDescent="0.2">
      <c r="A18" s="30">
        <v>1991</v>
      </c>
      <c r="B18" s="39" t="s">
        <v>18</v>
      </c>
      <c r="C18" s="49">
        <v>8358</v>
      </c>
      <c r="D18" s="49">
        <v>3668</v>
      </c>
      <c r="E18" s="49">
        <v>4690</v>
      </c>
    </row>
    <row r="19" spans="1:5" x14ac:dyDescent="0.2">
      <c r="A19" s="24">
        <v>1993</v>
      </c>
      <c r="B19" s="40" t="s">
        <v>9</v>
      </c>
      <c r="C19" s="21">
        <v>26465</v>
      </c>
      <c r="D19" s="21">
        <v>9349</v>
      </c>
      <c r="E19" s="21">
        <v>17116</v>
      </c>
    </row>
    <row r="20" spans="1:5" x14ac:dyDescent="0.2">
      <c r="A20" s="24">
        <v>1993</v>
      </c>
      <c r="B20" s="38" t="s">
        <v>11</v>
      </c>
      <c r="C20" s="46">
        <v>158</v>
      </c>
      <c r="D20" s="46">
        <v>32</v>
      </c>
      <c r="E20" s="46">
        <v>126</v>
      </c>
    </row>
    <row r="21" spans="1:5" x14ac:dyDescent="0.2">
      <c r="A21" s="24">
        <v>1993</v>
      </c>
      <c r="B21" s="38" t="s">
        <v>56</v>
      </c>
      <c r="C21" s="46">
        <v>2101</v>
      </c>
      <c r="D21" s="46">
        <v>1349</v>
      </c>
      <c r="E21" s="46">
        <v>752</v>
      </c>
    </row>
    <row r="22" spans="1:5" x14ac:dyDescent="0.2">
      <c r="A22" s="24">
        <v>1993</v>
      </c>
      <c r="B22" s="38" t="s">
        <v>57</v>
      </c>
      <c r="C22" s="46">
        <v>14</v>
      </c>
      <c r="D22" s="46">
        <v>14</v>
      </c>
      <c r="E22" s="46">
        <v>0</v>
      </c>
    </row>
    <row r="23" spans="1:5" x14ac:dyDescent="0.2">
      <c r="A23" s="24">
        <v>1993</v>
      </c>
      <c r="B23" s="38" t="s">
        <v>58</v>
      </c>
      <c r="C23" s="46">
        <v>2620</v>
      </c>
      <c r="D23" s="46">
        <v>1525</v>
      </c>
      <c r="E23" s="46">
        <v>1095</v>
      </c>
    </row>
    <row r="24" spans="1:5" x14ac:dyDescent="0.2">
      <c r="A24" s="24">
        <v>1993</v>
      </c>
      <c r="B24" s="38" t="s">
        <v>59</v>
      </c>
      <c r="C24" s="46">
        <v>4772</v>
      </c>
      <c r="D24" s="46">
        <v>1195</v>
      </c>
      <c r="E24" s="46">
        <v>3577</v>
      </c>
    </row>
    <row r="25" spans="1:5" x14ac:dyDescent="0.2">
      <c r="A25" s="24">
        <v>1993</v>
      </c>
      <c r="B25" s="38" t="s">
        <v>60</v>
      </c>
      <c r="C25" s="46">
        <v>1530</v>
      </c>
      <c r="D25" s="46">
        <v>266</v>
      </c>
      <c r="E25" s="46">
        <v>1264</v>
      </c>
    </row>
    <row r="26" spans="1:5" x14ac:dyDescent="0.2">
      <c r="A26" s="24">
        <v>1993</v>
      </c>
      <c r="B26" s="38" t="s">
        <v>14</v>
      </c>
      <c r="C26" s="46">
        <v>1897</v>
      </c>
      <c r="D26" s="46">
        <v>283</v>
      </c>
      <c r="E26" s="46">
        <v>1614</v>
      </c>
    </row>
    <row r="27" spans="1:5" x14ac:dyDescent="0.2">
      <c r="A27" s="24">
        <v>1993</v>
      </c>
      <c r="B27" s="38" t="s">
        <v>61</v>
      </c>
      <c r="C27" s="46">
        <v>200</v>
      </c>
      <c r="D27" s="46">
        <v>111</v>
      </c>
      <c r="E27" s="46">
        <v>89</v>
      </c>
    </row>
    <row r="28" spans="1:5" x14ac:dyDescent="0.2">
      <c r="A28" s="24">
        <v>1993</v>
      </c>
      <c r="B28" s="38" t="s">
        <v>62</v>
      </c>
      <c r="C28" s="46">
        <v>1708</v>
      </c>
      <c r="D28" s="46">
        <v>117</v>
      </c>
      <c r="E28" s="46">
        <v>1591</v>
      </c>
    </row>
    <row r="29" spans="1:5" x14ac:dyDescent="0.2">
      <c r="A29" s="24">
        <v>1993</v>
      </c>
      <c r="B29" s="38" t="s">
        <v>15</v>
      </c>
      <c r="C29" s="46">
        <v>1912</v>
      </c>
      <c r="D29" s="46">
        <v>337</v>
      </c>
      <c r="E29" s="46">
        <v>1575</v>
      </c>
    </row>
    <row r="30" spans="1:5" x14ac:dyDescent="0.2">
      <c r="A30" s="30">
        <v>1993</v>
      </c>
      <c r="B30" s="39" t="s">
        <v>18</v>
      </c>
      <c r="C30" s="49">
        <v>9553</v>
      </c>
      <c r="D30" s="49">
        <v>4120</v>
      </c>
      <c r="E30" s="49">
        <v>5433</v>
      </c>
    </row>
    <row r="31" spans="1:5" x14ac:dyDescent="0.2">
      <c r="A31" s="24">
        <v>1994</v>
      </c>
      <c r="B31" s="40" t="s">
        <v>9</v>
      </c>
      <c r="C31" s="21">
        <f t="shared" ref="C31:C41" si="0">SUM(D31:E31)</f>
        <v>27160</v>
      </c>
      <c r="D31" s="21">
        <v>9593</v>
      </c>
      <c r="E31" s="21">
        <v>17567</v>
      </c>
    </row>
    <row r="32" spans="1:5" x14ac:dyDescent="0.2">
      <c r="A32" s="24">
        <v>1994</v>
      </c>
      <c r="B32" s="38" t="s">
        <v>11</v>
      </c>
      <c r="C32" s="46">
        <f t="shared" si="0"/>
        <v>159</v>
      </c>
      <c r="D32" s="46">
        <v>32</v>
      </c>
      <c r="E32" s="46">
        <v>127</v>
      </c>
    </row>
    <row r="33" spans="1:5" x14ac:dyDescent="0.2">
      <c r="A33" s="24">
        <v>1994</v>
      </c>
      <c r="B33" s="38" t="s">
        <v>56</v>
      </c>
      <c r="C33" s="46">
        <f t="shared" si="0"/>
        <v>2101</v>
      </c>
      <c r="D33" s="46">
        <v>1331</v>
      </c>
      <c r="E33" s="46">
        <v>770</v>
      </c>
    </row>
    <row r="34" spans="1:5" x14ac:dyDescent="0.2">
      <c r="A34" s="24">
        <v>1994</v>
      </c>
      <c r="B34" s="38" t="s">
        <v>57</v>
      </c>
      <c r="C34" s="46">
        <f t="shared" si="0"/>
        <v>15</v>
      </c>
      <c r="D34" s="46">
        <v>15</v>
      </c>
      <c r="E34" s="46">
        <v>0</v>
      </c>
    </row>
    <row r="35" spans="1:5" x14ac:dyDescent="0.2">
      <c r="A35" s="24">
        <v>1994</v>
      </c>
      <c r="B35" s="38" t="s">
        <v>58</v>
      </c>
      <c r="C35" s="46">
        <f t="shared" si="0"/>
        <v>2558</v>
      </c>
      <c r="D35" s="46">
        <v>1515</v>
      </c>
      <c r="E35" s="46">
        <v>1043</v>
      </c>
    </row>
    <row r="36" spans="1:5" x14ac:dyDescent="0.2">
      <c r="A36" s="24">
        <v>1994</v>
      </c>
      <c r="B36" s="38" t="s">
        <v>59</v>
      </c>
      <c r="C36" s="46">
        <f t="shared" si="0"/>
        <v>4993</v>
      </c>
      <c r="D36" s="46">
        <v>1199</v>
      </c>
      <c r="E36" s="46">
        <v>3794</v>
      </c>
    </row>
    <row r="37" spans="1:5" x14ac:dyDescent="0.2">
      <c r="A37" s="24">
        <v>1994</v>
      </c>
      <c r="B37" s="38" t="s">
        <v>60</v>
      </c>
      <c r="C37" s="46">
        <f t="shared" si="0"/>
        <v>1489</v>
      </c>
      <c r="D37" s="46">
        <v>258</v>
      </c>
      <c r="E37" s="46">
        <v>1231</v>
      </c>
    </row>
    <row r="38" spans="1:5" x14ac:dyDescent="0.2">
      <c r="A38" s="24">
        <v>1994</v>
      </c>
      <c r="B38" s="38" t="s">
        <v>14</v>
      </c>
      <c r="C38" s="46">
        <f t="shared" si="0"/>
        <v>1960</v>
      </c>
      <c r="D38" s="46">
        <v>294</v>
      </c>
      <c r="E38" s="46">
        <v>1666</v>
      </c>
    </row>
    <row r="39" spans="1:5" x14ac:dyDescent="0.2">
      <c r="A39" s="24">
        <v>1994</v>
      </c>
      <c r="B39" s="38" t="s">
        <v>61</v>
      </c>
      <c r="C39" s="46">
        <f t="shared" si="0"/>
        <v>202</v>
      </c>
      <c r="D39" s="46">
        <v>119</v>
      </c>
      <c r="E39" s="46">
        <v>83</v>
      </c>
    </row>
    <row r="40" spans="1:5" x14ac:dyDescent="0.2">
      <c r="A40" s="24">
        <v>1994</v>
      </c>
      <c r="B40" s="38" t="s">
        <v>62</v>
      </c>
      <c r="C40" s="46">
        <f t="shared" si="0"/>
        <v>1710</v>
      </c>
      <c r="D40" s="46">
        <v>125</v>
      </c>
      <c r="E40" s="46">
        <v>1585</v>
      </c>
    </row>
    <row r="41" spans="1:5" x14ac:dyDescent="0.2">
      <c r="A41" s="24">
        <v>1994</v>
      </c>
      <c r="B41" s="38" t="s">
        <v>15</v>
      </c>
      <c r="C41" s="46">
        <f t="shared" si="0"/>
        <v>1891</v>
      </c>
      <c r="D41" s="46">
        <v>360</v>
      </c>
      <c r="E41" s="46">
        <v>1531</v>
      </c>
    </row>
    <row r="42" spans="1:5" x14ac:dyDescent="0.2">
      <c r="A42" s="30">
        <v>1994</v>
      </c>
      <c r="B42" s="39" t="s">
        <v>18</v>
      </c>
      <c r="C42" s="49">
        <v>10082</v>
      </c>
      <c r="D42" s="49">
        <v>4345</v>
      </c>
      <c r="E42" s="49">
        <v>5737</v>
      </c>
    </row>
    <row r="43" spans="1:5" x14ac:dyDescent="0.2">
      <c r="A43" s="24">
        <v>1995</v>
      </c>
      <c r="B43" s="40" t="s">
        <v>9</v>
      </c>
      <c r="C43" s="21">
        <v>26135</v>
      </c>
      <c r="D43" s="21">
        <v>9798</v>
      </c>
      <c r="E43" s="21">
        <v>16337</v>
      </c>
    </row>
    <row r="44" spans="1:5" x14ac:dyDescent="0.2">
      <c r="A44" s="24">
        <v>1995</v>
      </c>
      <c r="B44" s="38" t="s">
        <v>11</v>
      </c>
      <c r="C44" s="46">
        <v>154</v>
      </c>
      <c r="D44" s="46">
        <v>33</v>
      </c>
      <c r="E44" s="46">
        <v>121</v>
      </c>
    </row>
    <row r="45" spans="1:5" x14ac:dyDescent="0.2">
      <c r="A45" s="24">
        <v>1995</v>
      </c>
      <c r="B45" s="38" t="s">
        <v>56</v>
      </c>
      <c r="C45" s="46">
        <v>1865</v>
      </c>
      <c r="D45" s="46">
        <v>1257</v>
      </c>
      <c r="E45" s="46">
        <v>608</v>
      </c>
    </row>
    <row r="46" spans="1:5" x14ac:dyDescent="0.2">
      <c r="A46" s="24">
        <v>1995</v>
      </c>
      <c r="B46" s="38" t="s">
        <v>57</v>
      </c>
      <c r="C46" s="46">
        <v>14</v>
      </c>
      <c r="D46" s="46">
        <v>14</v>
      </c>
      <c r="E46" s="46">
        <v>0</v>
      </c>
    </row>
    <row r="47" spans="1:5" x14ac:dyDescent="0.2">
      <c r="A47" s="24">
        <v>1995</v>
      </c>
      <c r="B47" s="38" t="s">
        <v>58</v>
      </c>
      <c r="C47" s="46">
        <v>2195</v>
      </c>
      <c r="D47" s="46">
        <v>1403</v>
      </c>
      <c r="E47" s="46">
        <v>792</v>
      </c>
    </row>
    <row r="48" spans="1:5" x14ac:dyDescent="0.2">
      <c r="A48" s="24">
        <v>1995</v>
      </c>
      <c r="B48" s="38" t="s">
        <v>59</v>
      </c>
      <c r="C48" s="46">
        <v>5111</v>
      </c>
      <c r="D48" s="46">
        <v>1311</v>
      </c>
      <c r="E48" s="46">
        <v>3800</v>
      </c>
    </row>
    <row r="49" spans="1:5" x14ac:dyDescent="0.2">
      <c r="A49" s="24">
        <v>1995</v>
      </c>
      <c r="B49" s="38" t="s">
        <v>60</v>
      </c>
      <c r="C49" s="46">
        <v>1401</v>
      </c>
      <c r="D49" s="46">
        <v>293</v>
      </c>
      <c r="E49" s="46">
        <v>1108</v>
      </c>
    </row>
    <row r="50" spans="1:5" x14ac:dyDescent="0.2">
      <c r="A50" s="24">
        <v>1995</v>
      </c>
      <c r="B50" s="38" t="s">
        <v>14</v>
      </c>
      <c r="C50" s="46">
        <v>1886</v>
      </c>
      <c r="D50" s="46">
        <v>299</v>
      </c>
      <c r="E50" s="46">
        <v>1587</v>
      </c>
    </row>
    <row r="51" spans="1:5" x14ac:dyDescent="0.2">
      <c r="A51" s="24">
        <v>1995</v>
      </c>
      <c r="B51" s="38" t="s">
        <v>61</v>
      </c>
      <c r="C51" s="46">
        <v>189</v>
      </c>
      <c r="D51" s="46">
        <v>116</v>
      </c>
      <c r="E51" s="46">
        <v>73</v>
      </c>
    </row>
    <row r="52" spans="1:5" x14ac:dyDescent="0.2">
      <c r="A52" s="24">
        <v>1995</v>
      </c>
      <c r="B52" s="38" t="s">
        <v>62</v>
      </c>
      <c r="C52" s="46">
        <v>1466</v>
      </c>
      <c r="D52" s="46">
        <v>124</v>
      </c>
      <c r="E52" s="46">
        <v>1342</v>
      </c>
    </row>
    <row r="53" spans="1:5" x14ac:dyDescent="0.2">
      <c r="A53" s="24">
        <v>1995</v>
      </c>
      <c r="B53" s="38" t="s">
        <v>15</v>
      </c>
      <c r="C53" s="46">
        <v>1799</v>
      </c>
      <c r="D53" s="46">
        <v>367</v>
      </c>
      <c r="E53" s="46">
        <v>1432</v>
      </c>
    </row>
    <row r="54" spans="1:5" x14ac:dyDescent="0.2">
      <c r="A54" s="30">
        <v>1995</v>
      </c>
      <c r="B54" s="39" t="s">
        <v>18</v>
      </c>
      <c r="C54" s="49">
        <v>10055</v>
      </c>
      <c r="D54" s="49">
        <v>4581</v>
      </c>
      <c r="E54" s="49">
        <v>5474</v>
      </c>
    </row>
    <row r="55" spans="1:5" x14ac:dyDescent="0.2">
      <c r="A55" s="24">
        <v>1996</v>
      </c>
      <c r="B55" s="3" t="s">
        <v>9</v>
      </c>
      <c r="C55" s="21">
        <f t="shared" ref="C55:C65" si="1">SUM(D55:E55)</f>
        <v>26693</v>
      </c>
      <c r="D55" s="21">
        <v>9715</v>
      </c>
      <c r="E55" s="21">
        <v>16978</v>
      </c>
    </row>
    <row r="56" spans="1:5" x14ac:dyDescent="0.2">
      <c r="A56" s="24">
        <v>1996</v>
      </c>
      <c r="B56" s="38" t="s">
        <v>11</v>
      </c>
      <c r="C56" s="46">
        <f t="shared" si="1"/>
        <v>154</v>
      </c>
      <c r="D56" s="46">
        <v>32</v>
      </c>
      <c r="E56" s="46">
        <v>122</v>
      </c>
    </row>
    <row r="57" spans="1:5" x14ac:dyDescent="0.2">
      <c r="A57" s="24">
        <v>1996</v>
      </c>
      <c r="B57" s="38" t="s">
        <v>56</v>
      </c>
      <c r="C57" s="46">
        <f t="shared" si="1"/>
        <v>1845</v>
      </c>
      <c r="D57" s="46">
        <v>1233</v>
      </c>
      <c r="E57" s="46">
        <v>612</v>
      </c>
    </row>
    <row r="58" spans="1:5" x14ac:dyDescent="0.2">
      <c r="A58" s="24">
        <v>1996</v>
      </c>
      <c r="B58" s="38" t="s">
        <v>57</v>
      </c>
      <c r="C58" s="46">
        <f t="shared" si="1"/>
        <v>14</v>
      </c>
      <c r="D58" s="46">
        <v>14</v>
      </c>
      <c r="E58" s="46">
        <v>0</v>
      </c>
    </row>
    <row r="59" spans="1:5" x14ac:dyDescent="0.2">
      <c r="A59" s="24">
        <v>1996</v>
      </c>
      <c r="B59" s="38" t="s">
        <v>58</v>
      </c>
      <c r="C59" s="46">
        <f t="shared" si="1"/>
        <v>2046</v>
      </c>
      <c r="D59" s="46">
        <v>1354</v>
      </c>
      <c r="E59" s="46">
        <v>692</v>
      </c>
    </row>
    <row r="60" spans="1:5" x14ac:dyDescent="0.2">
      <c r="A60" s="24">
        <v>1996</v>
      </c>
      <c r="B60" s="38" t="s">
        <v>59</v>
      </c>
      <c r="C60" s="46">
        <f t="shared" si="1"/>
        <v>5444</v>
      </c>
      <c r="D60" s="46">
        <v>1304</v>
      </c>
      <c r="E60" s="46">
        <v>4140</v>
      </c>
    </row>
    <row r="61" spans="1:5" x14ac:dyDescent="0.2">
      <c r="A61" s="24">
        <v>1996</v>
      </c>
      <c r="B61" s="38" t="s">
        <v>60</v>
      </c>
      <c r="C61" s="46">
        <f t="shared" si="1"/>
        <v>1430</v>
      </c>
      <c r="D61" s="46">
        <v>281</v>
      </c>
      <c r="E61" s="46">
        <v>1149</v>
      </c>
    </row>
    <row r="62" spans="1:5" x14ac:dyDescent="0.2">
      <c r="A62" s="24">
        <v>1996</v>
      </c>
      <c r="B62" s="38" t="s">
        <v>14</v>
      </c>
      <c r="C62" s="46">
        <f t="shared" si="1"/>
        <v>1929</v>
      </c>
      <c r="D62" s="46">
        <v>297</v>
      </c>
      <c r="E62" s="46">
        <v>1632</v>
      </c>
    </row>
    <row r="63" spans="1:5" x14ac:dyDescent="0.2">
      <c r="A63" s="24">
        <v>1996</v>
      </c>
      <c r="B63" s="38" t="s">
        <v>61</v>
      </c>
      <c r="C63" s="46">
        <f t="shared" si="1"/>
        <v>185</v>
      </c>
      <c r="D63" s="46">
        <v>109</v>
      </c>
      <c r="E63" s="46">
        <v>76</v>
      </c>
    </row>
    <row r="64" spans="1:5" x14ac:dyDescent="0.2">
      <c r="A64" s="24">
        <v>1996</v>
      </c>
      <c r="B64" s="38" t="s">
        <v>62</v>
      </c>
      <c r="C64" s="46">
        <f t="shared" si="1"/>
        <v>1409</v>
      </c>
      <c r="D64" s="46">
        <v>119</v>
      </c>
      <c r="E64" s="46">
        <v>1290</v>
      </c>
    </row>
    <row r="65" spans="1:5" x14ac:dyDescent="0.2">
      <c r="A65" s="24">
        <v>1996</v>
      </c>
      <c r="B65" s="38" t="s">
        <v>15</v>
      </c>
      <c r="C65" s="46">
        <f t="shared" si="1"/>
        <v>1851</v>
      </c>
      <c r="D65" s="46">
        <v>364</v>
      </c>
      <c r="E65" s="46">
        <v>1487</v>
      </c>
    </row>
    <row r="66" spans="1:5" x14ac:dyDescent="0.2">
      <c r="A66" s="30">
        <v>1996</v>
      </c>
      <c r="B66" s="39" t="s">
        <v>18</v>
      </c>
      <c r="C66" s="49">
        <v>10386</v>
      </c>
      <c r="D66" s="49">
        <v>4608</v>
      </c>
      <c r="E66" s="49">
        <v>5778</v>
      </c>
    </row>
    <row r="67" spans="1:5" x14ac:dyDescent="0.2">
      <c r="A67" s="24">
        <v>1997</v>
      </c>
      <c r="B67" s="3" t="s">
        <v>9</v>
      </c>
      <c r="C67" s="21">
        <v>27250</v>
      </c>
      <c r="D67" s="21">
        <v>9734</v>
      </c>
      <c r="E67" s="21">
        <v>17516</v>
      </c>
    </row>
    <row r="68" spans="1:5" x14ac:dyDescent="0.2">
      <c r="A68" s="24">
        <v>1997</v>
      </c>
      <c r="B68" s="38" t="s">
        <v>11</v>
      </c>
      <c r="C68" s="46">
        <v>158</v>
      </c>
      <c r="D68" s="46">
        <v>36</v>
      </c>
      <c r="E68" s="46">
        <v>122</v>
      </c>
    </row>
    <row r="69" spans="1:5" x14ac:dyDescent="0.2">
      <c r="A69" s="24">
        <v>1997</v>
      </c>
      <c r="B69" s="38" t="s">
        <v>56</v>
      </c>
      <c r="C69" s="46">
        <v>1817</v>
      </c>
      <c r="D69" s="46">
        <v>1203</v>
      </c>
      <c r="E69" s="46">
        <v>614</v>
      </c>
    </row>
    <row r="70" spans="1:5" x14ac:dyDescent="0.2">
      <c r="A70" s="24">
        <v>1997</v>
      </c>
      <c r="B70" s="38" t="s">
        <v>57</v>
      </c>
      <c r="C70" s="46">
        <v>15</v>
      </c>
      <c r="D70" s="46">
        <v>15</v>
      </c>
      <c r="E70" s="46">
        <v>0</v>
      </c>
    </row>
    <row r="71" spans="1:5" x14ac:dyDescent="0.2">
      <c r="A71" s="24">
        <v>1997</v>
      </c>
      <c r="B71" s="38" t="s">
        <v>58</v>
      </c>
      <c r="C71" s="46">
        <v>1960</v>
      </c>
      <c r="D71" s="46">
        <v>1332</v>
      </c>
      <c r="E71" s="46">
        <v>628</v>
      </c>
    </row>
    <row r="72" spans="1:5" x14ac:dyDescent="0.2">
      <c r="A72" s="24">
        <v>1997</v>
      </c>
      <c r="B72" s="38" t="s">
        <v>59</v>
      </c>
      <c r="C72" s="46">
        <v>5781</v>
      </c>
      <c r="D72" s="46">
        <v>1299</v>
      </c>
      <c r="E72" s="46">
        <v>4482</v>
      </c>
    </row>
    <row r="73" spans="1:5" x14ac:dyDescent="0.2">
      <c r="A73" s="24">
        <v>1997</v>
      </c>
      <c r="B73" s="38" t="s">
        <v>60</v>
      </c>
      <c r="C73" s="46">
        <v>1440</v>
      </c>
      <c r="D73" s="46">
        <v>280</v>
      </c>
      <c r="E73" s="46">
        <v>1160</v>
      </c>
    </row>
    <row r="74" spans="1:5" x14ac:dyDescent="0.2">
      <c r="A74" s="24">
        <v>1997</v>
      </c>
      <c r="B74" s="38" t="s">
        <v>14</v>
      </c>
      <c r="C74" s="46">
        <v>1942</v>
      </c>
      <c r="D74" s="46">
        <v>288</v>
      </c>
      <c r="E74" s="46">
        <v>1654</v>
      </c>
    </row>
    <row r="75" spans="1:5" x14ac:dyDescent="0.2">
      <c r="A75" s="24">
        <v>1997</v>
      </c>
      <c r="B75" s="38" t="s">
        <v>61</v>
      </c>
      <c r="C75" s="46">
        <v>184</v>
      </c>
      <c r="D75" s="46">
        <v>110</v>
      </c>
      <c r="E75" s="46">
        <v>74</v>
      </c>
    </row>
    <row r="76" spans="1:5" x14ac:dyDescent="0.2">
      <c r="A76" s="24">
        <v>1997</v>
      </c>
      <c r="B76" s="38" t="s">
        <v>62</v>
      </c>
      <c r="C76" s="46">
        <v>1393</v>
      </c>
      <c r="D76" s="46">
        <v>124</v>
      </c>
      <c r="E76" s="46">
        <v>1269</v>
      </c>
    </row>
    <row r="77" spans="1:5" x14ac:dyDescent="0.2">
      <c r="A77" s="24">
        <v>1997</v>
      </c>
      <c r="B77" s="38" t="s">
        <v>15</v>
      </c>
      <c r="C77" s="46">
        <v>1851</v>
      </c>
      <c r="D77" s="46">
        <v>355</v>
      </c>
      <c r="E77" s="46">
        <v>1496</v>
      </c>
    </row>
    <row r="78" spans="1:5" x14ac:dyDescent="0.2">
      <c r="A78" s="30">
        <v>1997</v>
      </c>
      <c r="B78" s="39" t="s">
        <v>18</v>
      </c>
      <c r="C78" s="49">
        <v>10709</v>
      </c>
      <c r="D78" s="49">
        <v>4692</v>
      </c>
      <c r="E78" s="49">
        <v>6017</v>
      </c>
    </row>
    <row r="79" spans="1:5" x14ac:dyDescent="0.2">
      <c r="A79" s="24">
        <v>1998</v>
      </c>
      <c r="B79" s="3" t="s">
        <v>9</v>
      </c>
      <c r="C79" s="21">
        <v>28272</v>
      </c>
      <c r="D79" s="21">
        <v>10116</v>
      </c>
      <c r="E79" s="21">
        <v>18156</v>
      </c>
    </row>
    <row r="80" spans="1:5" x14ac:dyDescent="0.2">
      <c r="A80" s="24">
        <v>1998</v>
      </c>
      <c r="B80" s="38" t="s">
        <v>11</v>
      </c>
      <c r="C80" s="46">
        <v>173</v>
      </c>
      <c r="D80" s="46">
        <v>39</v>
      </c>
      <c r="E80" s="46">
        <v>134</v>
      </c>
    </row>
    <row r="81" spans="1:5" x14ac:dyDescent="0.2">
      <c r="A81" s="24">
        <v>1998</v>
      </c>
      <c r="B81" s="38" t="s">
        <v>56</v>
      </c>
      <c r="C81" s="46">
        <v>1809</v>
      </c>
      <c r="D81" s="46">
        <v>1170</v>
      </c>
      <c r="E81" s="46">
        <v>639</v>
      </c>
    </row>
    <row r="82" spans="1:5" x14ac:dyDescent="0.2">
      <c r="A82" s="24">
        <v>1998</v>
      </c>
      <c r="B82" s="38" t="s">
        <v>57</v>
      </c>
      <c r="C82" s="46">
        <v>17</v>
      </c>
      <c r="D82" s="46">
        <v>16</v>
      </c>
      <c r="E82" s="46">
        <v>1</v>
      </c>
    </row>
    <row r="83" spans="1:5" x14ac:dyDescent="0.2">
      <c r="A83" s="24">
        <v>1998</v>
      </c>
      <c r="B83" s="38" t="s">
        <v>58</v>
      </c>
      <c r="C83" s="46">
        <v>1955</v>
      </c>
      <c r="D83" s="46">
        <v>1352</v>
      </c>
      <c r="E83" s="46">
        <v>603</v>
      </c>
    </row>
    <row r="84" spans="1:5" x14ac:dyDescent="0.2">
      <c r="A84" s="24">
        <v>1998</v>
      </c>
      <c r="B84" s="38" t="s">
        <v>59</v>
      </c>
      <c r="C84" s="46">
        <v>5965</v>
      </c>
      <c r="D84" s="46">
        <v>1301</v>
      </c>
      <c r="E84" s="46">
        <v>4664</v>
      </c>
    </row>
    <row r="85" spans="1:5" x14ac:dyDescent="0.2">
      <c r="A85" s="24">
        <v>1998</v>
      </c>
      <c r="B85" s="38" t="s">
        <v>60</v>
      </c>
      <c r="C85" s="46">
        <v>1440</v>
      </c>
      <c r="D85" s="46">
        <v>287</v>
      </c>
      <c r="E85" s="46">
        <v>1153</v>
      </c>
    </row>
    <row r="86" spans="1:5" x14ac:dyDescent="0.2">
      <c r="A86" s="24">
        <v>1998</v>
      </c>
      <c r="B86" s="38" t="s">
        <v>14</v>
      </c>
      <c r="C86" s="46">
        <v>1965</v>
      </c>
      <c r="D86" s="46">
        <v>299</v>
      </c>
      <c r="E86" s="46">
        <v>1666</v>
      </c>
    </row>
    <row r="87" spans="1:5" x14ac:dyDescent="0.2">
      <c r="A87" s="24">
        <v>1998</v>
      </c>
      <c r="B87" s="38" t="s">
        <v>61</v>
      </c>
      <c r="C87" s="46">
        <v>199</v>
      </c>
      <c r="D87" s="46">
        <v>113</v>
      </c>
      <c r="E87" s="46">
        <v>86</v>
      </c>
    </row>
    <row r="88" spans="1:5" x14ac:dyDescent="0.2">
      <c r="A88" s="24">
        <v>1998</v>
      </c>
      <c r="B88" s="38" t="s">
        <v>62</v>
      </c>
      <c r="C88" s="46">
        <v>1360</v>
      </c>
      <c r="D88" s="46">
        <v>124</v>
      </c>
      <c r="E88" s="46">
        <v>1236</v>
      </c>
    </row>
    <row r="89" spans="1:5" x14ac:dyDescent="0.2">
      <c r="A89" s="24">
        <v>1998</v>
      </c>
      <c r="B89" s="38" t="s">
        <v>15</v>
      </c>
      <c r="C89" s="46">
        <v>1884</v>
      </c>
      <c r="D89" s="46">
        <v>375</v>
      </c>
      <c r="E89" s="46">
        <v>1509</v>
      </c>
    </row>
    <row r="90" spans="1:5" x14ac:dyDescent="0.2">
      <c r="A90" s="30">
        <v>1998</v>
      </c>
      <c r="B90" s="39" t="s">
        <v>18</v>
      </c>
      <c r="C90" s="49">
        <v>11505</v>
      </c>
      <c r="D90" s="49">
        <v>5040</v>
      </c>
      <c r="E90" s="49">
        <v>6465</v>
      </c>
    </row>
    <row r="91" spans="1:5" x14ac:dyDescent="0.2">
      <c r="A91" s="24">
        <v>1999</v>
      </c>
      <c r="B91" s="3" t="s">
        <v>9</v>
      </c>
      <c r="C91" s="21">
        <f t="shared" ref="C91:C101" si="2">SUM(D91:E91)</f>
        <v>29202</v>
      </c>
      <c r="D91" s="21">
        <v>10496</v>
      </c>
      <c r="E91" s="21">
        <v>18706</v>
      </c>
    </row>
    <row r="92" spans="1:5" x14ac:dyDescent="0.2">
      <c r="A92" s="24">
        <v>1999</v>
      </c>
      <c r="B92" s="38" t="s">
        <v>11</v>
      </c>
      <c r="C92" s="46">
        <f t="shared" si="2"/>
        <v>176</v>
      </c>
      <c r="D92" s="46">
        <v>39</v>
      </c>
      <c r="E92" s="46">
        <v>137</v>
      </c>
    </row>
    <row r="93" spans="1:5" x14ac:dyDescent="0.2">
      <c r="A93" s="24">
        <v>1999</v>
      </c>
      <c r="B93" s="38" t="s">
        <v>56</v>
      </c>
      <c r="C93" s="46">
        <f t="shared" si="2"/>
        <v>1814</v>
      </c>
      <c r="D93" s="46">
        <v>1172</v>
      </c>
      <c r="E93" s="46">
        <v>642</v>
      </c>
    </row>
    <row r="94" spans="1:5" x14ac:dyDescent="0.2">
      <c r="A94" s="24">
        <v>1999</v>
      </c>
      <c r="B94" s="38" t="s">
        <v>57</v>
      </c>
      <c r="C94" s="46">
        <f t="shared" si="2"/>
        <v>21</v>
      </c>
      <c r="D94" s="46">
        <v>19</v>
      </c>
      <c r="E94" s="46">
        <v>2</v>
      </c>
    </row>
    <row r="95" spans="1:5" x14ac:dyDescent="0.2">
      <c r="A95" s="24">
        <v>1999</v>
      </c>
      <c r="B95" s="38" t="s">
        <v>58</v>
      </c>
      <c r="C95" s="46">
        <f t="shared" si="2"/>
        <v>1904</v>
      </c>
      <c r="D95" s="46">
        <v>1326</v>
      </c>
      <c r="E95" s="46">
        <v>578</v>
      </c>
    </row>
    <row r="96" spans="1:5" x14ac:dyDescent="0.2">
      <c r="A96" s="24">
        <v>1999</v>
      </c>
      <c r="B96" s="38" t="s">
        <v>59</v>
      </c>
      <c r="C96" s="46">
        <f t="shared" si="2"/>
        <v>5968</v>
      </c>
      <c r="D96" s="46">
        <v>1323</v>
      </c>
      <c r="E96" s="46">
        <v>4645</v>
      </c>
    </row>
    <row r="97" spans="1:5" x14ac:dyDescent="0.2">
      <c r="A97" s="24">
        <v>1999</v>
      </c>
      <c r="B97" s="38" t="s">
        <v>60</v>
      </c>
      <c r="C97" s="46">
        <f t="shared" si="2"/>
        <v>1412</v>
      </c>
      <c r="D97" s="46">
        <v>278</v>
      </c>
      <c r="E97" s="46">
        <v>1134</v>
      </c>
    </row>
    <row r="98" spans="1:5" x14ac:dyDescent="0.2">
      <c r="A98" s="24">
        <v>1999</v>
      </c>
      <c r="B98" s="38" t="s">
        <v>14</v>
      </c>
      <c r="C98" s="46">
        <f t="shared" si="2"/>
        <v>1980</v>
      </c>
      <c r="D98" s="46">
        <v>312</v>
      </c>
      <c r="E98" s="46">
        <v>1668</v>
      </c>
    </row>
    <row r="99" spans="1:5" x14ac:dyDescent="0.2">
      <c r="A99" s="24">
        <v>1999</v>
      </c>
      <c r="B99" s="38" t="s">
        <v>61</v>
      </c>
      <c r="C99" s="46">
        <f t="shared" si="2"/>
        <v>218</v>
      </c>
      <c r="D99" s="46">
        <v>123</v>
      </c>
      <c r="E99" s="46">
        <v>95</v>
      </c>
    </row>
    <row r="100" spans="1:5" x14ac:dyDescent="0.2">
      <c r="A100" s="24">
        <v>1999</v>
      </c>
      <c r="B100" s="38" t="s">
        <v>62</v>
      </c>
      <c r="C100" s="46">
        <f t="shared" si="2"/>
        <v>1341</v>
      </c>
      <c r="D100" s="46">
        <v>124</v>
      </c>
      <c r="E100" s="46">
        <v>1217</v>
      </c>
    </row>
    <row r="101" spans="1:5" x14ac:dyDescent="0.2">
      <c r="A101" s="24">
        <v>1999</v>
      </c>
      <c r="B101" s="38" t="s">
        <v>15</v>
      </c>
      <c r="C101" s="46">
        <f t="shared" si="2"/>
        <v>1840</v>
      </c>
      <c r="D101" s="46">
        <v>385</v>
      </c>
      <c r="E101" s="46">
        <v>1455</v>
      </c>
    </row>
    <row r="102" spans="1:5" x14ac:dyDescent="0.2">
      <c r="A102" s="30">
        <v>1999</v>
      </c>
      <c r="B102" s="39" t="s">
        <v>18</v>
      </c>
      <c r="C102" s="49">
        <v>12528</v>
      </c>
      <c r="D102" s="49">
        <v>5395</v>
      </c>
      <c r="E102" s="49">
        <v>7133</v>
      </c>
    </row>
    <row r="103" spans="1:5" x14ac:dyDescent="0.2">
      <c r="A103" s="35"/>
    </row>
  </sheetData>
  <autoFilter ref="A6:B6"/>
  <mergeCells count="4">
    <mergeCell ref="D5:E5"/>
    <mergeCell ref="C5:C6"/>
    <mergeCell ref="A5:A6"/>
    <mergeCell ref="B5:B6"/>
  </mergeCells>
  <phoneticPr fontId="0" type="noConversion"/>
  <pageMargins left="0.59055118110236204" right="0.59055118110236204" top="0.59055118110236204" bottom="0.59055118110236204" header="0.47244094488188981" footer="0"/>
  <pageSetup paperSize="9" orientation="portrait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Info</vt:lpstr>
      <vt:lpstr>aktuell </vt:lpstr>
      <vt:lpstr>seit 2009</vt:lpstr>
      <vt:lpstr>2000 - 2008</vt:lpstr>
      <vt:lpstr>1991 - 1999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 Handelsregister eingetragene kammerzugehörige Gewerbebetriebe mit Hauptsitz in Stuttgart seit 1991 nach Wirtschaftszweigen</dc:title>
  <dc:subject>TABELLE</dc:subject>
  <dc:creator>U12A032</dc:creator>
  <dc:description/>
  <cp:lastModifiedBy>Primke Janosh</cp:lastModifiedBy>
  <cp:lastPrinted>2016-07-01T06:56:35Z</cp:lastPrinted>
  <dcterms:created xsi:type="dcterms:W3CDTF">2020-04-28T14:21:22Z</dcterms:created>
  <dcterms:modified xsi:type="dcterms:W3CDTF">2023-09-14T12:55:25Z</dcterms:modified>
</cp:coreProperties>
</file>