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123015\AppData\Roaming\OpenText\DM\Temp\"/>
    </mc:Choice>
  </mc:AlternateContent>
  <bookViews>
    <workbookView xWindow="1680" yWindow="1200" windowWidth="7635" windowHeight="3825" tabRatio="935" activeTab="1"/>
  </bookViews>
  <sheets>
    <sheet name="Info" sheetId="1" r:id="rId1"/>
    <sheet name="2023" sheetId="36" r:id="rId2"/>
    <sheet name="2022" sheetId="35" r:id="rId3"/>
    <sheet name="2021" sheetId="34" r:id="rId4"/>
    <sheet name="2020" sheetId="33" r:id="rId5"/>
    <sheet name="2019" sheetId="32" r:id="rId6"/>
    <sheet name="2018" sheetId="31" r:id="rId7"/>
    <sheet name="2017" sheetId="30" r:id="rId8"/>
    <sheet name="2016" sheetId="29" r:id="rId9"/>
    <sheet name="2015" sheetId="28" r:id="rId10"/>
    <sheet name="2014" sheetId="27" r:id="rId11"/>
    <sheet name="2013" sheetId="26" r:id="rId12"/>
    <sheet name="2012" sheetId="25" r:id="rId13"/>
    <sheet name="2011" sheetId="24" r:id="rId14"/>
    <sheet name="2010" sheetId="23" r:id="rId15"/>
    <sheet name="2009" sheetId="22" r:id="rId16"/>
    <sheet name="2008" sheetId="21" r:id="rId17"/>
    <sheet name="2007" sheetId="20" r:id="rId18"/>
    <sheet name="2006" sheetId="17" r:id="rId19"/>
    <sheet name="2005" sheetId="19" r:id="rId20"/>
    <sheet name="2004" sheetId="3" r:id="rId21"/>
    <sheet name="2003" sheetId="4" r:id="rId22"/>
    <sheet name="2002" sheetId="5" r:id="rId23"/>
    <sheet name="2001" sheetId="6" r:id="rId24"/>
    <sheet name="2000" sheetId="7" r:id="rId25"/>
    <sheet name="1999" sheetId="8" r:id="rId26"/>
    <sheet name="1998" sheetId="9" r:id="rId27"/>
    <sheet name="1997" sheetId="10" r:id="rId28"/>
    <sheet name="1996" sheetId="11" r:id="rId29"/>
    <sheet name="1995" sheetId="12" r:id="rId30"/>
    <sheet name="1994" sheetId="13" r:id="rId31"/>
    <sheet name="1993" sheetId="14" r:id="rId32"/>
    <sheet name="1992" sheetId="15" r:id="rId33"/>
  </sheets>
  <externalReferences>
    <externalReference r:id="rId34"/>
  </externalReferences>
  <definedNames>
    <definedName name="_Fill" localSheetId="0" hidden="1">'[1]seit 1990'!#REF!</definedName>
    <definedName name="_Key1" localSheetId="19" hidden="1">'2005'!#REF!</definedName>
    <definedName name="_Key1" localSheetId="12" hidden="1">#REF!</definedName>
    <definedName name="_Key1" localSheetId="11" hidden="1">#REF!</definedName>
    <definedName name="_Key1" localSheetId="10" hidden="1">#REF!</definedName>
    <definedName name="_Key1" localSheetId="9" hidden="1">#REF!</definedName>
    <definedName name="_Key1" localSheetId="8" hidden="1">#REF!</definedName>
    <definedName name="_Key1" localSheetId="7" hidden="1">#REF!</definedName>
    <definedName name="_Key1" localSheetId="6" hidden="1">#REF!</definedName>
    <definedName name="_Key1" localSheetId="3" hidden="1">#REF!</definedName>
    <definedName name="_Key1" localSheetId="2" hidden="1">#REF!</definedName>
    <definedName name="_Key1" localSheetId="1" hidden="1">#REF!</definedName>
    <definedName name="_Key1" hidden="1">#REF!</definedName>
    <definedName name="_Order1" hidden="1">0</definedName>
    <definedName name="_Sort" localSheetId="19" hidden="1">'2005'!#REF!</definedName>
    <definedName name="_Sort" localSheetId="12" hidden="1">#REF!</definedName>
    <definedName name="_Sort" localSheetId="11" hidden="1">#REF!</definedName>
    <definedName name="_Sort" localSheetId="10" hidden="1">#REF!</definedName>
    <definedName name="_Sort" localSheetId="9" hidden="1">#REF!</definedName>
    <definedName name="_Sort" localSheetId="8" hidden="1">#REF!</definedName>
    <definedName name="_Sort" localSheetId="7" hidden="1">#REF!</definedName>
    <definedName name="_Sort" localSheetId="6" hidden="1">#REF!</definedName>
    <definedName name="_Sort" localSheetId="3" hidden="1">#REF!</definedName>
    <definedName name="_Sort" localSheetId="2" hidden="1">#REF!</definedName>
    <definedName name="_Sort" localSheetId="1" hidden="1">#REF!</definedName>
    <definedName name="_Sort" hidden="1">#REF!</definedName>
    <definedName name="AusblendenZeilen" localSheetId="7">'2017'!#REF!</definedName>
    <definedName name="AusblendenZeilen" localSheetId="6">'2018'!#REF!</definedName>
    <definedName name="AusblendenZeilen">'2012'!$34:$34</definedName>
    <definedName name="Farbe" localSheetId="12">'2012'!$J$13,'2012'!$A$3:$I$3,'2012'!$A$5:$I$7,'2012'!$A$9,'2012'!$A$8:$A$31</definedName>
    <definedName name="Farbe" localSheetId="11">'2013'!$J$13,'2013'!$A$3:$I$3,'2013'!$A$5:$I$7,'2013'!$A$9,'2013'!$A$8:$A$31</definedName>
    <definedName name="Farbe" localSheetId="10">'2014'!$J$13,'2014'!$A$3:$I$3,'2014'!$A$5:$I$7,'2014'!$A$9,'2014'!$A$8:$A$31</definedName>
    <definedName name="Farbe" localSheetId="9">'2015'!$J$12,'2015'!$A$3:$I$3,'2015'!$A$5:$I$7,'2015'!$A$9,'2015'!$A$8:$A$26</definedName>
    <definedName name="Farbe" localSheetId="8">'2016'!$J$12,'2016'!$A$3:$I$3,'2016'!$A$5:$I$7,'2016'!$A$9,'2016'!$A$8:$A$26</definedName>
    <definedName name="Farbe" localSheetId="7">'2017'!$J$12,'2017'!$A$3:$I$3,'2017'!$A$5:$I$7,'2017'!$A$9,'2017'!$A$8:$A$26</definedName>
    <definedName name="Farbe" localSheetId="6">'2018'!$J$12,'2018'!$A$3:$I$3,'2018'!$A$5:$I$7,'2018'!$A$9,'2018'!$A$8:$A$26</definedName>
    <definedName name="Jahrbuch2013" localSheetId="7">'2017'!$A$5:$I$26</definedName>
    <definedName name="Jahrbuch2013" localSheetId="6">'2018'!$A$5:$I$26</definedName>
    <definedName name="Jahrbuch2013">'2012'!$A$5:$I$34</definedName>
  </definedNames>
  <calcPr calcId="162913"/>
</workbook>
</file>

<file path=xl/calcChain.xml><?xml version="1.0" encoding="utf-8"?>
<calcChain xmlns="http://schemas.openxmlformats.org/spreadsheetml/2006/main">
  <c r="A27" i="36" l="1"/>
  <c r="A27" i="35" l="1"/>
  <c r="A27" i="34" l="1"/>
  <c r="A27" i="33" l="1"/>
  <c r="A27" i="32" l="1"/>
  <c r="A27" i="31"/>
  <c r="H26" i="31"/>
  <c r="G26" i="31"/>
  <c r="F26" i="31"/>
  <c r="E26" i="31"/>
  <c r="D26" i="31"/>
  <c r="C26" i="31"/>
  <c r="B25" i="31"/>
  <c r="B24" i="31"/>
  <c r="B23" i="31"/>
  <c r="B22" i="31"/>
  <c r="H20" i="31"/>
  <c r="G20" i="31"/>
  <c r="F20" i="31"/>
  <c r="E20" i="31"/>
  <c r="B20" i="31" s="1"/>
  <c r="D20" i="31"/>
  <c r="C20" i="31"/>
  <c r="B19" i="31"/>
  <c r="B18" i="31"/>
  <c r="B17" i="31"/>
  <c r="B16" i="31"/>
  <c r="B10" i="31"/>
  <c r="H13" i="31"/>
  <c r="G13" i="31"/>
  <c r="F13" i="31"/>
  <c r="E13" i="31"/>
  <c r="D13" i="31"/>
  <c r="C13" i="31"/>
  <c r="H12" i="31"/>
  <c r="G12" i="31"/>
  <c r="F12" i="31"/>
  <c r="E12" i="31"/>
  <c r="D12" i="31"/>
  <c r="C12" i="31"/>
  <c r="H11" i="31"/>
  <c r="G11" i="31"/>
  <c r="F11" i="31"/>
  <c r="E11" i="31"/>
  <c r="D11" i="31"/>
  <c r="C11" i="31"/>
  <c r="H10" i="31"/>
  <c r="I10" i="31" s="1"/>
  <c r="G10" i="31"/>
  <c r="F10" i="31"/>
  <c r="E10" i="31"/>
  <c r="D10" i="31"/>
  <c r="C10" i="31"/>
  <c r="A27" i="30"/>
  <c r="H26" i="30"/>
  <c r="G26" i="30"/>
  <c r="F26" i="30"/>
  <c r="E26" i="30"/>
  <c r="D26" i="30"/>
  <c r="D14" i="30"/>
  <c r="C26" i="30"/>
  <c r="B25" i="30"/>
  <c r="B24" i="30"/>
  <c r="B23" i="30"/>
  <c r="B11" i="30" s="1"/>
  <c r="B22" i="30"/>
  <c r="H20" i="30"/>
  <c r="G20" i="30"/>
  <c r="G14" i="30"/>
  <c r="F20" i="30"/>
  <c r="E20" i="30"/>
  <c r="D20" i="30"/>
  <c r="C20" i="30"/>
  <c r="B20" i="30" s="1"/>
  <c r="C14" i="30"/>
  <c r="B19" i="30"/>
  <c r="B18" i="30"/>
  <c r="B17" i="30"/>
  <c r="B16" i="30"/>
  <c r="B10" i="30" s="1"/>
  <c r="H13" i="30"/>
  <c r="G13" i="30"/>
  <c r="F13" i="30"/>
  <c r="E13" i="30"/>
  <c r="D13" i="30"/>
  <c r="C13" i="30"/>
  <c r="H12" i="30"/>
  <c r="G12" i="30"/>
  <c r="F12" i="30"/>
  <c r="E12" i="30"/>
  <c r="D12" i="30"/>
  <c r="C12" i="30"/>
  <c r="H11" i="30"/>
  <c r="G11" i="30"/>
  <c r="F11" i="30"/>
  <c r="E11" i="30"/>
  <c r="D11" i="30"/>
  <c r="C11" i="30"/>
  <c r="H10" i="30"/>
  <c r="G10" i="30"/>
  <c r="F10" i="30"/>
  <c r="E10" i="30"/>
  <c r="D10" i="30"/>
  <c r="C10" i="30"/>
  <c r="A27" i="29"/>
  <c r="H26" i="29"/>
  <c r="G26" i="29"/>
  <c r="F26" i="29"/>
  <c r="E26" i="29"/>
  <c r="D26" i="29"/>
  <c r="C26" i="29"/>
  <c r="B26" i="29" s="1"/>
  <c r="I26" i="29" s="1"/>
  <c r="B25" i="29"/>
  <c r="B24" i="29"/>
  <c r="I24" i="29"/>
  <c r="B23" i="29"/>
  <c r="B11" i="29" s="1"/>
  <c r="B22" i="29"/>
  <c r="I22" i="29" s="1"/>
  <c r="H20" i="29"/>
  <c r="G20" i="29"/>
  <c r="F20" i="29"/>
  <c r="E20" i="29"/>
  <c r="E14" i="29" s="1"/>
  <c r="D20" i="29"/>
  <c r="D14" i="29"/>
  <c r="C20" i="29"/>
  <c r="B19" i="29"/>
  <c r="B13" i="29" s="1"/>
  <c r="I13" i="29" s="1"/>
  <c r="B18" i="29"/>
  <c r="I18" i="29" s="1"/>
  <c r="B17" i="29"/>
  <c r="I17" i="29"/>
  <c r="B16" i="29"/>
  <c r="I16" i="29" s="1"/>
  <c r="H13" i="29"/>
  <c r="G13" i="29"/>
  <c r="F13" i="29"/>
  <c r="E13" i="29"/>
  <c r="D13" i="29"/>
  <c r="C13" i="29"/>
  <c r="H12" i="29"/>
  <c r="G12" i="29"/>
  <c r="F12" i="29"/>
  <c r="E12" i="29"/>
  <c r="D12" i="29"/>
  <c r="C12" i="29"/>
  <c r="H11" i="29"/>
  <c r="G11" i="29"/>
  <c r="F11" i="29"/>
  <c r="E11" i="29"/>
  <c r="D11" i="29"/>
  <c r="C11" i="29"/>
  <c r="H10" i="29"/>
  <c r="G10" i="29"/>
  <c r="F10" i="29"/>
  <c r="E10" i="29"/>
  <c r="D10" i="29"/>
  <c r="C10" i="29"/>
  <c r="A27" i="28"/>
  <c r="H26" i="28"/>
  <c r="G26" i="28"/>
  <c r="F26" i="28"/>
  <c r="E26" i="28"/>
  <c r="D26" i="28"/>
  <c r="C26" i="28"/>
  <c r="B25" i="28"/>
  <c r="I25" i="28" s="1"/>
  <c r="B24" i="28"/>
  <c r="I24" i="28" s="1"/>
  <c r="B23" i="28"/>
  <c r="I23" i="28" s="1"/>
  <c r="B22" i="28"/>
  <c r="I22" i="28" s="1"/>
  <c r="H20" i="28"/>
  <c r="G20" i="28"/>
  <c r="F20" i="28"/>
  <c r="E20" i="28"/>
  <c r="D20" i="28"/>
  <c r="C20" i="28"/>
  <c r="B19" i="28"/>
  <c r="I19" i="28" s="1"/>
  <c r="B18" i="28"/>
  <c r="I18" i="28" s="1"/>
  <c r="B17" i="28"/>
  <c r="I17" i="28" s="1"/>
  <c r="B16" i="28"/>
  <c r="I16" i="28" s="1"/>
  <c r="H13" i="28"/>
  <c r="G13" i="28"/>
  <c r="F13" i="28"/>
  <c r="E13" i="28"/>
  <c r="D13" i="28"/>
  <c r="C13" i="28"/>
  <c r="H12" i="28"/>
  <c r="G12" i="28"/>
  <c r="F12" i="28"/>
  <c r="E12" i="28"/>
  <c r="D12" i="28"/>
  <c r="C12" i="28"/>
  <c r="H11" i="28"/>
  <c r="G11" i="28"/>
  <c r="F11" i="28"/>
  <c r="E11" i="28"/>
  <c r="D11" i="28"/>
  <c r="C11" i="28"/>
  <c r="H10" i="28"/>
  <c r="G10" i="28"/>
  <c r="F10" i="28"/>
  <c r="E10" i="28"/>
  <c r="D10" i="28"/>
  <c r="C10" i="28"/>
  <c r="I28" i="27"/>
  <c r="H23" i="27"/>
  <c r="A32" i="27"/>
  <c r="H31" i="27"/>
  <c r="G31" i="27"/>
  <c r="F31" i="27"/>
  <c r="E31" i="27"/>
  <c r="E15" i="27"/>
  <c r="D31" i="27"/>
  <c r="C31" i="27"/>
  <c r="B30" i="27"/>
  <c r="I30" i="27" s="1"/>
  <c r="B29" i="27"/>
  <c r="I29" i="27" s="1"/>
  <c r="B28" i="27"/>
  <c r="B27" i="27"/>
  <c r="I27" i="27" s="1"/>
  <c r="G23" i="27"/>
  <c r="F23" i="27"/>
  <c r="F15" i="27" s="1"/>
  <c r="E23" i="27"/>
  <c r="D23" i="27"/>
  <c r="C23" i="27"/>
  <c r="B22" i="27"/>
  <c r="B21" i="27"/>
  <c r="I21" i="27" s="1"/>
  <c r="B13" i="27"/>
  <c r="B20" i="27"/>
  <c r="B19" i="27"/>
  <c r="I19" i="27" s="1"/>
  <c r="H14" i="27"/>
  <c r="G14" i="27"/>
  <c r="F14" i="27"/>
  <c r="E14" i="27"/>
  <c r="D14" i="27"/>
  <c r="C14" i="27"/>
  <c r="H13" i="27"/>
  <c r="G13" i="27"/>
  <c r="F13" i="27"/>
  <c r="E13" i="27"/>
  <c r="D13" i="27"/>
  <c r="C13" i="27"/>
  <c r="H12" i="27"/>
  <c r="G12" i="27"/>
  <c r="F12" i="27"/>
  <c r="E12" i="27"/>
  <c r="D12" i="27"/>
  <c r="C12" i="27"/>
  <c r="H11" i="27"/>
  <c r="G11" i="27"/>
  <c r="F11" i="27"/>
  <c r="E11" i="27"/>
  <c r="D11" i="27"/>
  <c r="C11" i="27"/>
  <c r="A32" i="26"/>
  <c r="H31" i="26"/>
  <c r="G31" i="26"/>
  <c r="F31" i="26"/>
  <c r="E31" i="26"/>
  <c r="D31" i="26"/>
  <c r="C31" i="26"/>
  <c r="B31" i="26"/>
  <c r="I31" i="26" s="1"/>
  <c r="B30" i="26"/>
  <c r="I30" i="26" s="1"/>
  <c r="B29" i="26"/>
  <c r="B28" i="26"/>
  <c r="I28" i="26" s="1"/>
  <c r="B27" i="26"/>
  <c r="I27" i="26"/>
  <c r="H23" i="26"/>
  <c r="H15" i="26" s="1"/>
  <c r="G23" i="26"/>
  <c r="G15" i="26" s="1"/>
  <c r="F23" i="26"/>
  <c r="E23" i="26"/>
  <c r="D23" i="26"/>
  <c r="D15" i="26" s="1"/>
  <c r="C23" i="26"/>
  <c r="I22" i="26"/>
  <c r="B22" i="26"/>
  <c r="B21" i="26"/>
  <c r="B20" i="26"/>
  <c r="B12" i="26"/>
  <c r="B19" i="26"/>
  <c r="I19" i="26" s="1"/>
  <c r="C15" i="26"/>
  <c r="H14" i="26"/>
  <c r="G14" i="26"/>
  <c r="F14" i="26"/>
  <c r="E14" i="26"/>
  <c r="D14" i="26"/>
  <c r="C14" i="26"/>
  <c r="H13" i="26"/>
  <c r="G13" i="26"/>
  <c r="F13" i="26"/>
  <c r="E13" i="26"/>
  <c r="D13" i="26"/>
  <c r="C13" i="26"/>
  <c r="H12" i="26"/>
  <c r="G12" i="26"/>
  <c r="F12" i="26"/>
  <c r="E12" i="26"/>
  <c r="D12" i="26"/>
  <c r="C12" i="26"/>
  <c r="H11" i="26"/>
  <c r="G11" i="26"/>
  <c r="F11" i="26"/>
  <c r="E11" i="26"/>
  <c r="D11" i="26"/>
  <c r="C11" i="26"/>
  <c r="F31" i="25"/>
  <c r="E31" i="25"/>
  <c r="I31" i="25"/>
  <c r="D31" i="25"/>
  <c r="D15" i="25" s="1"/>
  <c r="C31" i="25"/>
  <c r="B31" i="25" s="1"/>
  <c r="F23" i="25"/>
  <c r="E23" i="25"/>
  <c r="E15" i="25" s="1"/>
  <c r="D23" i="25"/>
  <c r="C23" i="25"/>
  <c r="H31" i="25"/>
  <c r="H15" i="25" s="1"/>
  <c r="H23" i="25"/>
  <c r="A32" i="25"/>
  <c r="G31" i="25"/>
  <c r="B30" i="25"/>
  <c r="I30" i="25"/>
  <c r="B29" i="25"/>
  <c r="B28" i="25"/>
  <c r="I28" i="25"/>
  <c r="B27" i="25"/>
  <c r="G23" i="25"/>
  <c r="B22" i="25"/>
  <c r="I22" i="25" s="1"/>
  <c r="B21" i="25"/>
  <c r="I21" i="25"/>
  <c r="B20" i="25"/>
  <c r="I20" i="25" s="1"/>
  <c r="B19" i="25"/>
  <c r="I19" i="25"/>
  <c r="F15" i="25"/>
  <c r="H14" i="25"/>
  <c r="G14" i="25"/>
  <c r="F14" i="25"/>
  <c r="E14" i="25"/>
  <c r="D14" i="25"/>
  <c r="C14" i="25"/>
  <c r="H13" i="25"/>
  <c r="G13" i="25"/>
  <c r="F13" i="25"/>
  <c r="E13" i="25"/>
  <c r="D13" i="25"/>
  <c r="C13" i="25"/>
  <c r="H12" i="25"/>
  <c r="G12" i="25"/>
  <c r="F12" i="25"/>
  <c r="E12" i="25"/>
  <c r="D12" i="25"/>
  <c r="C12" i="25"/>
  <c r="H11" i="25"/>
  <c r="G11" i="25"/>
  <c r="F11" i="25"/>
  <c r="E11" i="25"/>
  <c r="D11" i="25"/>
  <c r="C11" i="25"/>
  <c r="B19" i="24"/>
  <c r="I19" i="24"/>
  <c r="B27" i="24"/>
  <c r="C11" i="24"/>
  <c r="D11" i="24"/>
  <c r="E11" i="24"/>
  <c r="F11" i="24"/>
  <c r="G11" i="24"/>
  <c r="H11" i="24"/>
  <c r="B20" i="24"/>
  <c r="B12" i="24" s="1"/>
  <c r="B28" i="24"/>
  <c r="C12" i="24"/>
  <c r="D12" i="24"/>
  <c r="E12" i="24"/>
  <c r="F12" i="24"/>
  <c r="G12" i="24"/>
  <c r="H12" i="24"/>
  <c r="B21" i="24"/>
  <c r="I21" i="24" s="1"/>
  <c r="B29" i="24"/>
  <c r="B13" i="24"/>
  <c r="I13" i="24" s="1"/>
  <c r="C13" i="24"/>
  <c r="D13" i="24"/>
  <c r="E13" i="24"/>
  <c r="F13" i="24"/>
  <c r="G13" i="24"/>
  <c r="H13" i="24"/>
  <c r="B22" i="24"/>
  <c r="B30" i="24"/>
  <c r="C14" i="24"/>
  <c r="D14" i="24"/>
  <c r="E14" i="24"/>
  <c r="F14" i="24"/>
  <c r="G14" i="24"/>
  <c r="H14" i="24"/>
  <c r="C23" i="24"/>
  <c r="D23" i="24"/>
  <c r="E23" i="24"/>
  <c r="F23" i="24"/>
  <c r="G23" i="24"/>
  <c r="G15" i="24" s="1"/>
  <c r="C31" i="24"/>
  <c r="B31" i="24" s="1"/>
  <c r="D31" i="24"/>
  <c r="D15" i="24" s="1"/>
  <c r="E31" i="24"/>
  <c r="F31" i="24"/>
  <c r="G31" i="24"/>
  <c r="E15" i="24"/>
  <c r="H23" i="24"/>
  <c r="H15" i="24" s="1"/>
  <c r="H31" i="24"/>
  <c r="I20" i="24"/>
  <c r="I27" i="24"/>
  <c r="I29" i="24"/>
  <c r="A32" i="24"/>
  <c r="B19" i="23"/>
  <c r="B27" i="23"/>
  <c r="C11" i="23"/>
  <c r="D11" i="23"/>
  <c r="E11" i="23"/>
  <c r="F11" i="23"/>
  <c r="G11" i="23"/>
  <c r="H11" i="23"/>
  <c r="B20" i="23"/>
  <c r="I20" i="23" s="1"/>
  <c r="B28" i="23"/>
  <c r="B12" i="23"/>
  <c r="I12" i="23" s="1"/>
  <c r="C12" i="23"/>
  <c r="D12" i="23"/>
  <c r="E12" i="23"/>
  <c r="F12" i="23"/>
  <c r="G12" i="23"/>
  <c r="H12" i="23"/>
  <c r="B21" i="23"/>
  <c r="B29" i="23"/>
  <c r="C13" i="23"/>
  <c r="D13" i="23"/>
  <c r="E13" i="23"/>
  <c r="F13" i="23"/>
  <c r="G13" i="23"/>
  <c r="H13" i="23"/>
  <c r="B22" i="23"/>
  <c r="B30" i="23"/>
  <c r="C14" i="23"/>
  <c r="D14" i="23"/>
  <c r="E14" i="23"/>
  <c r="F14" i="23"/>
  <c r="G14" i="23"/>
  <c r="H14" i="23"/>
  <c r="C23" i="23"/>
  <c r="D23" i="23"/>
  <c r="E23" i="23"/>
  <c r="E15" i="23"/>
  <c r="F23" i="23"/>
  <c r="G23" i="23"/>
  <c r="C31" i="23"/>
  <c r="D31" i="23"/>
  <c r="E31" i="23"/>
  <c r="F31" i="23"/>
  <c r="G31" i="23"/>
  <c r="D15" i="23"/>
  <c r="H23" i="23"/>
  <c r="H15" i="23" s="1"/>
  <c r="H31" i="23"/>
  <c r="I19" i="23"/>
  <c r="I28" i="23"/>
  <c r="I29" i="23"/>
  <c r="I30" i="23"/>
  <c r="A32" i="23"/>
  <c r="B22" i="15"/>
  <c r="B23" i="15"/>
  <c r="I23" i="15" s="1"/>
  <c r="B24" i="15"/>
  <c r="I24" i="15" s="1"/>
  <c r="B25" i="15"/>
  <c r="B19" i="22"/>
  <c r="B27" i="22"/>
  <c r="C11" i="22"/>
  <c r="D11" i="22"/>
  <c r="E11" i="22"/>
  <c r="F11" i="22"/>
  <c r="G11" i="22"/>
  <c r="H11" i="22"/>
  <c r="B20" i="22"/>
  <c r="I20" i="22" s="1"/>
  <c r="B28" i="22"/>
  <c r="B12" i="22" s="1"/>
  <c r="C12" i="22"/>
  <c r="D12" i="22"/>
  <c r="E12" i="22"/>
  <c r="F12" i="22"/>
  <c r="G12" i="22"/>
  <c r="H12" i="22"/>
  <c r="B21" i="22"/>
  <c r="B13" i="22" s="1"/>
  <c r="B29" i="22"/>
  <c r="I29" i="22"/>
  <c r="C13" i="22"/>
  <c r="D13" i="22"/>
  <c r="E13" i="22"/>
  <c r="F13" i="22"/>
  <c r="G13" i="22"/>
  <c r="H13" i="22"/>
  <c r="B22" i="22"/>
  <c r="I22" i="22"/>
  <c r="B30" i="22"/>
  <c r="C14" i="22"/>
  <c r="D14" i="22"/>
  <c r="E14" i="22"/>
  <c r="F14" i="22"/>
  <c r="G14" i="22"/>
  <c r="H14" i="22"/>
  <c r="C23" i="22"/>
  <c r="D23" i="22"/>
  <c r="D15" i="22" s="1"/>
  <c r="E23" i="22"/>
  <c r="F23" i="22"/>
  <c r="G23" i="22"/>
  <c r="G15" i="22" s="1"/>
  <c r="C31" i="22"/>
  <c r="D31" i="22"/>
  <c r="B31" i="22" s="1"/>
  <c r="E31" i="22"/>
  <c r="E15" i="22" s="1"/>
  <c r="F31" i="22"/>
  <c r="I31" i="22"/>
  <c r="G31" i="22"/>
  <c r="H23" i="22"/>
  <c r="H15" i="22"/>
  <c r="H31" i="22"/>
  <c r="I27" i="22"/>
  <c r="A32" i="22"/>
  <c r="B19" i="21"/>
  <c r="B27" i="21"/>
  <c r="C11" i="21"/>
  <c r="D11" i="21"/>
  <c r="E11" i="21"/>
  <c r="F11" i="21"/>
  <c r="G11" i="21"/>
  <c r="H11" i="21"/>
  <c r="B20" i="21"/>
  <c r="B28" i="21"/>
  <c r="I28" i="21"/>
  <c r="C12" i="21"/>
  <c r="D12" i="21"/>
  <c r="E12" i="21"/>
  <c r="F12" i="21"/>
  <c r="G12" i="21"/>
  <c r="H12" i="21"/>
  <c r="B21" i="21"/>
  <c r="B29" i="21"/>
  <c r="C13" i="21"/>
  <c r="D13" i="21"/>
  <c r="E13" i="21"/>
  <c r="F13" i="21"/>
  <c r="G13" i="21"/>
  <c r="H13" i="21"/>
  <c r="B22" i="21"/>
  <c r="I22" i="21" s="1"/>
  <c r="B30" i="21"/>
  <c r="B14" i="21"/>
  <c r="C14" i="21"/>
  <c r="D14" i="21"/>
  <c r="E14" i="21"/>
  <c r="F14" i="21"/>
  <c r="G14" i="21"/>
  <c r="H14" i="21"/>
  <c r="C23" i="21"/>
  <c r="D23" i="21"/>
  <c r="D15" i="21" s="1"/>
  <c r="E23" i="21"/>
  <c r="F23" i="21"/>
  <c r="G23" i="21"/>
  <c r="G15" i="21" s="1"/>
  <c r="C31" i="21"/>
  <c r="D31" i="21"/>
  <c r="E31" i="21"/>
  <c r="E15" i="21" s="1"/>
  <c r="F31" i="21"/>
  <c r="G31" i="21"/>
  <c r="F15" i="21"/>
  <c r="H23" i="21"/>
  <c r="H15" i="21" s="1"/>
  <c r="H31" i="21"/>
  <c r="I21" i="21"/>
  <c r="I27" i="21"/>
  <c r="I30" i="21"/>
  <c r="A32" i="21"/>
  <c r="B19" i="20"/>
  <c r="B11" i="20" s="1"/>
  <c r="B27" i="20"/>
  <c r="C11" i="20"/>
  <c r="D11" i="20"/>
  <c r="E11" i="20"/>
  <c r="F11" i="20"/>
  <c r="G11" i="20"/>
  <c r="H11" i="20"/>
  <c r="I11" i="20" s="1"/>
  <c r="B20" i="20"/>
  <c r="B28" i="20"/>
  <c r="C12" i="20"/>
  <c r="D12" i="20"/>
  <c r="E12" i="20"/>
  <c r="F12" i="20"/>
  <c r="G12" i="20"/>
  <c r="H12" i="20"/>
  <c r="B21" i="20"/>
  <c r="B29" i="20"/>
  <c r="C13" i="20"/>
  <c r="D13" i="20"/>
  <c r="E13" i="20"/>
  <c r="F13" i="20"/>
  <c r="G13" i="20"/>
  <c r="H13" i="20"/>
  <c r="B22" i="20"/>
  <c r="B30" i="20"/>
  <c r="I30" i="20" s="1"/>
  <c r="C14" i="20"/>
  <c r="D14" i="20"/>
  <c r="E14" i="20"/>
  <c r="F14" i="20"/>
  <c r="G14" i="20"/>
  <c r="H14" i="20"/>
  <c r="C23" i="20"/>
  <c r="D23" i="20"/>
  <c r="E23" i="20"/>
  <c r="E15" i="20" s="1"/>
  <c r="F23" i="20"/>
  <c r="F15" i="20" s="1"/>
  <c r="G23" i="20"/>
  <c r="C31" i="20"/>
  <c r="C15" i="20" s="1"/>
  <c r="D31" i="20"/>
  <c r="E31" i="20"/>
  <c r="F31" i="20"/>
  <c r="G31" i="20"/>
  <c r="G15" i="20" s="1"/>
  <c r="H23" i="20"/>
  <c r="H15" i="20"/>
  <c r="H31" i="20"/>
  <c r="I19" i="20"/>
  <c r="I20" i="20"/>
  <c r="I21" i="20"/>
  <c r="I27" i="20"/>
  <c r="A32" i="20"/>
  <c r="B19" i="19"/>
  <c r="I19" i="19"/>
  <c r="B27" i="19"/>
  <c r="B11" i="19"/>
  <c r="C11" i="19"/>
  <c r="D11" i="19"/>
  <c r="E11" i="19"/>
  <c r="F11" i="19"/>
  <c r="G11" i="19"/>
  <c r="H11" i="19"/>
  <c r="B20" i="19"/>
  <c r="B28" i="19"/>
  <c r="I28" i="19" s="1"/>
  <c r="C12" i="19"/>
  <c r="D12" i="19"/>
  <c r="E12" i="19"/>
  <c r="F12" i="19"/>
  <c r="G12" i="19"/>
  <c r="H12" i="19"/>
  <c r="B21" i="19"/>
  <c r="B29" i="19"/>
  <c r="I29" i="19" s="1"/>
  <c r="C13" i="19"/>
  <c r="D13" i="19"/>
  <c r="E13" i="19"/>
  <c r="F13" i="19"/>
  <c r="G13" i="19"/>
  <c r="H13" i="19"/>
  <c r="B22" i="19"/>
  <c r="I22" i="19" s="1"/>
  <c r="B30" i="19"/>
  <c r="I30" i="19" s="1"/>
  <c r="B14" i="19"/>
  <c r="C14" i="19"/>
  <c r="D14" i="19"/>
  <c r="E14" i="19"/>
  <c r="F14" i="19"/>
  <c r="G14" i="19"/>
  <c r="H14" i="19"/>
  <c r="C23" i="19"/>
  <c r="D23" i="19"/>
  <c r="D15" i="19" s="1"/>
  <c r="E23" i="19"/>
  <c r="E15" i="19" s="1"/>
  <c r="F23" i="19"/>
  <c r="G23" i="19"/>
  <c r="G15" i="19" s="1"/>
  <c r="C31" i="19"/>
  <c r="D31" i="19"/>
  <c r="E31" i="19"/>
  <c r="F31" i="19"/>
  <c r="G31" i="19"/>
  <c r="F15" i="19"/>
  <c r="H23" i="19"/>
  <c r="H31" i="19"/>
  <c r="H15" i="19" s="1"/>
  <c r="I21" i="19"/>
  <c r="I27" i="19"/>
  <c r="A32" i="19"/>
  <c r="A32" i="17"/>
  <c r="H31" i="17"/>
  <c r="C31" i="17"/>
  <c r="D31" i="17"/>
  <c r="E31" i="17"/>
  <c r="F31" i="17"/>
  <c r="G31" i="17"/>
  <c r="B30" i="17"/>
  <c r="I30" i="17"/>
  <c r="B29" i="17"/>
  <c r="I29" i="17"/>
  <c r="B28" i="17"/>
  <c r="I28" i="17"/>
  <c r="B27" i="17"/>
  <c r="I27" i="17"/>
  <c r="H23" i="17"/>
  <c r="C23" i="17"/>
  <c r="D23" i="17"/>
  <c r="E23" i="17"/>
  <c r="F23" i="17"/>
  <c r="G23" i="17"/>
  <c r="G15" i="17" s="1"/>
  <c r="B22" i="17"/>
  <c r="I22" i="17"/>
  <c r="B21" i="17"/>
  <c r="B20" i="17"/>
  <c r="I20" i="17"/>
  <c r="B19" i="17"/>
  <c r="F15" i="17"/>
  <c r="D15" i="17"/>
  <c r="H14" i="17"/>
  <c r="G14" i="17"/>
  <c r="F14" i="17"/>
  <c r="E14" i="17"/>
  <c r="D14" i="17"/>
  <c r="C14" i="17"/>
  <c r="H13" i="17"/>
  <c r="G13" i="17"/>
  <c r="F13" i="17"/>
  <c r="E13" i="17"/>
  <c r="D13" i="17"/>
  <c r="C13" i="17"/>
  <c r="H12" i="17"/>
  <c r="G12" i="17"/>
  <c r="F12" i="17"/>
  <c r="E12" i="17"/>
  <c r="D12" i="17"/>
  <c r="C12" i="17"/>
  <c r="H11" i="17"/>
  <c r="G11" i="17"/>
  <c r="F11" i="17"/>
  <c r="E11" i="17"/>
  <c r="D11" i="17"/>
  <c r="C11" i="17"/>
  <c r="H26" i="15"/>
  <c r="H15" i="15"/>
  <c r="H16" i="15"/>
  <c r="H17" i="15"/>
  <c r="H14" i="15"/>
  <c r="G15" i="15"/>
  <c r="G16" i="15"/>
  <c r="G17" i="15"/>
  <c r="F15" i="15"/>
  <c r="F16" i="15"/>
  <c r="F17" i="15"/>
  <c r="E15" i="15"/>
  <c r="E18" i="15"/>
  <c r="E34" i="15" s="1"/>
  <c r="E16" i="15"/>
  <c r="E17" i="15"/>
  <c r="D15" i="15"/>
  <c r="D16" i="15"/>
  <c r="D17" i="15"/>
  <c r="D14" i="15"/>
  <c r="D18" i="15"/>
  <c r="D34" i="15" s="1"/>
  <c r="E14" i="15"/>
  <c r="F14" i="15"/>
  <c r="G14" i="15"/>
  <c r="C15" i="15"/>
  <c r="C16" i="15"/>
  <c r="C17" i="15"/>
  <c r="C14" i="15"/>
  <c r="C26" i="15"/>
  <c r="D26" i="15"/>
  <c r="E26" i="15"/>
  <c r="F26" i="15"/>
  <c r="B26" i="15" s="1"/>
  <c r="G26" i="15"/>
  <c r="A35" i="15"/>
  <c r="I25" i="15"/>
  <c r="I22" i="15"/>
  <c r="H26" i="14"/>
  <c r="H15" i="14"/>
  <c r="H16" i="14"/>
  <c r="H17" i="14"/>
  <c r="H14" i="14"/>
  <c r="G15" i="14"/>
  <c r="G16" i="14"/>
  <c r="G17" i="14"/>
  <c r="F15" i="14"/>
  <c r="F16" i="14"/>
  <c r="F17" i="14"/>
  <c r="E15" i="14"/>
  <c r="E16" i="14"/>
  <c r="E17" i="14"/>
  <c r="E18" i="14" s="1"/>
  <c r="E34" i="14" s="1"/>
  <c r="D15" i="14"/>
  <c r="D16" i="14"/>
  <c r="D17" i="14"/>
  <c r="D14" i="14"/>
  <c r="D18" i="14" s="1"/>
  <c r="D34" i="14" s="1"/>
  <c r="E14" i="14"/>
  <c r="F14" i="14"/>
  <c r="G14" i="14"/>
  <c r="C15" i="14"/>
  <c r="C16" i="14"/>
  <c r="C17" i="14"/>
  <c r="C14" i="14"/>
  <c r="C26" i="14"/>
  <c r="C18" i="14"/>
  <c r="C34" i="14" s="1"/>
  <c r="D26" i="14"/>
  <c r="E26" i="14"/>
  <c r="F26" i="14"/>
  <c r="G26" i="14"/>
  <c r="A35" i="14"/>
  <c r="I33" i="14"/>
  <c r="I32" i="14"/>
  <c r="I31" i="14"/>
  <c r="I25" i="14"/>
  <c r="I24" i="14"/>
  <c r="I23" i="14"/>
  <c r="I22" i="14"/>
  <c r="I30" i="14"/>
  <c r="H26" i="13"/>
  <c r="H15" i="13"/>
  <c r="H16" i="13"/>
  <c r="H17" i="13"/>
  <c r="H14" i="13"/>
  <c r="G15" i="13"/>
  <c r="G16" i="13"/>
  <c r="G17" i="13"/>
  <c r="F15" i="13"/>
  <c r="F16" i="13"/>
  <c r="F17" i="13"/>
  <c r="E15" i="13"/>
  <c r="B15" i="13" s="1"/>
  <c r="E16" i="13"/>
  <c r="E17" i="13"/>
  <c r="D15" i="13"/>
  <c r="D16" i="13"/>
  <c r="D17" i="13"/>
  <c r="B17" i="13"/>
  <c r="D14" i="13"/>
  <c r="E14" i="13"/>
  <c r="F14" i="13"/>
  <c r="F18" i="13" s="1"/>
  <c r="G14" i="13"/>
  <c r="C15" i="13"/>
  <c r="C16" i="13"/>
  <c r="C17" i="13"/>
  <c r="C14" i="13"/>
  <c r="B14" i="13" s="1"/>
  <c r="I14" i="13" s="1"/>
  <c r="C26" i="13"/>
  <c r="D26" i="13"/>
  <c r="E26" i="13"/>
  <c r="F26" i="13"/>
  <c r="B26" i="13" s="1"/>
  <c r="G26" i="13"/>
  <c r="A35" i="13"/>
  <c r="I33" i="13"/>
  <c r="I32" i="13"/>
  <c r="I31" i="13"/>
  <c r="I25" i="13"/>
  <c r="I24" i="13"/>
  <c r="I23" i="13"/>
  <c r="I22" i="13"/>
  <c r="I30" i="13"/>
  <c r="H26" i="12"/>
  <c r="H15" i="12"/>
  <c r="H16" i="12"/>
  <c r="H17" i="12"/>
  <c r="H18" i="12"/>
  <c r="H14" i="12"/>
  <c r="G15" i="12"/>
  <c r="G16" i="12"/>
  <c r="G18" i="12"/>
  <c r="G17" i="12"/>
  <c r="F15" i="12"/>
  <c r="F16" i="12"/>
  <c r="F17" i="12"/>
  <c r="F18" i="12" s="1"/>
  <c r="F34" i="12" s="1"/>
  <c r="E15" i="12"/>
  <c r="E16" i="12"/>
  <c r="E17" i="12"/>
  <c r="D15" i="12"/>
  <c r="D16" i="12"/>
  <c r="D17" i="12"/>
  <c r="D14" i="12"/>
  <c r="E14" i="12"/>
  <c r="F14" i="12"/>
  <c r="G14" i="12"/>
  <c r="C15" i="12"/>
  <c r="C16" i="12"/>
  <c r="B16" i="12" s="1"/>
  <c r="I16" i="12" s="1"/>
  <c r="C17" i="12"/>
  <c r="C14" i="12"/>
  <c r="C26" i="12"/>
  <c r="D26" i="12"/>
  <c r="E26" i="12"/>
  <c r="E18" i="12"/>
  <c r="E34" i="12"/>
  <c r="F26" i="12"/>
  <c r="G26" i="12"/>
  <c r="A35" i="12"/>
  <c r="I33" i="12"/>
  <c r="I32" i="12"/>
  <c r="I31" i="12"/>
  <c r="I25" i="12"/>
  <c r="I24" i="12"/>
  <c r="I23" i="12"/>
  <c r="I22" i="12"/>
  <c r="I30" i="12"/>
  <c r="H34" i="12"/>
  <c r="C14" i="11"/>
  <c r="D14" i="11"/>
  <c r="E14" i="11"/>
  <c r="F14" i="11"/>
  <c r="G14" i="11"/>
  <c r="C15" i="11"/>
  <c r="D15" i="11"/>
  <c r="B15" i="11" s="1"/>
  <c r="E15" i="11"/>
  <c r="F15" i="11"/>
  <c r="G15" i="11"/>
  <c r="G18" i="11"/>
  <c r="G34" i="11" s="1"/>
  <c r="C16" i="11"/>
  <c r="D16" i="11"/>
  <c r="E16" i="11"/>
  <c r="E18" i="11" s="1"/>
  <c r="E34" i="11" s="1"/>
  <c r="F16" i="11"/>
  <c r="G16" i="11"/>
  <c r="C17" i="11"/>
  <c r="D17" i="11"/>
  <c r="E17" i="11"/>
  <c r="F17" i="11"/>
  <c r="G17" i="11"/>
  <c r="H14" i="11"/>
  <c r="H15" i="11"/>
  <c r="I15" i="11"/>
  <c r="H16" i="11"/>
  <c r="H17" i="11"/>
  <c r="C26" i="11"/>
  <c r="D26" i="11"/>
  <c r="E26" i="11"/>
  <c r="F26" i="11"/>
  <c r="G26" i="11"/>
  <c r="A35" i="11"/>
  <c r="H26" i="11"/>
  <c r="I33" i="11"/>
  <c r="I32" i="11"/>
  <c r="I31" i="11"/>
  <c r="I25" i="11"/>
  <c r="I24" i="11"/>
  <c r="I23" i="11"/>
  <c r="I22" i="11"/>
  <c r="I30" i="11"/>
  <c r="H17" i="10"/>
  <c r="H16" i="10"/>
  <c r="H15" i="10"/>
  <c r="H18" i="10" s="1"/>
  <c r="H34" i="10" s="1"/>
  <c r="H14" i="10"/>
  <c r="D14" i="10"/>
  <c r="D15" i="10"/>
  <c r="D16" i="10"/>
  <c r="D17" i="10"/>
  <c r="E14" i="10"/>
  <c r="E15" i="10"/>
  <c r="E18" i="10"/>
  <c r="E16" i="10"/>
  <c r="E17" i="10"/>
  <c r="F14" i="10"/>
  <c r="F15" i="10"/>
  <c r="F16" i="10"/>
  <c r="F17" i="10"/>
  <c r="G14" i="10"/>
  <c r="G15" i="10"/>
  <c r="G16" i="10"/>
  <c r="G17" i="10"/>
  <c r="C15" i="10"/>
  <c r="C16" i="10"/>
  <c r="C17" i="10"/>
  <c r="C14" i="10"/>
  <c r="C26" i="10"/>
  <c r="D26" i="10"/>
  <c r="E26" i="10"/>
  <c r="B26" i="10"/>
  <c r="F26" i="10"/>
  <c r="G26" i="10"/>
  <c r="A35" i="10"/>
  <c r="H26" i="10"/>
  <c r="I26" i="10" s="1"/>
  <c r="I33" i="10"/>
  <c r="I32" i="10"/>
  <c r="I31" i="10"/>
  <c r="I25" i="10"/>
  <c r="I24" i="10"/>
  <c r="I23" i="10"/>
  <c r="I22" i="10"/>
  <c r="I30" i="10"/>
  <c r="H17" i="9"/>
  <c r="H16" i="9"/>
  <c r="H15" i="9"/>
  <c r="H14" i="9"/>
  <c r="H18" i="9"/>
  <c r="H34" i="9" s="1"/>
  <c r="D14" i="9"/>
  <c r="D15" i="9"/>
  <c r="D16" i="9"/>
  <c r="D17" i="9"/>
  <c r="E14" i="9"/>
  <c r="E15" i="9"/>
  <c r="E16" i="9"/>
  <c r="E18" i="9" s="1"/>
  <c r="E34" i="9" s="1"/>
  <c r="E17" i="9"/>
  <c r="F14" i="9"/>
  <c r="F18" i="9" s="1"/>
  <c r="F34" i="9" s="1"/>
  <c r="F15" i="9"/>
  <c r="F16" i="9"/>
  <c r="F17" i="9"/>
  <c r="G14" i="9"/>
  <c r="G15" i="9"/>
  <c r="G16" i="9"/>
  <c r="G17" i="9"/>
  <c r="C15" i="9"/>
  <c r="C16" i="9"/>
  <c r="B16" i="9"/>
  <c r="C17" i="9"/>
  <c r="C14" i="9"/>
  <c r="B14" i="9" s="1"/>
  <c r="I14" i="9" s="1"/>
  <c r="C26" i="9"/>
  <c r="D26" i="9"/>
  <c r="B26" i="9" s="1"/>
  <c r="E26" i="9"/>
  <c r="F26" i="9"/>
  <c r="G26" i="9"/>
  <c r="A35" i="9"/>
  <c r="H26" i="9"/>
  <c r="I33" i="9"/>
  <c r="I32" i="9"/>
  <c r="B15" i="9"/>
  <c r="I31" i="9"/>
  <c r="I25" i="9"/>
  <c r="I24" i="9"/>
  <c r="I23" i="9"/>
  <c r="I22" i="9"/>
  <c r="I15" i="9"/>
  <c r="I30" i="9"/>
  <c r="H17" i="8"/>
  <c r="H16" i="8"/>
  <c r="H15" i="8"/>
  <c r="H18" i="8" s="1"/>
  <c r="H34" i="8" s="1"/>
  <c r="H14" i="8"/>
  <c r="D14" i="8"/>
  <c r="D15" i="8"/>
  <c r="D18" i="8"/>
  <c r="D34" i="8" s="1"/>
  <c r="D16" i="8"/>
  <c r="D17" i="8"/>
  <c r="E14" i="8"/>
  <c r="E18" i="8" s="1"/>
  <c r="E34" i="8" s="1"/>
  <c r="E15" i="8"/>
  <c r="E16" i="8"/>
  <c r="E17" i="8"/>
  <c r="F14" i="8"/>
  <c r="F34" i="8"/>
  <c r="F15" i="8"/>
  <c r="F18" i="8" s="1"/>
  <c r="F16" i="8"/>
  <c r="F17" i="8"/>
  <c r="G14" i="8"/>
  <c r="G15" i="8"/>
  <c r="G16" i="8"/>
  <c r="G17" i="8"/>
  <c r="G18" i="8"/>
  <c r="G34" i="8" s="1"/>
  <c r="C15" i="8"/>
  <c r="C16" i="8"/>
  <c r="C17" i="8"/>
  <c r="B17" i="8" s="1"/>
  <c r="I17" i="8" s="1"/>
  <c r="C14" i="8"/>
  <c r="C26" i="8"/>
  <c r="D26" i="8"/>
  <c r="E26" i="8"/>
  <c r="F26" i="8"/>
  <c r="G26" i="8"/>
  <c r="A35" i="8"/>
  <c r="H26" i="8"/>
  <c r="I33" i="8"/>
  <c r="I32" i="8"/>
  <c r="I31" i="8"/>
  <c r="I25" i="8"/>
  <c r="I24" i="8"/>
  <c r="I23" i="8"/>
  <c r="I22" i="8"/>
  <c r="I30" i="8"/>
  <c r="H17" i="7"/>
  <c r="H16" i="7"/>
  <c r="H15" i="7"/>
  <c r="H14" i="7"/>
  <c r="I14" i="7" s="1"/>
  <c r="D14" i="7"/>
  <c r="D15" i="7"/>
  <c r="D16" i="7"/>
  <c r="D17" i="7"/>
  <c r="D18" i="7" s="1"/>
  <c r="D34" i="7" s="1"/>
  <c r="E14" i="7"/>
  <c r="E15" i="7"/>
  <c r="E16" i="7"/>
  <c r="E17" i="7"/>
  <c r="F14" i="7"/>
  <c r="F15" i="7"/>
  <c r="F18" i="7" s="1"/>
  <c r="F16" i="7"/>
  <c r="F17" i="7"/>
  <c r="F34" i="7"/>
  <c r="G14" i="7"/>
  <c r="B14" i="7" s="1"/>
  <c r="G15" i="7"/>
  <c r="G16" i="7"/>
  <c r="G17" i="7"/>
  <c r="G18" i="7" s="1"/>
  <c r="G34" i="7" s="1"/>
  <c r="C15" i="7"/>
  <c r="C16" i="7"/>
  <c r="C17" i="7"/>
  <c r="C14" i="7"/>
  <c r="C26" i="7"/>
  <c r="B26" i="7" s="1"/>
  <c r="D26" i="7"/>
  <c r="I26" i="7"/>
  <c r="E26" i="7"/>
  <c r="F26" i="7"/>
  <c r="G26" i="7"/>
  <c r="A35" i="7"/>
  <c r="H26" i="7"/>
  <c r="I33" i="7"/>
  <c r="I32" i="7"/>
  <c r="I31" i="7"/>
  <c r="I25" i="7"/>
  <c r="I24" i="7"/>
  <c r="I23" i="7"/>
  <c r="I22" i="7"/>
  <c r="I30" i="7"/>
  <c r="H17" i="6"/>
  <c r="H16" i="6"/>
  <c r="H15" i="6"/>
  <c r="H14" i="6"/>
  <c r="D14" i="6"/>
  <c r="D15" i="6"/>
  <c r="D16" i="6"/>
  <c r="D17" i="6"/>
  <c r="D18" i="6" s="1"/>
  <c r="E14" i="6"/>
  <c r="E15" i="6"/>
  <c r="E16" i="6"/>
  <c r="E17" i="6"/>
  <c r="E18" i="6" s="1"/>
  <c r="E34" i="6" s="1"/>
  <c r="F14" i="6"/>
  <c r="F15" i="6"/>
  <c r="F16" i="6"/>
  <c r="F17" i="6"/>
  <c r="G14" i="6"/>
  <c r="G18" i="6" s="1"/>
  <c r="G34" i="6" s="1"/>
  <c r="G15" i="6"/>
  <c r="G16" i="6"/>
  <c r="G17" i="6"/>
  <c r="C15" i="6"/>
  <c r="C16" i="6"/>
  <c r="C17" i="6"/>
  <c r="B17" i="6" s="1"/>
  <c r="I17" i="6" s="1"/>
  <c r="C14" i="6"/>
  <c r="B14" i="6" s="1"/>
  <c r="C26" i="6"/>
  <c r="B26" i="6" s="1"/>
  <c r="I26" i="6" s="1"/>
  <c r="D26" i="6"/>
  <c r="D34" i="6"/>
  <c r="E26" i="6"/>
  <c r="F26" i="6"/>
  <c r="G26" i="6"/>
  <c r="A35" i="6"/>
  <c r="H26" i="6"/>
  <c r="I33" i="6"/>
  <c r="I32" i="6"/>
  <c r="I31" i="6"/>
  <c r="I25" i="6"/>
  <c r="I24" i="6"/>
  <c r="I23" i="6"/>
  <c r="I22" i="6"/>
  <c r="I30" i="6"/>
  <c r="H17" i="5"/>
  <c r="H16" i="5"/>
  <c r="H15" i="5"/>
  <c r="H14" i="5"/>
  <c r="D14" i="5"/>
  <c r="D18" i="5" s="1"/>
  <c r="D34" i="5" s="1"/>
  <c r="D15" i="5"/>
  <c r="D16" i="5"/>
  <c r="D17" i="5"/>
  <c r="E14" i="5"/>
  <c r="E15" i="5"/>
  <c r="E18" i="5"/>
  <c r="E34" i="5" s="1"/>
  <c r="E16" i="5"/>
  <c r="E17" i="5"/>
  <c r="F14" i="5"/>
  <c r="F18" i="5" s="1"/>
  <c r="F34" i="5" s="1"/>
  <c r="F15" i="5"/>
  <c r="F16" i="5"/>
  <c r="F17" i="5"/>
  <c r="G14" i="5"/>
  <c r="G15" i="5"/>
  <c r="G16" i="5"/>
  <c r="G17" i="5"/>
  <c r="G18" i="5" s="1"/>
  <c r="G34" i="5" s="1"/>
  <c r="C15" i="5"/>
  <c r="C16" i="5"/>
  <c r="C17" i="5"/>
  <c r="C14" i="5"/>
  <c r="B14" i="5"/>
  <c r="C26" i="5"/>
  <c r="B26" i="5" s="1"/>
  <c r="D26" i="5"/>
  <c r="E26" i="5"/>
  <c r="F26" i="5"/>
  <c r="G26" i="5"/>
  <c r="A35" i="5"/>
  <c r="H26" i="5"/>
  <c r="B25" i="5"/>
  <c r="I25" i="5" s="1"/>
  <c r="B24" i="5"/>
  <c r="B23" i="5"/>
  <c r="I23" i="5"/>
  <c r="B22" i="5"/>
  <c r="I24" i="5"/>
  <c r="I22" i="5"/>
  <c r="C14" i="4"/>
  <c r="D14" i="4"/>
  <c r="E14" i="4"/>
  <c r="F14" i="4"/>
  <c r="F18" i="4"/>
  <c r="C15" i="4"/>
  <c r="D15" i="4"/>
  <c r="E15" i="4"/>
  <c r="F15" i="4"/>
  <c r="C16" i="4"/>
  <c r="D16" i="4"/>
  <c r="E16" i="4"/>
  <c r="B16" i="4" s="1"/>
  <c r="I16" i="4" s="1"/>
  <c r="F16" i="4"/>
  <c r="C17" i="4"/>
  <c r="D17" i="4"/>
  <c r="D18" i="4" s="1"/>
  <c r="E17" i="4"/>
  <c r="F17" i="4"/>
  <c r="G14" i="4"/>
  <c r="G15" i="4"/>
  <c r="G16" i="4"/>
  <c r="G17" i="4"/>
  <c r="H17" i="4"/>
  <c r="H16" i="4"/>
  <c r="H15" i="4"/>
  <c r="H14" i="4"/>
  <c r="C26" i="4"/>
  <c r="C18" i="4"/>
  <c r="C34" i="4" s="1"/>
  <c r="D26" i="4"/>
  <c r="E26" i="4"/>
  <c r="F26" i="4"/>
  <c r="B26" i="4" s="1"/>
  <c r="G26" i="4"/>
  <c r="A35" i="4"/>
  <c r="H26" i="4"/>
  <c r="B25" i="4"/>
  <c r="I25" i="4" s="1"/>
  <c r="B24" i="4"/>
  <c r="B23" i="4"/>
  <c r="I23" i="4" s="1"/>
  <c r="B22" i="4"/>
  <c r="I22" i="4" s="1"/>
  <c r="I24" i="4"/>
  <c r="H17" i="3"/>
  <c r="H16" i="3"/>
  <c r="H15" i="3"/>
  <c r="H14" i="3"/>
  <c r="H18" i="3" s="1"/>
  <c r="D14" i="3"/>
  <c r="D15" i="3"/>
  <c r="D16" i="3"/>
  <c r="D18" i="3" s="1"/>
  <c r="D34" i="3" s="1"/>
  <c r="D17" i="3"/>
  <c r="E14" i="3"/>
  <c r="E18" i="3" s="1"/>
  <c r="E34" i="3" s="1"/>
  <c r="E15" i="3"/>
  <c r="E16" i="3"/>
  <c r="E17" i="3"/>
  <c r="F14" i="3"/>
  <c r="F15" i="3"/>
  <c r="F18" i="3"/>
  <c r="F34" i="3" s="1"/>
  <c r="F16" i="3"/>
  <c r="F17" i="3"/>
  <c r="G14" i="3"/>
  <c r="G18" i="3" s="1"/>
  <c r="G34" i="3" s="1"/>
  <c r="G15" i="3"/>
  <c r="B15" i="3" s="1"/>
  <c r="B31" i="3" s="1"/>
  <c r="G16" i="3"/>
  <c r="G17" i="3"/>
  <c r="C15" i="3"/>
  <c r="C16" i="3"/>
  <c r="C17" i="3"/>
  <c r="B17" i="3"/>
  <c r="B33" i="3" s="1"/>
  <c r="I33" i="3" s="1"/>
  <c r="C14" i="3"/>
  <c r="B14" i="3" s="1"/>
  <c r="B30" i="3" s="1"/>
  <c r="I30" i="3" s="1"/>
  <c r="C26" i="3"/>
  <c r="D26" i="3"/>
  <c r="B26" i="3"/>
  <c r="E26" i="3"/>
  <c r="F26" i="3"/>
  <c r="G26" i="3"/>
  <c r="A35" i="3"/>
  <c r="H26" i="3"/>
  <c r="I26" i="3" s="1"/>
  <c r="B25" i="3"/>
  <c r="I25" i="3"/>
  <c r="B24" i="3"/>
  <c r="B23" i="3"/>
  <c r="I23" i="3" s="1"/>
  <c r="B22" i="3"/>
  <c r="I22" i="3" s="1"/>
  <c r="I24" i="3"/>
  <c r="D34" i="4"/>
  <c r="D18" i="10"/>
  <c r="D34" i="10" s="1"/>
  <c r="G18" i="9"/>
  <c r="G34" i="9" s="1"/>
  <c r="I31" i="3"/>
  <c r="B16" i="6"/>
  <c r="I16" i="6" s="1"/>
  <c r="B16" i="8"/>
  <c r="I16" i="8" s="1"/>
  <c r="C18" i="9"/>
  <c r="B14" i="10"/>
  <c r="I14" i="10" s="1"/>
  <c r="B17" i="10"/>
  <c r="I17" i="10" s="1"/>
  <c r="H18" i="11"/>
  <c r="D18" i="12"/>
  <c r="D34" i="12" s="1"/>
  <c r="I15" i="13"/>
  <c r="B15" i="15"/>
  <c r="B12" i="17"/>
  <c r="I12" i="17"/>
  <c r="B14" i="17"/>
  <c r="I14" i="17" s="1"/>
  <c r="C15" i="19"/>
  <c r="I28" i="20"/>
  <c r="C15" i="21"/>
  <c r="I30" i="22"/>
  <c r="I28" i="22"/>
  <c r="C15" i="23"/>
  <c r="I30" i="24"/>
  <c r="I28" i="24"/>
  <c r="C34" i="9"/>
  <c r="I15" i="3"/>
  <c r="H34" i="11"/>
  <c r="B31" i="15"/>
  <c r="I31" i="15"/>
  <c r="I15" i="15"/>
  <c r="B14" i="25"/>
  <c r="I14" i="25"/>
  <c r="G15" i="25"/>
  <c r="B12" i="25"/>
  <c r="I12" i="25" s="1"/>
  <c r="C15" i="25"/>
  <c r="B14" i="26"/>
  <c r="I14" i="26"/>
  <c r="E15" i="26"/>
  <c r="B11" i="26"/>
  <c r="I11" i="26" s="1"/>
  <c r="I29" i="26"/>
  <c r="D15" i="27"/>
  <c r="I13" i="27"/>
  <c r="B23" i="27"/>
  <c r="E14" i="28"/>
  <c r="D14" i="28"/>
  <c r="F14" i="28"/>
  <c r="G14" i="28"/>
  <c r="H14" i="28"/>
  <c r="B20" i="28"/>
  <c r="B14" i="28" s="1"/>
  <c r="I14" i="28" s="1"/>
  <c r="B11" i="28"/>
  <c r="I11" i="28"/>
  <c r="B13" i="28"/>
  <c r="I13" i="28"/>
  <c r="B26" i="28"/>
  <c r="I26" i="28"/>
  <c r="B10" i="28"/>
  <c r="I10" i="28"/>
  <c r="C14" i="28"/>
  <c r="B12" i="28"/>
  <c r="I12" i="28" s="1"/>
  <c r="I19" i="29"/>
  <c r="B12" i="29"/>
  <c r="I12" i="29" s="1"/>
  <c r="F14" i="29"/>
  <c r="G14" i="29"/>
  <c r="C14" i="29"/>
  <c r="I17" i="3"/>
  <c r="B30" i="5"/>
  <c r="I30" i="5" s="1"/>
  <c r="I14" i="5"/>
  <c r="H34" i="3"/>
  <c r="C18" i="8"/>
  <c r="B14" i="8"/>
  <c r="I14" i="8" s="1"/>
  <c r="I13" i="22"/>
  <c r="B10" i="29"/>
  <c r="I10" i="29"/>
  <c r="B11" i="27"/>
  <c r="I11" i="27"/>
  <c r="B16" i="3"/>
  <c r="B32" i="3" s="1"/>
  <c r="I32" i="3" s="1"/>
  <c r="H18" i="4"/>
  <c r="H18" i="14"/>
  <c r="C18" i="15"/>
  <c r="B18" i="15" s="1"/>
  <c r="B14" i="15"/>
  <c r="G18" i="15"/>
  <c r="G34" i="15"/>
  <c r="I31" i="23"/>
  <c r="B23" i="24"/>
  <c r="C15" i="24"/>
  <c r="I26" i="5"/>
  <c r="D18" i="11"/>
  <c r="D34" i="11"/>
  <c r="B14" i="11"/>
  <c r="I14" i="11"/>
  <c r="H18" i="15"/>
  <c r="B14" i="23"/>
  <c r="I14" i="23"/>
  <c r="I22" i="23"/>
  <c r="B14" i="27"/>
  <c r="I14" i="27"/>
  <c r="I22" i="27"/>
  <c r="I25" i="29"/>
  <c r="B15" i="8"/>
  <c r="I15" i="8"/>
  <c r="C18" i="3"/>
  <c r="I26" i="4"/>
  <c r="B15" i="5"/>
  <c r="B31" i="5" s="1"/>
  <c r="I31" i="5" s="1"/>
  <c r="B17" i="7"/>
  <c r="I17" i="7" s="1"/>
  <c r="G18" i="10"/>
  <c r="G34" i="10"/>
  <c r="B17" i="11"/>
  <c r="I17" i="11" s="1"/>
  <c r="B16" i="11"/>
  <c r="I16" i="11"/>
  <c r="F18" i="11"/>
  <c r="F34" i="11" s="1"/>
  <c r="G34" i="12"/>
  <c r="F18" i="15"/>
  <c r="F34" i="15"/>
  <c r="I26" i="15"/>
  <c r="I11" i="19"/>
  <c r="I21" i="22"/>
  <c r="B23" i="23"/>
  <c r="B11" i="24"/>
  <c r="I11" i="24"/>
  <c r="H15" i="27"/>
  <c r="I20" i="26"/>
  <c r="C18" i="11"/>
  <c r="B14" i="4"/>
  <c r="B30" i="4"/>
  <c r="I30" i="4"/>
  <c r="G18" i="4"/>
  <c r="G34" i="4"/>
  <c r="B17" i="4"/>
  <c r="B15" i="4"/>
  <c r="I15" i="4" s="1"/>
  <c r="C18" i="6"/>
  <c r="H18" i="7"/>
  <c r="I26" i="9"/>
  <c r="B17" i="9"/>
  <c r="I17" i="9" s="1"/>
  <c r="D18" i="9"/>
  <c r="E34" i="10"/>
  <c r="B15" i="10"/>
  <c r="I15" i="10" s="1"/>
  <c r="B26" i="12"/>
  <c r="I26" i="12"/>
  <c r="C18" i="12"/>
  <c r="B18" i="12" s="1"/>
  <c r="B15" i="12"/>
  <c r="I15" i="12"/>
  <c r="B14" i="12"/>
  <c r="I14" i="12"/>
  <c r="H18" i="13"/>
  <c r="I26" i="13"/>
  <c r="H15" i="17"/>
  <c r="I15" i="17" s="1"/>
  <c r="I14" i="19"/>
  <c r="I14" i="21"/>
  <c r="F15" i="22"/>
  <c r="B23" i="22"/>
  <c r="C15" i="22"/>
  <c r="B31" i="23"/>
  <c r="I16" i="9"/>
  <c r="B16" i="13"/>
  <c r="I16" i="13"/>
  <c r="D18" i="13"/>
  <c r="D34" i="13"/>
  <c r="B16" i="14"/>
  <c r="I16" i="14"/>
  <c r="F18" i="14"/>
  <c r="F34" i="14"/>
  <c r="B17" i="15"/>
  <c r="B16" i="15"/>
  <c r="B32" i="15" s="1"/>
  <c r="I32" i="15" s="1"/>
  <c r="B23" i="17"/>
  <c r="I23" i="17"/>
  <c r="C15" i="17"/>
  <c r="B23" i="19"/>
  <c r="I23" i="19" s="1"/>
  <c r="B12" i="19"/>
  <c r="I12" i="19"/>
  <c r="I20" i="19"/>
  <c r="B31" i="20"/>
  <c r="I31" i="20"/>
  <c r="B14" i="20"/>
  <c r="I14" i="20" s="1"/>
  <c r="B13" i="20"/>
  <c r="I13" i="20"/>
  <c r="I29" i="20"/>
  <c r="B23" i="21"/>
  <c r="I20" i="21"/>
  <c r="B12" i="21"/>
  <c r="I12" i="21"/>
  <c r="I12" i="24"/>
  <c r="F18" i="10"/>
  <c r="B26" i="11"/>
  <c r="I26" i="11" s="1"/>
  <c r="G18" i="13"/>
  <c r="G34" i="13"/>
  <c r="I17" i="13"/>
  <c r="B14" i="14"/>
  <c r="I14" i="14"/>
  <c r="B17" i="14"/>
  <c r="I17" i="14"/>
  <c r="E15" i="17"/>
  <c r="B31" i="17"/>
  <c r="I31" i="17"/>
  <c r="B31" i="19"/>
  <c r="I31" i="19" s="1"/>
  <c r="B12" i="20"/>
  <c r="I12" i="20"/>
  <c r="B31" i="21"/>
  <c r="I31" i="21" s="1"/>
  <c r="B14" i="22"/>
  <c r="I14" i="22"/>
  <c r="F15" i="23"/>
  <c r="B11" i="23"/>
  <c r="I11" i="23"/>
  <c r="I27" i="23"/>
  <c r="B13" i="26"/>
  <c r="I13" i="26"/>
  <c r="I21" i="26"/>
  <c r="F15" i="26"/>
  <c r="C15" i="27"/>
  <c r="I22" i="20"/>
  <c r="I23" i="21"/>
  <c r="H34" i="7"/>
  <c r="C34" i="3"/>
  <c r="C34" i="15"/>
  <c r="F34" i="10"/>
  <c r="B33" i="15"/>
  <c r="I33" i="15" s="1"/>
  <c r="I17" i="15"/>
  <c r="I23" i="22"/>
  <c r="B15" i="22"/>
  <c r="I15" i="22" s="1"/>
  <c r="I17" i="4"/>
  <c r="B33" i="4"/>
  <c r="I33" i="4"/>
  <c r="I23" i="23"/>
  <c r="B15" i="23"/>
  <c r="I15" i="23"/>
  <c r="H34" i="15"/>
  <c r="B30" i="15"/>
  <c r="I30" i="15"/>
  <c r="I14" i="15"/>
  <c r="C34" i="8"/>
  <c r="B15" i="17"/>
  <c r="D34" i="9"/>
  <c r="B18" i="9"/>
  <c r="C34" i="6"/>
  <c r="H34" i="14"/>
  <c r="I14" i="4"/>
  <c r="H34" i="13"/>
  <c r="B31" i="4"/>
  <c r="I31" i="4" s="1"/>
  <c r="C34" i="11"/>
  <c r="B18" i="11"/>
  <c r="B34" i="11" s="1"/>
  <c r="I34" i="11" s="1"/>
  <c r="B15" i="24"/>
  <c r="I15" i="24"/>
  <c r="I23" i="24"/>
  <c r="H34" i="4"/>
  <c r="B34" i="9"/>
  <c r="I34" i="9" s="1"/>
  <c r="I18" i="9"/>
  <c r="I23" i="29"/>
  <c r="H14" i="29"/>
  <c r="I14" i="29" s="1"/>
  <c r="B20" i="29"/>
  <c r="B14" i="29"/>
  <c r="I20" i="29"/>
  <c r="B26" i="30"/>
  <c r="B14" i="30"/>
  <c r="B13" i="30"/>
  <c r="I13" i="30" s="1"/>
  <c r="B12" i="30"/>
  <c r="H14" i="30"/>
  <c r="I14" i="30" s="1"/>
  <c r="F14" i="30"/>
  <c r="I26" i="30"/>
  <c r="I10" i="30"/>
  <c r="E14" i="30"/>
  <c r="I12" i="30"/>
  <c r="I11" i="30"/>
  <c r="I20" i="30"/>
  <c r="B11" i="31"/>
  <c r="D14" i="31"/>
  <c r="G14" i="31"/>
  <c r="B13" i="31"/>
  <c r="I13" i="31"/>
  <c r="F14" i="31"/>
  <c r="B26" i="31"/>
  <c r="I26" i="31"/>
  <c r="B12" i="31"/>
  <c r="I12" i="31"/>
  <c r="E14" i="31"/>
  <c r="I20" i="31"/>
  <c r="I11" i="31"/>
  <c r="C14" i="31"/>
  <c r="H14" i="31"/>
  <c r="B14" i="31"/>
  <c r="I14" i="31"/>
  <c r="B34" i="12" l="1"/>
  <c r="I34" i="12" s="1"/>
  <c r="I18" i="12"/>
  <c r="B34" i="15"/>
  <c r="I34" i="15" s="1"/>
  <c r="I18" i="15"/>
  <c r="I19" i="17"/>
  <c r="B11" i="17"/>
  <c r="I11" i="17" s="1"/>
  <c r="B13" i="23"/>
  <c r="I13" i="23" s="1"/>
  <c r="I21" i="23"/>
  <c r="I29" i="25"/>
  <c r="B13" i="25"/>
  <c r="I13" i="25" s="1"/>
  <c r="I18" i="11"/>
  <c r="I16" i="3"/>
  <c r="B18" i="3"/>
  <c r="B32" i="4"/>
  <c r="I32" i="4" s="1"/>
  <c r="E18" i="4"/>
  <c r="B16" i="5"/>
  <c r="C18" i="5"/>
  <c r="H18" i="5"/>
  <c r="B15" i="6"/>
  <c r="I15" i="6" s="1"/>
  <c r="F18" i="6"/>
  <c r="C18" i="10"/>
  <c r="B16" i="10"/>
  <c r="I16" i="10" s="1"/>
  <c r="F34" i="13"/>
  <c r="B26" i="14"/>
  <c r="I26" i="14" s="1"/>
  <c r="G18" i="14"/>
  <c r="G34" i="14" s="1"/>
  <c r="B15" i="14"/>
  <c r="I15" i="14" s="1"/>
  <c r="B13" i="21"/>
  <c r="I13" i="21" s="1"/>
  <c r="I29" i="21"/>
  <c r="I19" i="22"/>
  <c r="B11" i="22"/>
  <c r="I11" i="22" s="1"/>
  <c r="I27" i="25"/>
  <c r="B11" i="25"/>
  <c r="I11" i="25" s="1"/>
  <c r="B31" i="27"/>
  <c r="I31" i="27" s="1"/>
  <c r="I23" i="27"/>
  <c r="I15" i="5"/>
  <c r="C34" i="12"/>
  <c r="B15" i="19"/>
  <c r="I15" i="19" s="1"/>
  <c r="I20" i="28"/>
  <c r="B16" i="7"/>
  <c r="I16" i="7" s="1"/>
  <c r="C18" i="7"/>
  <c r="E18" i="13"/>
  <c r="E34" i="13" s="1"/>
  <c r="D15" i="20"/>
  <c r="B23" i="20"/>
  <c r="I12" i="22"/>
  <c r="I31" i="24"/>
  <c r="I22" i="24"/>
  <c r="B14" i="24"/>
  <c r="I14" i="24" s="1"/>
  <c r="B18" i="8"/>
  <c r="I16" i="15"/>
  <c r="B15" i="21"/>
  <c r="I15" i="21" s="1"/>
  <c r="I14" i="3"/>
  <c r="B18" i="14"/>
  <c r="C18" i="13"/>
  <c r="F34" i="4"/>
  <c r="B17" i="5"/>
  <c r="B33" i="5" s="1"/>
  <c r="I33" i="5" s="1"/>
  <c r="H18" i="6"/>
  <c r="I14" i="6"/>
  <c r="B15" i="7"/>
  <c r="I15" i="7" s="1"/>
  <c r="E18" i="7"/>
  <c r="E34" i="7" s="1"/>
  <c r="B26" i="8"/>
  <c r="I26" i="8" s="1"/>
  <c r="B17" i="12"/>
  <c r="I17" i="12" s="1"/>
  <c r="I21" i="17"/>
  <c r="B13" i="17"/>
  <c r="I13" i="17" s="1"/>
  <c r="B13" i="19"/>
  <c r="I13" i="19" s="1"/>
  <c r="I19" i="21"/>
  <c r="B11" i="21"/>
  <c r="I11" i="21" s="1"/>
  <c r="G15" i="23"/>
  <c r="F15" i="24"/>
  <c r="B23" i="25"/>
  <c r="I12" i="26"/>
  <c r="B23" i="26"/>
  <c r="B12" i="27"/>
  <c r="I12" i="27" s="1"/>
  <c r="G15" i="27"/>
  <c r="I11" i="29"/>
  <c r="I20" i="27"/>
  <c r="H34" i="6" l="1"/>
  <c r="B15" i="26"/>
  <c r="I15" i="26" s="1"/>
  <c r="I23" i="26"/>
  <c r="I23" i="25"/>
  <c r="B15" i="25"/>
  <c r="I15" i="25" s="1"/>
  <c r="C34" i="13"/>
  <c r="B18" i="13"/>
  <c r="C34" i="10"/>
  <c r="B18" i="10"/>
  <c r="C34" i="5"/>
  <c r="B18" i="5"/>
  <c r="B34" i="5" s="1"/>
  <c r="I18" i="3"/>
  <c r="B34" i="3"/>
  <c r="I34" i="3" s="1"/>
  <c r="B18" i="6"/>
  <c r="B34" i="6" s="1"/>
  <c r="F34" i="6"/>
  <c r="I16" i="5"/>
  <c r="B32" i="5"/>
  <c r="I32" i="5" s="1"/>
  <c r="I17" i="5"/>
  <c r="I18" i="8"/>
  <c r="B34" i="8"/>
  <c r="I34" i="8" s="1"/>
  <c r="E34" i="4"/>
  <c r="B18" i="4"/>
  <c r="B15" i="27"/>
  <c r="I15" i="27" s="1"/>
  <c r="B34" i="14"/>
  <c r="I34" i="14" s="1"/>
  <c r="I18" i="14"/>
  <c r="C34" i="7"/>
  <c r="B18" i="7"/>
  <c r="B15" i="20"/>
  <c r="I15" i="20" s="1"/>
  <c r="I23" i="20"/>
  <c r="H34" i="5"/>
  <c r="I34" i="5" s="1"/>
  <c r="I18" i="5"/>
  <c r="I18" i="4" l="1"/>
  <c r="B34" i="4"/>
  <c r="I34" i="4" s="1"/>
  <c r="B34" i="7"/>
  <c r="I34" i="7" s="1"/>
  <c r="I18" i="7"/>
  <c r="B34" i="13"/>
  <c r="I34" i="13" s="1"/>
  <c r="I18" i="13"/>
  <c r="I18" i="6"/>
  <c r="B34" i="10"/>
  <c r="I34" i="10" s="1"/>
  <c r="I18" i="10"/>
  <c r="I34" i="6"/>
</calcChain>
</file>

<file path=xl/sharedStrings.xml><?xml version="1.0" encoding="utf-8"?>
<sst xmlns="http://schemas.openxmlformats.org/spreadsheetml/2006/main" count="968" uniqueCount="87">
  <si>
    <t>Durch-</t>
  </si>
  <si>
    <t>schnittliche</t>
  </si>
  <si>
    <t>Haushalts-</t>
  </si>
  <si>
    <t>5 und mehr</t>
  </si>
  <si>
    <t>in Personen</t>
  </si>
  <si>
    <t>Haushalte1) insgesamt</t>
  </si>
  <si>
    <t>Davon mit  ... Personen</t>
  </si>
  <si>
    <t>Personen         in                Haushalten</t>
  </si>
  <si>
    <t>Alter der Bezugs-</t>
  </si>
  <si>
    <t>person von ... bis</t>
  </si>
  <si>
    <t xml:space="preserve"> unter ... Jahren</t>
  </si>
  <si>
    <t>Größe</t>
  </si>
  <si>
    <t>Haushalte insgesamt</t>
  </si>
  <si>
    <t>45 - 60</t>
  </si>
  <si>
    <t>60 und mehr</t>
  </si>
  <si>
    <t>zusammen</t>
  </si>
  <si>
    <t>unter 30</t>
  </si>
  <si>
    <t>30 - 45</t>
  </si>
  <si>
    <r>
      <t>Haushalte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insgesamt</t>
    </r>
  </si>
  <si>
    <t>Bezugsperson deutsch</t>
  </si>
  <si>
    <t>Bezugsperson ausländisch</t>
  </si>
  <si>
    <t>Erläuterungen:</t>
  </si>
  <si>
    <t>Periodizität:</t>
  </si>
  <si>
    <t xml:space="preserve">Die Statistik wird jährlich zum 31.12. erstellt und steht ab 28.02. des Folgejahres </t>
  </si>
  <si>
    <t xml:space="preserve">zur Verfügung. </t>
  </si>
  <si>
    <t>Rechtsgrundlage:</t>
  </si>
  <si>
    <t>- Satzung über die regelmäßige Weitergabe von Daten an die kommunale Statistik-</t>
  </si>
  <si>
    <t xml:space="preserve">  stelle aus dem Geschäftsgang anderer Verwaltungsstellen der Landeshauptstadt </t>
  </si>
  <si>
    <t>Gliederungstiefe:</t>
  </si>
  <si>
    <t>Die räumliche Gliederung umfaßt die Gemeinde.</t>
  </si>
  <si>
    <t xml:space="preserve">Quelle: </t>
  </si>
  <si>
    <t>Kommunales Einwohnermelderegister, Amt für öffentliche Ordnung</t>
  </si>
  <si>
    <t>Tabelle Nr. 4703</t>
  </si>
  <si>
    <t>Privathaushalte in Stuttgart am 31. Dezember 2004 nach der Zahl der Personen, Alter der Bezugsperson</t>
  </si>
  <si>
    <t>Privathaushalte in Stuttgart am 31. Dezember 2003 nach der Zahl der Personen, Alter der Bezugsperson</t>
  </si>
  <si>
    <r>
      <t>1)</t>
    </r>
    <r>
      <rPr>
        <sz val="8"/>
        <rFont val="Arial"/>
        <family val="2"/>
      </rPr>
      <t xml:space="preserve">  Ergebnisse der Haushaltegenerierung. </t>
    </r>
  </si>
  <si>
    <r>
      <t>1)</t>
    </r>
    <r>
      <rPr>
        <sz val="8"/>
        <rFont val="Arial"/>
        <family val="2"/>
      </rPr>
      <t xml:space="preserve">  Ergebnisse der Haushaltegenerierung.</t>
    </r>
  </si>
  <si>
    <t>Privathaushalte in Stuttgart am 31. Dezember 2000 nach der Zahl der Personen, Alter der Bezugsperson</t>
  </si>
  <si>
    <t>Privathaushalte in Stuttgart am 31. Dezember 2001 nach der Zahl der Personen, Alter der Bezugsperson</t>
  </si>
  <si>
    <t>Privathaushalte in Stuttgart am 31. Dezember 2002 nach der Zahl der Personen, Alter der Bezugsperson</t>
  </si>
  <si>
    <t>Privathaushalte in Stuttgart am 31. Dezember 1999 nach der Zahl der Personen, Alter der Bezugsperson</t>
  </si>
  <si>
    <t>Privathaushalte in Stuttgart am 31. Dezember 1998 nach der Zahl der Personen, Alter der Bezugsperson</t>
  </si>
  <si>
    <t>Privathaushalte in Stuttgart am 31. Dezember 1997 nach der Zahl der Personen, Alter der Bezugsperson</t>
  </si>
  <si>
    <t>Privathaushalte in Stuttgart am 31. Dezember 1996 nach der Zahl der Personen, Alter der Bezugsperson</t>
  </si>
  <si>
    <t>Privathaushalte in Stuttgart am 31. Dezember 1995 nach der Zahl der Personen, Alter der Bezugsperson</t>
  </si>
  <si>
    <t>Privathaushalte in Stuttgart am 31. Dezember 1994 nach der Zahl der Personen, Alter der Bezugsperson</t>
  </si>
  <si>
    <t>Privathaushalte in Stuttgart am 31. Dezember 1993 nach der Zahl der Personen, Alter der Bezugsperson</t>
  </si>
  <si>
    <t>Privathaushalte in Stuttgart am 31. Dezember 1992 nach der Zahl der Personen, Alter der Bezugsperson</t>
  </si>
  <si>
    <t>Privathaushalte in Stuttgart seit 1992 nach der Zahl der Personen, Alter der Bezugsperson</t>
  </si>
  <si>
    <t xml:space="preserve"> und Staatsangehörigkeit der Bezugsperson</t>
  </si>
  <si>
    <t xml:space="preserve">(= Personen ohne eigene Haushaltsführung) ausgeschlossen. </t>
  </si>
  <si>
    <t>statistischen Verfahren (HHGen) auf Adressebene aus Einzelpersonen zusam-</t>
  </si>
  <si>
    <t>Nachgewiesen werden Haushalte, die mit einem überregional eingesetzten mathematisch-</t>
  </si>
  <si>
    <r>
      <t xml:space="preserve">mengeführt werden. Bei der Generierung der </t>
    </r>
    <r>
      <rPr>
        <b/>
        <sz val="10"/>
        <rFont val="Arial"/>
        <family val="2"/>
      </rPr>
      <t>Privat</t>
    </r>
    <r>
      <rPr>
        <sz val="10"/>
        <rFont val="Arial"/>
        <family val="2"/>
      </rPr>
      <t xml:space="preserve">haushalte werden Personen in Anstalten </t>
    </r>
  </si>
  <si>
    <t>und Staatsangehörigkeit der Bezugsperson</t>
  </si>
  <si>
    <t xml:space="preserve">   Erläuterungsblatt zu Tabelle Nr. 4703</t>
  </si>
  <si>
    <t>Alter der Bezugsperson von ... bis 
unter ... Jahren</t>
  </si>
  <si>
    <t>Durch-schnittliche Haushalts-größe in Personen</t>
  </si>
  <si>
    <t xml:space="preserve">Insgesamt </t>
  </si>
  <si>
    <t>Tabelle Nr. 4703 - Jahrbuchtabelle</t>
  </si>
  <si>
    <t>Tabelle Nr. 4703 -  Jahrbuchtabelle (CD)</t>
  </si>
  <si>
    <t>2.3.4 Privathaushalte in Stuttgart am 31.12.2005 nach Zahl der Personen und Alter der Bezugsperson</t>
  </si>
  <si>
    <t>2.3.2 Haushalte in Stuttgart am 31.12.2006 nach Zahl der Personen und Alter der Bezugsperson</t>
  </si>
  <si>
    <t>2.3.2 Haushalte in Stuttgart am 31.12.2007 nach Zahl der Personen und Alter der Bezugsperson</t>
  </si>
  <si>
    <t>2.3.2 Haushalte in Stuttgart am 31.12.2008 nach Zahl der Personen und Alter der Bezugsperson</t>
  </si>
  <si>
    <t>2.3.2 Haushalte in Stuttgart am 31.12.2009 nach Zahl der Personen und Alter der Bezugsperson</t>
  </si>
  <si>
    <t>2.3.2 Haushalte in Stuttgart am 31.12.2010 nach Zahl der Personen und Alter der Bezugsperson</t>
  </si>
  <si>
    <t>2.3.2 Haushalte in Stuttgart am 31.12.2011 nach Zahl der Personen und Alter der Bezugsperson</t>
  </si>
  <si>
    <r>
      <t>1)</t>
    </r>
    <r>
      <rPr>
        <sz val="8"/>
        <rFont val="Arial"/>
        <family val="2"/>
      </rPr>
      <t xml:space="preserve">  Ergebnisse der Haushaltegenerierung.</t>
    </r>
  </si>
  <si>
    <r>
      <t>Haushalte</t>
    </r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insgesamt</t>
    </r>
  </si>
  <si>
    <r>
      <t>1</t>
    </r>
    <r>
      <rPr>
        <sz val="8"/>
        <rFont val="Arial"/>
        <family val="2"/>
      </rPr>
      <t xml:space="preserve">  Ergebnisse der Haushaltegenerierung.</t>
    </r>
  </si>
  <si>
    <t>2.3.2 Haushalte in Stuttgart am 31.12.2012 nach Zahl der Personen und Alter der Bezugsperson</t>
  </si>
  <si>
    <t xml:space="preserve">   Die Zahl der privaten Haushalte ist aufgrund von Änderungen der Haushaltegenerierung nicht mit dem Vorjahreswert vergleichbar.</t>
  </si>
  <si>
    <t>2.3.2 Haushalte in Stuttgart am 31.12.2013 nach Zahl der Personen und Alter der Bezugsperson</t>
  </si>
  <si>
    <t>2.3.2 Haushalte in Stuttgart am 31.12.2014 nach Zahl der Personen und Alter der Bezugsperson</t>
  </si>
  <si>
    <t>2.3.2 Haushalte in Stuttgart am 31.12.2015 nach Zahl der Personen und Alter der Bezugsperson</t>
  </si>
  <si>
    <t>2.3.2 Haushalte in Stuttgart am 31.12.2016 nach Zahl der Personen und Alter der Bezugsperson</t>
  </si>
  <si>
    <t>- Bundesmeldegesetz (BMG) vom 03. Mai 2013.</t>
  </si>
  <si>
    <t xml:space="preserve">  Stuttgart (Kommunalstatistiksatzung) vom 27. Mai 1993.</t>
  </si>
  <si>
    <r>
      <t>Haushalte</t>
    </r>
    <r>
      <rPr>
        <sz val="8"/>
        <rFont val="Arial"/>
        <family val="2"/>
      </rPr>
      <t xml:space="preserve"> insgesamt</t>
    </r>
  </si>
  <si>
    <t>2.3.2 Haushalte in Stuttgart am 31.12.2017 nach Zahl der Personen und Alter der Bezugsperson</t>
  </si>
  <si>
    <t>2.3.2 Haushalte in Stuttgart am 31.12.2018 nach Zahl der Personen und Alter der Bezugsperson</t>
  </si>
  <si>
    <t>2.3.2 Haushalte in Stuttgart am 31.12.2019 nach Zahl der Personen und Alter der Bezugsperson</t>
  </si>
  <si>
    <t>2.3.2 Haushalte in Stuttgart am 31.12.2020 nach Zahl der Personen und Alter der Bezugsperson</t>
  </si>
  <si>
    <t>2.3.2 Haushalte in Stuttgart am 31.12.2021 nach Zahl der Personen und Alter der Bezugsperson</t>
  </si>
  <si>
    <t>2.3.2 Haushalte in Stuttgart am 31.12.2022 nach Zahl der Personen und Alter der Bezugsperson</t>
  </si>
  <si>
    <t>2.3.2 Haushalte in Stuttgart am 31.12.2023 nach Zahl der Personen und Alter der Bezugsperson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</si>
</sst>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(&quot;€&quot;* #,##0.00_);_(&quot;€&quot;* \(#,##0.00\);_(&quot;€&quot;* &quot;-&quot;??_);_(@_)"/>
    <numFmt numFmtId="165" formatCode="#\ ##0.0_);\(#\ ##0.0\)"/>
    <numFmt numFmtId="166" formatCode="#\ ##0.00_);\(#\ ##0.00\)"/>
    <numFmt numFmtId="167" formatCode="#\ ###\ ##0__;\-\ #\ ###\ ##0__;\-__"/>
    <numFmt numFmtId="168" formatCode="###\ ##0____;"/>
    <numFmt numFmtId="169" formatCode="#0.0________;"/>
    <numFmt numFmtId="170" formatCode="#0.00________;"/>
    <numFmt numFmtId="171" formatCode="#0.0____;\-#0.0____"/>
  </numFmts>
  <fonts count="32" x14ac:knownFonts="1">
    <font>
      <sz val="8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b/>
      <sz val="20"/>
      <name val="Helv"/>
    </font>
    <font>
      <b/>
      <sz val="10"/>
      <name val="Arial"/>
      <family val="2"/>
    </font>
    <font>
      <u/>
      <sz val="8"/>
      <name val="Arial"/>
      <family val="2"/>
    </font>
    <font>
      <b/>
      <sz val="8"/>
      <name val="Arial"/>
      <family val="2"/>
    </font>
    <font>
      <b/>
      <sz val="8"/>
      <name val="Frutiger 45 Light"/>
      <family val="2"/>
    </font>
    <font>
      <sz val="10"/>
      <name val="Arial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3F3F76"/>
      <name val="Arial"/>
      <family val="2"/>
    </font>
    <font>
      <b/>
      <sz val="11"/>
      <color theme="1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sz val="11"/>
      <color rgb="FF9C6500"/>
      <name val="Arial"/>
      <family val="2"/>
    </font>
    <font>
      <sz val="11"/>
      <color rgb="FF9C0006"/>
      <name val="Arial"/>
      <family val="2"/>
    </font>
    <font>
      <sz val="11"/>
      <color theme="1"/>
      <name val="Calibri"/>
    </font>
    <font>
      <sz val="11"/>
      <color theme="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FA7D00"/>
      <name val="Arial"/>
      <family val="2"/>
    </font>
    <font>
      <sz val="11"/>
      <color rgb="FFFF0000"/>
      <name val="Arial"/>
      <family val="2"/>
    </font>
    <font>
      <b/>
      <sz val="11"/>
      <color theme="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/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9">
    <xf numFmtId="167" fontId="0" fillId="0" borderId="0" applyFill="0" applyBorder="0" applyAlignment="0" applyProtection="0">
      <alignment vertical="center"/>
    </xf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5" fillId="9" borderId="29" applyNumberFormat="0" applyAlignment="0" applyProtection="0"/>
    <xf numFmtId="0" fontId="16" fillId="9" borderId="30" applyNumberFormat="0" applyAlignment="0" applyProtection="0"/>
    <xf numFmtId="165" fontId="2" fillId="0" borderId="0"/>
    <xf numFmtId="166" fontId="2" fillId="0" borderId="0"/>
    <xf numFmtId="0" fontId="17" fillId="10" borderId="30" applyNumberFormat="0" applyAlignment="0" applyProtection="0"/>
    <xf numFmtId="0" fontId="18" fillId="0" borderId="31" applyNumberFormat="0" applyFill="0" applyAlignment="0" applyProtection="0"/>
    <xf numFmtId="0" fontId="19" fillId="0" borderId="0" applyNumberForma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2" fillId="0" borderId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13" fillId="13" borderId="32" applyNumberFormat="0" applyFont="0" applyAlignment="0" applyProtection="0"/>
    <xf numFmtId="0" fontId="22" fillId="14" borderId="0" applyNumberFormat="0" applyBorder="0" applyAlignment="0" applyProtection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23" fillId="0" borderId="0"/>
    <xf numFmtId="0" fontId="24" fillId="0" borderId="0"/>
    <xf numFmtId="0" fontId="24" fillId="0" borderId="0"/>
    <xf numFmtId="0" fontId="12" fillId="0" borderId="0"/>
    <xf numFmtId="0" fontId="4" fillId="0" borderId="0"/>
    <xf numFmtId="0" fontId="13" fillId="0" borderId="0"/>
    <xf numFmtId="0" fontId="1" fillId="0" borderId="0"/>
    <xf numFmtId="0" fontId="1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3" fillId="0" borderId="0" applyFill="0" applyBorder="0" applyAlignment="0" applyProtection="0">
      <alignment vertical="center"/>
    </xf>
    <xf numFmtId="167" fontId="3" fillId="0" borderId="0" applyFill="0" applyBorder="0" applyAlignment="0" applyProtection="0">
      <alignment vertical="center"/>
    </xf>
    <xf numFmtId="167" fontId="3" fillId="0" borderId="0" applyFill="0" applyBorder="0" applyAlignment="0" applyProtection="0">
      <alignment vertical="center"/>
    </xf>
    <xf numFmtId="0" fontId="7" fillId="0" borderId="0"/>
    <xf numFmtId="0" fontId="25" fillId="0" borderId="0" applyNumberFormat="0" applyFill="0" applyBorder="0" applyAlignment="0" applyProtection="0"/>
    <xf numFmtId="0" fontId="26" fillId="0" borderId="33" applyNumberFormat="0" applyFill="0" applyAlignment="0" applyProtection="0"/>
    <xf numFmtId="0" fontId="27" fillId="0" borderId="34" applyNumberFormat="0" applyFill="0" applyAlignment="0" applyProtection="0"/>
    <xf numFmtId="0" fontId="28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29" fillId="0" borderId="36" applyNumberFormat="0" applyFill="0" applyAlignment="0" applyProtection="0"/>
    <xf numFmtId="0" fontId="30" fillId="0" borderId="0" applyNumberFormat="0" applyFill="0" applyBorder="0" applyAlignment="0" applyProtection="0"/>
    <xf numFmtId="0" fontId="31" fillId="15" borderId="37" applyNumberFormat="0" applyAlignment="0" applyProtection="0"/>
  </cellStyleXfs>
  <cellXfs count="144">
    <xf numFmtId="167" fontId="0" fillId="0" borderId="0" xfId="0" applyAlignment="1"/>
    <xf numFmtId="167" fontId="0" fillId="0" borderId="0" xfId="0" applyAlignment="1">
      <alignment horizontal="centerContinuous"/>
    </xf>
    <xf numFmtId="167" fontId="0" fillId="0" borderId="1" xfId="0" applyBorder="1" applyAlignment="1">
      <alignment horizontal="centerContinuous"/>
    </xf>
    <xf numFmtId="167" fontId="0" fillId="0" borderId="0" xfId="0" applyAlignment="1" applyProtection="1"/>
    <xf numFmtId="167" fontId="6" fillId="0" borderId="0" xfId="0" quotePrefix="1" applyFont="1" applyAlignment="1">
      <alignment horizontal="left"/>
    </xf>
    <xf numFmtId="167" fontId="0" fillId="0" borderId="2" xfId="0" applyBorder="1" applyAlignment="1"/>
    <xf numFmtId="167" fontId="4" fillId="0" borderId="0" xfId="0" applyFont="1" applyBorder="1" applyAlignment="1">
      <alignment horizontal="centerContinuous"/>
    </xf>
    <xf numFmtId="167" fontId="0" fillId="0" borderId="3" xfId="0" applyBorder="1" applyAlignment="1">
      <alignment horizontal="centerContinuous"/>
    </xf>
    <xf numFmtId="167" fontId="0" fillId="0" borderId="4" xfId="0" applyBorder="1" applyAlignment="1">
      <alignment horizontal="center"/>
    </xf>
    <xf numFmtId="167" fontId="0" fillId="0" borderId="5" xfId="0" applyBorder="1" applyAlignment="1"/>
    <xf numFmtId="167" fontId="0" fillId="0" borderId="6" xfId="0" applyBorder="1" applyAlignment="1" applyProtection="1"/>
    <xf numFmtId="167" fontId="0" fillId="0" borderId="7" xfId="0" applyBorder="1" applyAlignment="1">
      <alignment horizontal="centerContinuous"/>
    </xf>
    <xf numFmtId="167" fontId="0" fillId="0" borderId="1" xfId="0" applyBorder="1" applyAlignment="1"/>
    <xf numFmtId="167" fontId="0" fillId="0" borderId="8" xfId="0" applyBorder="1" applyAlignment="1"/>
    <xf numFmtId="167" fontId="0" fillId="0" borderId="6" xfId="0" applyBorder="1" applyAlignment="1" applyProtection="1">
      <alignment horizontal="left"/>
    </xf>
    <xf numFmtId="168" fontId="0" fillId="0" borderId="0" xfId="0" applyNumberFormat="1" applyAlignment="1"/>
    <xf numFmtId="167" fontId="9" fillId="0" borderId="0" xfId="0" applyFont="1" applyAlignment="1"/>
    <xf numFmtId="167" fontId="3" fillId="0" borderId="0" xfId="0" applyFont="1" applyAlignment="1"/>
    <xf numFmtId="167" fontId="8" fillId="0" borderId="0" xfId="0" applyFont="1" applyAlignment="1">
      <alignment horizontal="centerContinuous"/>
    </xf>
    <xf numFmtId="167" fontId="0" fillId="0" borderId="0" xfId="0" applyBorder="1" applyAlignment="1">
      <alignment horizontal="centerContinuous"/>
    </xf>
    <xf numFmtId="167" fontId="0" fillId="0" borderId="3" xfId="0" applyBorder="1" applyAlignment="1"/>
    <xf numFmtId="167" fontId="0" fillId="0" borderId="0" xfId="0" applyBorder="1" applyAlignment="1"/>
    <xf numFmtId="167" fontId="0" fillId="0" borderId="9" xfId="0" applyBorder="1" applyAlignment="1">
      <alignment horizontal="center"/>
    </xf>
    <xf numFmtId="167" fontId="0" fillId="0" borderId="10" xfId="0" applyBorder="1" applyAlignment="1" applyProtection="1">
      <alignment horizontal="centerContinuous"/>
    </xf>
    <xf numFmtId="167" fontId="0" fillId="0" borderId="0" xfId="0" applyAlignment="1" applyProtection="1">
      <alignment horizontal="centerContinuous"/>
    </xf>
    <xf numFmtId="167" fontId="0" fillId="0" borderId="6" xfId="0" applyBorder="1" applyAlignment="1">
      <alignment horizontal="center"/>
    </xf>
    <xf numFmtId="167" fontId="0" fillId="0" borderId="11" xfId="0" applyBorder="1" applyAlignment="1"/>
    <xf numFmtId="167" fontId="0" fillId="0" borderId="12" xfId="0" applyBorder="1" applyAlignment="1"/>
    <xf numFmtId="167" fontId="0" fillId="0" borderId="13" xfId="0" applyBorder="1" applyAlignment="1">
      <alignment horizontal="centerContinuous"/>
    </xf>
    <xf numFmtId="167" fontId="0" fillId="0" borderId="0" xfId="0" applyBorder="1" applyAlignment="1" applyProtection="1">
      <alignment horizontal="left"/>
    </xf>
    <xf numFmtId="169" fontId="0" fillId="0" borderId="0" xfId="0" applyNumberFormat="1" applyAlignment="1" applyProtection="1"/>
    <xf numFmtId="170" fontId="0" fillId="0" borderId="0" xfId="0" applyNumberFormat="1" applyAlignment="1" applyProtection="1"/>
    <xf numFmtId="167" fontId="0" fillId="0" borderId="6" xfId="0" quotePrefix="1" applyBorder="1" applyAlignment="1" applyProtection="1">
      <alignment horizontal="left"/>
    </xf>
    <xf numFmtId="167" fontId="5" fillId="0" borderId="0" xfId="0" applyFont="1" applyBorder="1" applyAlignment="1">
      <alignment horizontal="left"/>
    </xf>
    <xf numFmtId="167" fontId="4" fillId="0" borderId="0" xfId="0" applyFont="1" applyBorder="1" applyAlignment="1"/>
    <xf numFmtId="167" fontId="8" fillId="0" borderId="0" xfId="0" applyFont="1" applyBorder="1" applyAlignment="1"/>
    <xf numFmtId="167" fontId="4" fillId="0" borderId="14" xfId="0" applyFont="1" applyBorder="1" applyAlignment="1"/>
    <xf numFmtId="167" fontId="4" fillId="0" borderId="15" xfId="0" applyFont="1" applyBorder="1" applyAlignment="1"/>
    <xf numFmtId="167" fontId="4" fillId="0" borderId="3" xfId="0" applyFont="1" applyBorder="1" applyAlignment="1"/>
    <xf numFmtId="167" fontId="4" fillId="0" borderId="6" xfId="0" applyFont="1" applyBorder="1" applyAlignment="1">
      <alignment horizontal="center"/>
    </xf>
    <xf numFmtId="167" fontId="8" fillId="0" borderId="6" xfId="0" applyFont="1" applyBorder="1" applyAlignment="1">
      <alignment horizontal="center"/>
    </xf>
    <xf numFmtId="167" fontId="4" fillId="0" borderId="6" xfId="0" applyFont="1" applyBorder="1" applyAlignment="1"/>
    <xf numFmtId="167" fontId="4" fillId="0" borderId="6" xfId="0" quotePrefix="1" applyFont="1" applyBorder="1" applyAlignment="1"/>
    <xf numFmtId="167" fontId="4" fillId="0" borderId="16" xfId="0" applyFont="1" applyBorder="1" applyAlignment="1"/>
    <xf numFmtId="167" fontId="4" fillId="0" borderId="11" xfId="0" applyFont="1" applyBorder="1" applyAlignment="1"/>
    <xf numFmtId="167" fontId="4" fillId="0" borderId="15" xfId="0" applyFont="1" applyBorder="1" applyAlignment="1">
      <alignment horizontal="center"/>
    </xf>
    <xf numFmtId="167" fontId="8" fillId="0" borderId="6" xfId="49" applyFont="1" applyBorder="1" applyAlignment="1"/>
    <xf numFmtId="167" fontId="8" fillId="0" borderId="6" xfId="0" quotePrefix="1" applyFont="1" applyBorder="1" applyAlignment="1"/>
    <xf numFmtId="167" fontId="8" fillId="0" borderId="6" xfId="0" applyFont="1" applyBorder="1" applyAlignment="1"/>
    <xf numFmtId="167" fontId="0" fillId="0" borderId="0" xfId="0" applyFont="1" applyAlignment="1">
      <alignment horizontal="centerContinuous"/>
    </xf>
    <xf numFmtId="167" fontId="0" fillId="0" borderId="0" xfId="0" applyFont="1" applyAlignment="1"/>
    <xf numFmtId="0" fontId="0" fillId="0" borderId="0" xfId="47" applyFont="1" applyFill="1" applyBorder="1" applyAlignment="1">
      <alignment vertical="center"/>
    </xf>
    <xf numFmtId="0" fontId="4" fillId="2" borderId="0" xfId="47" applyFont="1" applyFill="1" applyBorder="1" applyAlignment="1">
      <alignment horizontal="left" vertical="center"/>
    </xf>
    <xf numFmtId="0" fontId="0" fillId="2" borderId="0" xfId="47" applyFont="1" applyFill="1" applyBorder="1" applyAlignment="1">
      <alignment horizontal="left" vertical="center"/>
    </xf>
    <xf numFmtId="0" fontId="0" fillId="2" borderId="17" xfId="47" applyFont="1" applyFill="1" applyBorder="1" applyAlignment="1">
      <alignment horizontal="center" vertical="center"/>
    </xf>
    <xf numFmtId="0" fontId="0" fillId="2" borderId="18" xfId="47" applyFont="1" applyFill="1" applyBorder="1" applyAlignment="1">
      <alignment vertical="center"/>
    </xf>
    <xf numFmtId="0" fontId="0" fillId="0" borderId="0" xfId="47" applyFont="1" applyFill="1" applyBorder="1" applyAlignment="1">
      <alignment horizontal="center" vertical="center"/>
    </xf>
    <xf numFmtId="0" fontId="10" fillId="2" borderId="19" xfId="47" applyFont="1" applyFill="1" applyBorder="1" applyAlignment="1" applyProtection="1">
      <alignment horizontal="center" vertical="center"/>
    </xf>
    <xf numFmtId="0" fontId="0" fillId="2" borderId="19" xfId="47" applyFont="1" applyFill="1" applyBorder="1" applyAlignment="1" applyProtection="1">
      <alignment horizontal="left" vertical="center"/>
    </xf>
    <xf numFmtId="168" fontId="0" fillId="0" borderId="0" xfId="47" applyNumberFormat="1" applyFont="1" applyFill="1" applyBorder="1" applyAlignment="1">
      <alignment vertical="center"/>
    </xf>
    <xf numFmtId="169" fontId="0" fillId="0" borderId="0" xfId="47" applyNumberFormat="1" applyFont="1" applyFill="1" applyBorder="1" applyAlignment="1" applyProtection="1">
      <alignment vertical="center"/>
    </xf>
    <xf numFmtId="167" fontId="0" fillId="2" borderId="19" xfId="48" applyFont="1" applyFill="1" applyBorder="1" applyAlignment="1" applyProtection="1">
      <alignment horizontal="left" vertical="center"/>
    </xf>
    <xf numFmtId="168" fontId="0" fillId="0" borderId="0" xfId="48" applyNumberFormat="1" applyFont="1" applyFill="1" applyBorder="1" applyAlignment="1">
      <alignment vertical="center"/>
    </xf>
    <xf numFmtId="170" fontId="0" fillId="0" borderId="0" xfId="48" applyNumberFormat="1" applyFont="1" applyFill="1" applyBorder="1" applyAlignment="1" applyProtection="1">
      <alignment vertical="center"/>
    </xf>
    <xf numFmtId="167" fontId="0" fillId="2" borderId="19" xfId="48" quotePrefix="1" applyFont="1" applyFill="1" applyBorder="1" applyAlignment="1" applyProtection="1">
      <alignment horizontal="left" vertical="center"/>
    </xf>
    <xf numFmtId="167" fontId="10" fillId="2" borderId="19" xfId="48" applyFont="1" applyFill="1" applyBorder="1" applyAlignment="1" applyProtection="1">
      <alignment horizontal="left" vertical="center"/>
    </xf>
    <xf numFmtId="168" fontId="10" fillId="0" borderId="0" xfId="48" applyNumberFormat="1" applyFont="1" applyFill="1" applyBorder="1" applyAlignment="1">
      <alignment vertical="center"/>
    </xf>
    <xf numFmtId="170" fontId="10" fillId="0" borderId="0" xfId="48" applyNumberFormat="1" applyFont="1" applyFill="1" applyBorder="1" applyAlignment="1" applyProtection="1">
      <alignment vertical="center"/>
    </xf>
    <xf numFmtId="167" fontId="0" fillId="2" borderId="19" xfId="48" applyFont="1" applyFill="1" applyBorder="1" applyAlignment="1">
      <alignment vertical="center"/>
    </xf>
    <xf numFmtId="167" fontId="0" fillId="0" borderId="0" xfId="48" applyFont="1" applyFill="1" applyBorder="1" applyAlignment="1">
      <alignment vertical="center"/>
    </xf>
    <xf numFmtId="167" fontId="10" fillId="2" borderId="19" xfId="48" applyFont="1" applyFill="1" applyBorder="1" applyAlignment="1" applyProtection="1">
      <alignment horizontal="center" vertical="center"/>
    </xf>
    <xf numFmtId="171" fontId="0" fillId="0" borderId="0" xfId="47" applyNumberFormat="1" applyFont="1" applyFill="1" applyBorder="1" applyAlignment="1">
      <alignment vertical="center"/>
    </xf>
    <xf numFmtId="167" fontId="10" fillId="2" borderId="19" xfId="48" applyFont="1" applyFill="1" applyBorder="1" applyAlignment="1">
      <alignment horizontal="left" vertical="center"/>
    </xf>
    <xf numFmtId="0" fontId="9" fillId="0" borderId="0" xfId="47" applyFont="1" applyFill="1" applyBorder="1" applyAlignment="1">
      <alignment vertical="center"/>
    </xf>
    <xf numFmtId="168" fontId="0" fillId="0" borderId="0" xfId="47" applyNumberFormat="1" applyFont="1" applyFill="1" applyBorder="1" applyAlignment="1" applyProtection="1">
      <alignment vertical="center"/>
    </xf>
    <xf numFmtId="0" fontId="6" fillId="0" borderId="0" xfId="47" quotePrefix="1" applyFont="1" applyFill="1" applyBorder="1" applyAlignment="1">
      <alignment horizontal="left" vertical="center"/>
    </xf>
    <xf numFmtId="0" fontId="0" fillId="0" borderId="0" xfId="47" applyFont="1" applyFill="1" applyBorder="1" applyAlignment="1" applyProtection="1">
      <alignment vertical="center"/>
    </xf>
    <xf numFmtId="167" fontId="4" fillId="2" borderId="0" xfId="0" applyFont="1" applyFill="1" applyBorder="1" applyAlignment="1">
      <alignment horizontal="left" vertical="center"/>
    </xf>
    <xf numFmtId="167" fontId="0" fillId="2" borderId="0" xfId="0" applyFont="1" applyFill="1" applyBorder="1" applyAlignment="1">
      <alignment horizontal="left" vertical="center"/>
    </xf>
    <xf numFmtId="167" fontId="0" fillId="0" borderId="0" xfId="0" applyFont="1" applyFill="1" applyBorder="1" applyAlignment="1">
      <alignment vertical="center"/>
    </xf>
    <xf numFmtId="167" fontId="0" fillId="2" borderId="17" xfId="0" applyFont="1" applyFill="1" applyBorder="1" applyAlignment="1">
      <alignment horizontal="center" vertical="center"/>
    </xf>
    <xf numFmtId="167" fontId="0" fillId="2" borderId="18" xfId="0" applyFont="1" applyFill="1" applyBorder="1" applyAlignment="1">
      <alignment vertical="center"/>
    </xf>
    <xf numFmtId="167" fontId="0" fillId="0" borderId="0" xfId="0" applyFont="1" applyFill="1" applyBorder="1" applyAlignment="1">
      <alignment horizontal="center" vertical="center"/>
    </xf>
    <xf numFmtId="167" fontId="10" fillId="2" borderId="19" xfId="0" applyFont="1" applyFill="1" applyBorder="1" applyAlignment="1" applyProtection="1">
      <alignment horizontal="center" vertical="center"/>
    </xf>
    <xf numFmtId="167" fontId="0" fillId="2" borderId="19" xfId="0" applyFont="1" applyFill="1" applyBorder="1" applyAlignment="1" applyProtection="1">
      <alignment horizontal="left" vertical="center"/>
    </xf>
    <xf numFmtId="168" fontId="0" fillId="0" borderId="0" xfId="0" applyNumberFormat="1" applyFont="1" applyFill="1" applyBorder="1" applyAlignment="1">
      <alignment vertical="center"/>
    </xf>
    <xf numFmtId="169" fontId="0" fillId="0" borderId="0" xfId="0" applyNumberFormat="1" applyFont="1" applyFill="1" applyBorder="1" applyAlignment="1" applyProtection="1">
      <alignment vertical="center"/>
    </xf>
    <xf numFmtId="167" fontId="9" fillId="0" borderId="0" xfId="0" applyFont="1" applyFill="1" applyBorder="1" applyAlignment="1">
      <alignment vertical="center"/>
    </xf>
    <xf numFmtId="168" fontId="0" fillId="0" borderId="0" xfId="0" applyNumberFormat="1" applyFont="1" applyFill="1" applyBorder="1" applyAlignment="1" applyProtection="1">
      <alignment vertical="center"/>
    </xf>
    <xf numFmtId="167" fontId="6" fillId="0" borderId="0" xfId="0" quotePrefix="1" applyFont="1" applyFill="1" applyBorder="1" applyAlignment="1">
      <alignment horizontal="left" vertical="center"/>
    </xf>
    <xf numFmtId="167" fontId="0" fillId="0" borderId="0" xfId="0" applyFont="1" applyFill="1" applyBorder="1" applyAlignment="1" applyProtection="1">
      <alignment vertical="center"/>
    </xf>
    <xf numFmtId="167" fontId="0" fillId="0" borderId="0" xfId="0" applyFont="1" applyAlignment="1" applyProtection="1"/>
    <xf numFmtId="167" fontId="0" fillId="0" borderId="0" xfId="0" applyFont="1" applyBorder="1" applyAlignment="1"/>
    <xf numFmtId="167" fontId="0" fillId="2" borderId="19" xfId="48" applyFont="1" applyFill="1" applyBorder="1" applyAlignment="1" applyProtection="1">
      <alignment horizontal="center" vertical="center"/>
    </xf>
    <xf numFmtId="167" fontId="0" fillId="2" borderId="19" xfId="48" quotePrefix="1" applyFont="1" applyFill="1" applyBorder="1" applyAlignment="1" applyProtection="1">
      <alignment horizontal="center" vertical="center"/>
    </xf>
    <xf numFmtId="167" fontId="0" fillId="2" borderId="19" xfId="48" applyFont="1" applyFill="1" applyBorder="1" applyAlignment="1">
      <alignment horizontal="center" vertical="center"/>
    </xf>
    <xf numFmtId="167" fontId="10" fillId="2" borderId="19" xfId="48" applyFont="1" applyFill="1" applyBorder="1" applyAlignment="1">
      <alignment horizontal="center" vertical="center"/>
    </xf>
    <xf numFmtId="0" fontId="0" fillId="0" borderId="0" xfId="36" applyFont="1" applyFill="1" applyBorder="1" applyAlignment="1">
      <alignment horizontal="left" vertical="center"/>
    </xf>
    <xf numFmtId="167" fontId="1" fillId="2" borderId="0" xfId="0" applyFont="1" applyFill="1" applyBorder="1" applyAlignment="1">
      <alignment horizontal="left" vertical="center"/>
    </xf>
    <xf numFmtId="0" fontId="1" fillId="0" borderId="6" xfId="33" quotePrefix="1" applyFont="1" applyBorder="1" applyAlignment="1"/>
    <xf numFmtId="167" fontId="1" fillId="0" borderId="6" xfId="0" applyFont="1" applyBorder="1" applyAlignment="1"/>
    <xf numFmtId="167" fontId="0" fillId="2" borderId="17" xfId="0" applyFont="1" applyFill="1" applyBorder="1" applyAlignment="1">
      <alignment horizontal="center" vertical="center"/>
    </xf>
    <xf numFmtId="167" fontId="0" fillId="2" borderId="17" xfId="0" applyFont="1" applyFill="1" applyBorder="1" applyAlignment="1">
      <alignment horizontal="center" vertical="center"/>
    </xf>
    <xf numFmtId="167" fontId="0" fillId="2" borderId="17" xfId="0" applyFont="1" applyFill="1" applyBorder="1" applyAlignment="1">
      <alignment horizontal="center" vertical="center"/>
    </xf>
    <xf numFmtId="168" fontId="5" fillId="0" borderId="0" xfId="48" applyNumberFormat="1" applyFont="1" applyFill="1" applyBorder="1" applyAlignment="1">
      <alignment vertical="center"/>
    </xf>
    <xf numFmtId="170" fontId="5" fillId="0" borderId="0" xfId="48" applyNumberFormat="1" applyFont="1" applyFill="1" applyBorder="1" applyAlignment="1" applyProtection="1">
      <alignment vertical="center"/>
    </xf>
    <xf numFmtId="167" fontId="0" fillId="2" borderId="17" xfId="0" applyFont="1" applyFill="1" applyBorder="1" applyAlignment="1">
      <alignment horizontal="center" vertical="center"/>
    </xf>
    <xf numFmtId="167" fontId="0" fillId="0" borderId="0" xfId="0" applyFont="1" applyFill="1" applyBorder="1" applyAlignment="1" applyProtection="1">
      <alignment horizontal="center" vertical="center"/>
    </xf>
    <xf numFmtId="167" fontId="0" fillId="2" borderId="20" xfId="0" applyFont="1" applyFill="1" applyBorder="1" applyAlignment="1">
      <alignment horizontal="center" vertical="center" wrapText="1"/>
    </xf>
    <xf numFmtId="167" fontId="0" fillId="2" borderId="21" xfId="0" applyFont="1" applyFill="1" applyBorder="1" applyAlignment="1">
      <alignment horizontal="center" vertical="center" wrapText="1"/>
    </xf>
    <xf numFmtId="167" fontId="0" fillId="2" borderId="22" xfId="0" quotePrefix="1" applyFill="1" applyBorder="1" applyAlignment="1">
      <alignment horizontal="center" vertical="center" wrapText="1"/>
    </xf>
    <xf numFmtId="167" fontId="0" fillId="2" borderId="17" xfId="0" applyFont="1" applyFill="1" applyBorder="1" applyAlignment="1">
      <alignment horizontal="center" vertical="center" wrapText="1"/>
    </xf>
    <xf numFmtId="167" fontId="0" fillId="2" borderId="22" xfId="0" applyFont="1" applyFill="1" applyBorder="1" applyAlignment="1">
      <alignment horizontal="center" vertical="center"/>
    </xf>
    <xf numFmtId="167" fontId="0" fillId="2" borderId="17" xfId="0" applyFont="1" applyFill="1" applyBorder="1" applyAlignment="1">
      <alignment horizontal="center" vertical="center"/>
    </xf>
    <xf numFmtId="167" fontId="0" fillId="2" borderId="22" xfId="0" applyFont="1" applyFill="1" applyBorder="1" applyAlignment="1">
      <alignment horizontal="center" vertical="center" wrapText="1"/>
    </xf>
    <xf numFmtId="167" fontId="0" fillId="2" borderId="23" xfId="0" applyFont="1" applyFill="1" applyBorder="1" applyAlignment="1">
      <alignment horizontal="center" vertical="center" wrapText="1"/>
    </xf>
    <xf numFmtId="167" fontId="0" fillId="2" borderId="24" xfId="0" applyFont="1" applyFill="1" applyBorder="1" applyAlignment="1">
      <alignment horizontal="center" vertical="center" wrapText="1"/>
    </xf>
    <xf numFmtId="167" fontId="0" fillId="2" borderId="22" xfId="0" quotePrefix="1" applyFont="1" applyFill="1" applyBorder="1" applyAlignment="1">
      <alignment horizontal="center" vertical="center" wrapText="1"/>
    </xf>
    <xf numFmtId="0" fontId="0" fillId="0" borderId="0" xfId="47" applyFont="1" applyFill="1" applyBorder="1" applyAlignment="1" applyProtection="1">
      <alignment horizontal="center" vertical="center"/>
    </xf>
    <xf numFmtId="0" fontId="0" fillId="2" borderId="20" xfId="47" applyFont="1" applyFill="1" applyBorder="1" applyAlignment="1">
      <alignment horizontal="center" vertical="center" wrapText="1"/>
    </xf>
    <xf numFmtId="0" fontId="0" fillId="2" borderId="21" xfId="47" applyFont="1" applyFill="1" applyBorder="1" applyAlignment="1">
      <alignment horizontal="center" vertical="center" wrapText="1"/>
    </xf>
    <xf numFmtId="0" fontId="0" fillId="2" borderId="23" xfId="47" applyFont="1" applyFill="1" applyBorder="1" applyAlignment="1">
      <alignment horizontal="center" vertical="center" wrapText="1"/>
    </xf>
    <xf numFmtId="0" fontId="0" fillId="2" borderId="24" xfId="47" applyFont="1" applyFill="1" applyBorder="1" applyAlignment="1">
      <alignment horizontal="center" vertical="center" wrapText="1"/>
    </xf>
    <xf numFmtId="0" fontId="0" fillId="2" borderId="22" xfId="47" quotePrefix="1" applyFont="1" applyFill="1" applyBorder="1" applyAlignment="1">
      <alignment horizontal="center" vertical="center" wrapText="1"/>
    </xf>
    <xf numFmtId="0" fontId="0" fillId="2" borderId="17" xfId="47" applyFont="1" applyFill="1" applyBorder="1" applyAlignment="1">
      <alignment horizontal="center" vertical="center" wrapText="1"/>
    </xf>
    <xf numFmtId="0" fontId="0" fillId="2" borderId="22" xfId="47" applyFont="1" applyFill="1" applyBorder="1" applyAlignment="1">
      <alignment horizontal="center" vertical="center"/>
    </xf>
    <xf numFmtId="0" fontId="0" fillId="2" borderId="17" xfId="47" applyFont="1" applyFill="1" applyBorder="1" applyAlignment="1">
      <alignment horizontal="center" vertical="center"/>
    </xf>
    <xf numFmtId="0" fontId="0" fillId="2" borderId="22" xfId="47" applyFont="1" applyFill="1" applyBorder="1" applyAlignment="1">
      <alignment horizontal="center" vertical="center" wrapText="1"/>
    </xf>
    <xf numFmtId="167" fontId="10" fillId="0" borderId="0" xfId="48" applyFont="1" applyBorder="1" applyAlignment="1" applyProtection="1">
      <alignment horizontal="center"/>
    </xf>
    <xf numFmtId="167" fontId="5" fillId="0" borderId="0" xfId="0" applyFont="1" applyBorder="1" applyAlignment="1">
      <alignment horizontal="center"/>
    </xf>
    <xf numFmtId="167" fontId="0" fillId="0" borderId="15" xfId="0" applyBorder="1" applyAlignment="1">
      <alignment horizontal="center" vertical="center" wrapText="1"/>
    </xf>
    <xf numFmtId="167" fontId="0" fillId="0" borderId="6" xfId="0" applyBorder="1" applyAlignment="1">
      <alignment horizontal="center" vertical="center" wrapText="1"/>
    </xf>
    <xf numFmtId="167" fontId="0" fillId="0" borderId="13" xfId="0" applyBorder="1" applyAlignment="1">
      <alignment horizontal="center" vertical="center" wrapText="1"/>
    </xf>
    <xf numFmtId="167" fontId="0" fillId="0" borderId="14" xfId="0" applyBorder="1" applyAlignment="1">
      <alignment horizontal="center" vertical="center"/>
    </xf>
    <xf numFmtId="167" fontId="0" fillId="0" borderId="25" xfId="0" applyBorder="1" applyAlignment="1">
      <alignment horizontal="center" vertical="center"/>
    </xf>
    <xf numFmtId="167" fontId="0" fillId="0" borderId="15" xfId="0" applyBorder="1" applyAlignment="1">
      <alignment horizontal="center" vertical="center"/>
    </xf>
    <xf numFmtId="167" fontId="0" fillId="0" borderId="12" xfId="0" applyBorder="1" applyAlignment="1">
      <alignment horizontal="center" vertical="center"/>
    </xf>
    <xf numFmtId="167" fontId="0" fillId="0" borderId="1" xfId="0" applyBorder="1" applyAlignment="1">
      <alignment horizontal="center" vertical="center"/>
    </xf>
    <xf numFmtId="167" fontId="0" fillId="0" borderId="13" xfId="0" applyBorder="1" applyAlignment="1">
      <alignment horizontal="center" vertical="center"/>
    </xf>
    <xf numFmtId="167" fontId="0" fillId="0" borderId="26" xfId="0" applyBorder="1" applyAlignment="1">
      <alignment horizontal="center" vertical="center" wrapText="1"/>
    </xf>
    <xf numFmtId="167" fontId="0" fillId="0" borderId="27" xfId="0" applyBorder="1" applyAlignment="1">
      <alignment horizontal="center" vertical="center" wrapText="1"/>
    </xf>
    <xf numFmtId="167" fontId="0" fillId="0" borderId="28" xfId="0" applyBorder="1" applyAlignment="1">
      <alignment horizontal="center" vertical="center" wrapText="1"/>
    </xf>
    <xf numFmtId="167" fontId="5" fillId="0" borderId="0" xfId="0" applyFont="1" applyBorder="1" applyAlignment="1" applyProtection="1">
      <alignment horizontal="center"/>
    </xf>
    <xf numFmtId="167" fontId="11" fillId="0" borderId="0" xfId="48" applyFont="1" applyBorder="1" applyAlignment="1" applyProtection="1">
      <alignment horizontal="center"/>
    </xf>
  </cellXfs>
  <cellStyles count="59">
    <cellStyle name="Akzent1" xfId="1" builtinId="29" customBuiltin="1"/>
    <cellStyle name="Akzent2" xfId="2" builtinId="33" customBuiltin="1"/>
    <cellStyle name="Akzent3" xfId="3" builtinId="37" customBuiltin="1"/>
    <cellStyle name="Akzent4" xfId="4" builtinId="41" customBuiltin="1"/>
    <cellStyle name="Akzent5" xfId="5" builtinId="45" customBuiltin="1"/>
    <cellStyle name="Akzent6" xfId="6" builtinId="49" customBuiltin="1"/>
    <cellStyle name="Ausgabe" xfId="7" builtinId="21" customBuiltin="1"/>
    <cellStyle name="Berechnung" xfId="8" builtinId="22" customBuiltin="1"/>
    <cellStyle name="Dez 1" xfId="9"/>
    <cellStyle name="Dez 2" xfId="10"/>
    <cellStyle name="Eingabe" xfId="11" builtinId="20" customBuiltin="1"/>
    <cellStyle name="Ergebnis" xfId="12" builtinId="25" customBuiltin="1"/>
    <cellStyle name="Erklärender Text" xfId="13" builtinId="53" customBuiltin="1"/>
    <cellStyle name="Euro" xfId="14"/>
    <cellStyle name="Euro 2" xfId="15"/>
    <cellStyle name="Euro 2 2" xfId="16"/>
    <cellStyle name="Euro 3" xfId="17"/>
    <cellStyle name="Ganz" xfId="18"/>
    <cellStyle name="Gut" xfId="19" builtinId="26" customBuiltin="1"/>
    <cellStyle name="Neutral" xfId="20" builtinId="28" customBuiltin="1"/>
    <cellStyle name="Notiz 2" xfId="21"/>
    <cellStyle name="Schlecht" xfId="22" builtinId="27" customBuiltin="1"/>
    <cellStyle name="Standard" xfId="0" builtinId="0"/>
    <cellStyle name="Standard 10" xfId="23"/>
    <cellStyle name="Standard 10 2" xfId="24"/>
    <cellStyle name="Standard 11" xfId="25"/>
    <cellStyle name="Standard 12" xfId="26"/>
    <cellStyle name="Standard 12 2" xfId="27"/>
    <cellStyle name="Standard 13" xfId="28"/>
    <cellStyle name="Standard 13 2" xfId="29"/>
    <cellStyle name="Standard 14" xfId="30"/>
    <cellStyle name="Standard 14 2" xfId="31"/>
    <cellStyle name="Standard 15" xfId="32"/>
    <cellStyle name="Standard 16" xfId="33"/>
    <cellStyle name="Standard 2" xfId="34"/>
    <cellStyle name="Standard 2 2" xfId="35"/>
    <cellStyle name="Standard 3" xfId="36"/>
    <cellStyle name="Standard 4" xfId="37"/>
    <cellStyle name="Standard 4 2" xfId="38"/>
    <cellStyle name="Standard 4 3" xfId="39"/>
    <cellStyle name="Standard 5" xfId="40"/>
    <cellStyle name="Standard 6" xfId="41"/>
    <cellStyle name="Standard 7" xfId="42"/>
    <cellStyle name="Standard 7 2" xfId="43"/>
    <cellStyle name="Standard 8" xfId="44"/>
    <cellStyle name="Standard 8 2" xfId="45"/>
    <cellStyle name="Standard 9" xfId="46"/>
    <cellStyle name="Standard_02_25" xfId="47"/>
    <cellStyle name="Standard_A" xfId="48"/>
    <cellStyle name="Standard_Erläuterungen" xfId="49"/>
    <cellStyle name="U_1 - Formatvorlage1" xfId="50"/>
    <cellStyle name="Überschrift" xfId="51" builtinId="15" customBuiltin="1"/>
    <cellStyle name="Überschrift 1" xfId="52" builtinId="16" customBuiltin="1"/>
    <cellStyle name="Überschrift 2" xfId="53" builtinId="17" customBuiltin="1"/>
    <cellStyle name="Überschrift 3" xfId="54" builtinId="18" customBuiltin="1"/>
    <cellStyle name="Überschrift 4" xfId="55" builtinId="19" customBuiltin="1"/>
    <cellStyle name="Verknüpfte Zelle" xfId="56" builtinId="24" customBuiltin="1"/>
    <cellStyle name="Warnender Text" xfId="57" builtinId="11" customBuiltin="1"/>
    <cellStyle name="Zelle überprüfen" xfId="58" builtinId="23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99FF99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B2FF7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0</xdr:row>
      <xdr:rowOff>133350</xdr:rowOff>
    </xdr:to>
    <xdr:pic>
      <xdr:nvPicPr>
        <xdr:cNvPr id="1063" name="Picture 2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868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766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664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563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461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359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256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154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051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847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949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539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437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08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11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413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515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618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720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823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925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027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130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232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276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174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072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970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1STAT1\DOCSOPEN\PROJEKTE\DOCSOPEN\STAT1\T1B1-A\1601!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eit 1990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0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J40"/>
  <sheetViews>
    <sheetView showGridLines="0" workbookViewId="0">
      <selection activeCell="B30" sqref="B30"/>
    </sheetView>
  </sheetViews>
  <sheetFormatPr baseColWidth="10" defaultColWidth="12" defaultRowHeight="12.75" customHeight="1" x14ac:dyDescent="0.2"/>
  <cols>
    <col min="1" max="1" width="2.83203125" style="34" customWidth="1"/>
    <col min="2" max="2" width="104.83203125" style="34" customWidth="1"/>
    <col min="3" max="9" width="12" style="34"/>
    <col min="10" max="10" width="17.1640625" style="34" customWidth="1"/>
    <col min="11" max="16384" width="12" style="34"/>
  </cols>
  <sheetData>
    <row r="1" spans="1:10" ht="12.75" customHeight="1" x14ac:dyDescent="0.2">
      <c r="A1" s="36"/>
      <c r="B1" s="37"/>
    </row>
    <row r="2" spans="1:10" ht="12.75" customHeight="1" x14ac:dyDescent="0.2">
      <c r="A2" s="38"/>
      <c r="B2" s="39" t="s">
        <v>55</v>
      </c>
    </row>
    <row r="3" spans="1:10" ht="12.75" customHeight="1" x14ac:dyDescent="0.2">
      <c r="A3" s="38"/>
      <c r="B3" s="39"/>
    </row>
    <row r="4" spans="1:10" ht="12.75" customHeight="1" x14ac:dyDescent="0.2">
      <c r="A4" s="36"/>
      <c r="B4" s="45"/>
    </row>
    <row r="5" spans="1:10" ht="12.75" customHeight="1" x14ac:dyDescent="0.2">
      <c r="A5" s="38"/>
      <c r="B5" s="40" t="s">
        <v>48</v>
      </c>
      <c r="C5" s="35"/>
      <c r="D5" s="35"/>
      <c r="E5" s="35"/>
      <c r="F5" s="35"/>
      <c r="G5" s="35"/>
      <c r="H5" s="35"/>
      <c r="I5" s="35"/>
      <c r="J5" s="35"/>
    </row>
    <row r="6" spans="1:10" ht="12.75" customHeight="1" x14ac:dyDescent="0.2">
      <c r="A6" s="38"/>
      <c r="B6" s="40" t="s">
        <v>49</v>
      </c>
    </row>
    <row r="7" spans="1:10" ht="12.75" customHeight="1" x14ac:dyDescent="0.2">
      <c r="A7" s="43"/>
      <c r="B7" s="44"/>
    </row>
    <row r="8" spans="1:10" ht="12.75" customHeight="1" x14ac:dyDescent="0.2">
      <c r="A8" s="38"/>
      <c r="B8" s="42"/>
    </row>
    <row r="9" spans="1:10" ht="12.75" customHeight="1" x14ac:dyDescent="0.2">
      <c r="A9" s="38"/>
      <c r="B9" s="48" t="s">
        <v>21</v>
      </c>
    </row>
    <row r="10" spans="1:10" ht="12.75" customHeight="1" x14ac:dyDescent="0.2">
      <c r="A10" s="38"/>
      <c r="B10" s="42"/>
    </row>
    <row r="11" spans="1:10" ht="12.75" customHeight="1" x14ac:dyDescent="0.2">
      <c r="A11" s="38"/>
      <c r="B11" s="42" t="s">
        <v>52</v>
      </c>
    </row>
    <row r="12" spans="1:10" ht="12.75" customHeight="1" x14ac:dyDescent="0.2">
      <c r="A12" s="38"/>
      <c r="B12" s="42" t="s">
        <v>51</v>
      </c>
    </row>
    <row r="13" spans="1:10" ht="12.75" customHeight="1" x14ac:dyDescent="0.2">
      <c r="A13" s="38"/>
      <c r="B13" s="41" t="s">
        <v>53</v>
      </c>
    </row>
    <row r="14" spans="1:10" ht="12.75" customHeight="1" x14ac:dyDescent="0.2">
      <c r="A14" s="38"/>
      <c r="B14" s="41" t="s">
        <v>50</v>
      </c>
    </row>
    <row r="15" spans="1:10" ht="12.75" customHeight="1" x14ac:dyDescent="0.2">
      <c r="A15" s="38"/>
      <c r="B15" s="41"/>
    </row>
    <row r="16" spans="1:10" ht="12.75" customHeight="1" x14ac:dyDescent="0.2">
      <c r="A16" s="36"/>
      <c r="B16" s="37"/>
    </row>
    <row r="17" spans="1:2" ht="12.75" customHeight="1" x14ac:dyDescent="0.2">
      <c r="A17" s="38"/>
      <c r="B17" s="48" t="s">
        <v>22</v>
      </c>
    </row>
    <row r="18" spans="1:2" ht="12.75" customHeight="1" x14ac:dyDescent="0.2">
      <c r="A18" s="38"/>
      <c r="B18" s="41"/>
    </row>
    <row r="19" spans="1:2" ht="12.75" customHeight="1" x14ac:dyDescent="0.2">
      <c r="A19" s="38"/>
      <c r="B19" s="42" t="s">
        <v>23</v>
      </c>
    </row>
    <row r="20" spans="1:2" ht="12.75" customHeight="1" x14ac:dyDescent="0.2">
      <c r="A20" s="38"/>
      <c r="B20" s="41" t="s">
        <v>24</v>
      </c>
    </row>
    <row r="21" spans="1:2" ht="12.75" customHeight="1" x14ac:dyDescent="0.2">
      <c r="A21" s="43"/>
      <c r="B21" s="44"/>
    </row>
    <row r="22" spans="1:2" ht="12.75" customHeight="1" x14ac:dyDescent="0.2">
      <c r="A22" s="38"/>
      <c r="B22" s="41"/>
    </row>
    <row r="23" spans="1:2" ht="12.75" customHeight="1" x14ac:dyDescent="0.2">
      <c r="A23" s="38"/>
      <c r="B23" s="48" t="s">
        <v>25</v>
      </c>
    </row>
    <row r="24" spans="1:2" ht="12.75" customHeight="1" x14ac:dyDescent="0.2">
      <c r="A24" s="38"/>
      <c r="B24" s="41"/>
    </row>
    <row r="25" spans="1:2" ht="12.75" customHeight="1" x14ac:dyDescent="0.2">
      <c r="A25" s="38"/>
      <c r="B25" s="99" t="s">
        <v>77</v>
      </c>
    </row>
    <row r="26" spans="1:2" ht="12.75" customHeight="1" x14ac:dyDescent="0.2">
      <c r="A26" s="38"/>
      <c r="B26" s="41"/>
    </row>
    <row r="27" spans="1:2" ht="12.75" customHeight="1" x14ac:dyDescent="0.2">
      <c r="A27" s="38"/>
      <c r="B27" s="41" t="s">
        <v>26</v>
      </c>
    </row>
    <row r="28" spans="1:2" ht="12.75" customHeight="1" x14ac:dyDescent="0.2">
      <c r="A28" s="38"/>
      <c r="B28" s="41" t="s">
        <v>27</v>
      </c>
    </row>
    <row r="29" spans="1:2" ht="12.75" customHeight="1" x14ac:dyDescent="0.2">
      <c r="A29" s="38"/>
      <c r="B29" s="100" t="s">
        <v>78</v>
      </c>
    </row>
    <row r="30" spans="1:2" ht="12.75" customHeight="1" x14ac:dyDescent="0.2">
      <c r="A30" s="38"/>
      <c r="B30" s="41"/>
    </row>
    <row r="31" spans="1:2" ht="12.75" customHeight="1" x14ac:dyDescent="0.2">
      <c r="A31" s="36"/>
      <c r="B31" s="37"/>
    </row>
    <row r="32" spans="1:2" ht="12.75" customHeight="1" x14ac:dyDescent="0.2">
      <c r="A32" s="38"/>
      <c r="B32" s="47" t="s">
        <v>28</v>
      </c>
    </row>
    <row r="33" spans="1:2" ht="12.75" customHeight="1" x14ac:dyDescent="0.2">
      <c r="A33" s="38"/>
      <c r="B33" s="41"/>
    </row>
    <row r="34" spans="1:2" ht="12.75" customHeight="1" x14ac:dyDescent="0.2">
      <c r="A34" s="38"/>
      <c r="B34" s="42" t="s">
        <v>29</v>
      </c>
    </row>
    <row r="35" spans="1:2" ht="12.75" customHeight="1" x14ac:dyDescent="0.2">
      <c r="A35" s="43"/>
      <c r="B35" s="44"/>
    </row>
    <row r="36" spans="1:2" ht="12.75" customHeight="1" x14ac:dyDescent="0.2">
      <c r="A36" s="38"/>
      <c r="B36" s="41"/>
    </row>
    <row r="37" spans="1:2" ht="12.75" customHeight="1" x14ac:dyDescent="0.2">
      <c r="A37" s="38"/>
      <c r="B37" s="46" t="s">
        <v>30</v>
      </c>
    </row>
    <row r="38" spans="1:2" ht="12.75" customHeight="1" x14ac:dyDescent="0.2">
      <c r="A38" s="38"/>
      <c r="B38" s="41"/>
    </row>
    <row r="39" spans="1:2" ht="12.75" customHeight="1" x14ac:dyDescent="0.2">
      <c r="A39" s="38"/>
      <c r="B39" s="41" t="s">
        <v>31</v>
      </c>
    </row>
    <row r="40" spans="1:2" ht="12.75" customHeight="1" x14ac:dyDescent="0.2">
      <c r="A40" s="43"/>
      <c r="B40" s="44"/>
    </row>
  </sheetData>
  <phoneticPr fontId="0" type="noConversion"/>
  <pageMargins left="0.78740157480314998" right="0.78740157480314998" top="0.78740157480314998" bottom="0.78740157480314998" header="0.511811023622047" footer="0.511811023622047"/>
  <pageSetup paperSize="9" orientation="portrait" horizontalDpi="4294967292" verticalDpi="300" r:id="rId1"/>
  <headerFooter alignWithMargins="0">
    <oddFooter>&amp;L&amp;8Landeshauptstadt Stuttgart, Statistisches Amt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workbookViewId="0">
      <selection activeCell="D2" sqref="D2"/>
    </sheetView>
  </sheetViews>
  <sheetFormatPr baseColWidth="10" defaultColWidth="9.83203125" defaultRowHeight="12.75" customHeight="1" x14ac:dyDescent="0.2"/>
  <cols>
    <col min="1" max="1" width="21.83203125" style="50" customWidth="1"/>
    <col min="2" max="2" width="11.83203125" style="50" customWidth="1"/>
    <col min="3" max="6" width="11.33203125" style="50" customWidth="1"/>
    <col min="7" max="8" width="11.83203125" style="50" customWidth="1"/>
    <col min="9" max="9" width="12.83203125" style="50" customWidth="1"/>
    <col min="10" max="16384" width="9.83203125" style="50"/>
  </cols>
  <sheetData>
    <row r="1" spans="1:13" ht="12.75" customHeight="1" x14ac:dyDescent="0.2">
      <c r="A1" s="6" t="s">
        <v>59</v>
      </c>
      <c r="B1" s="49"/>
      <c r="C1" s="49"/>
      <c r="D1" s="49"/>
      <c r="E1" s="49"/>
      <c r="F1" s="49"/>
      <c r="G1" s="49"/>
      <c r="H1" s="49"/>
    </row>
    <row r="3" spans="1:13" ht="26.25" customHeight="1" x14ac:dyDescent="0.2">
      <c r="A3" s="98" t="s">
        <v>75</v>
      </c>
      <c r="B3" s="78"/>
      <c r="C3" s="78"/>
      <c r="D3" s="78"/>
      <c r="E3" s="78"/>
      <c r="F3" s="78"/>
      <c r="G3" s="78"/>
      <c r="H3" s="78"/>
      <c r="I3" s="78"/>
    </row>
    <row r="4" spans="1:13" ht="12.75" customHeight="1" x14ac:dyDescent="0.2">
      <c r="A4" s="79"/>
      <c r="B4" s="79"/>
      <c r="C4" s="79"/>
      <c r="D4" s="79"/>
      <c r="E4" s="79"/>
      <c r="F4" s="79"/>
      <c r="G4" s="79"/>
      <c r="H4" s="79"/>
      <c r="I4" s="79"/>
    </row>
    <row r="5" spans="1:13" ht="12.75" customHeight="1" thickBot="1" x14ac:dyDescent="0.25">
      <c r="A5" s="108" t="s">
        <v>56</v>
      </c>
      <c r="B5" s="110" t="s">
        <v>69</v>
      </c>
      <c r="C5" s="112" t="s">
        <v>6</v>
      </c>
      <c r="D5" s="112"/>
      <c r="E5" s="112"/>
      <c r="F5" s="112"/>
      <c r="G5" s="112"/>
      <c r="H5" s="114" t="s">
        <v>7</v>
      </c>
      <c r="I5" s="115" t="s">
        <v>57</v>
      </c>
    </row>
    <row r="6" spans="1:13" ht="12.75" customHeight="1" thickBot="1" x14ac:dyDescent="0.25">
      <c r="A6" s="109"/>
      <c r="B6" s="111"/>
      <c r="C6" s="113"/>
      <c r="D6" s="113"/>
      <c r="E6" s="113"/>
      <c r="F6" s="113"/>
      <c r="G6" s="113"/>
      <c r="H6" s="111"/>
      <c r="I6" s="116"/>
    </row>
    <row r="7" spans="1:13" ht="38.25" customHeight="1" thickBot="1" x14ac:dyDescent="0.25">
      <c r="A7" s="109"/>
      <c r="B7" s="111"/>
      <c r="C7" s="80">
        <v>1</v>
      </c>
      <c r="D7" s="80">
        <v>2</v>
      </c>
      <c r="E7" s="80">
        <v>3</v>
      </c>
      <c r="F7" s="80">
        <v>4</v>
      </c>
      <c r="G7" s="80" t="s">
        <v>3</v>
      </c>
      <c r="H7" s="111"/>
      <c r="I7" s="116"/>
    </row>
    <row r="8" spans="1:13" ht="6.75" customHeight="1" x14ac:dyDescent="0.2">
      <c r="A8" s="81"/>
      <c r="B8" s="79"/>
      <c r="C8" s="79"/>
      <c r="D8" s="82"/>
      <c r="E8" s="79"/>
      <c r="F8" s="79"/>
      <c r="G8" s="79"/>
      <c r="H8" s="79"/>
      <c r="I8" s="79"/>
    </row>
    <row r="9" spans="1:13" ht="17.100000000000001" customHeight="1" x14ac:dyDescent="0.2">
      <c r="A9" s="83"/>
      <c r="B9" s="107" t="s">
        <v>12</v>
      </c>
      <c r="C9" s="107"/>
      <c r="D9" s="107"/>
      <c r="E9" s="107"/>
      <c r="F9" s="107"/>
      <c r="G9" s="107"/>
      <c r="H9" s="107"/>
      <c r="I9" s="107"/>
      <c r="K9" s="92"/>
      <c r="L9" s="92"/>
      <c r="M9" s="92"/>
    </row>
    <row r="10" spans="1:13" ht="12.75" customHeight="1" x14ac:dyDescent="0.2">
      <c r="A10" s="93" t="s">
        <v>16</v>
      </c>
      <c r="B10" s="62">
        <f t="shared" ref="B10:H14" si="0">+B16+B22</f>
        <v>59268</v>
      </c>
      <c r="C10" s="62">
        <f t="shared" si="0"/>
        <v>43500</v>
      </c>
      <c r="D10" s="62">
        <f t="shared" si="0"/>
        <v>13075</v>
      </c>
      <c r="E10" s="62">
        <f t="shared" si="0"/>
        <v>1856</v>
      </c>
      <c r="F10" s="62">
        <f t="shared" si="0"/>
        <v>575</v>
      </c>
      <c r="G10" s="62">
        <f t="shared" si="0"/>
        <v>262</v>
      </c>
      <c r="H10" s="62">
        <f t="shared" si="0"/>
        <v>78939</v>
      </c>
      <c r="I10" s="63">
        <f>+H10/B10</f>
        <v>1.3318991698724438</v>
      </c>
      <c r="K10" s="92"/>
      <c r="L10" s="92"/>
      <c r="M10" s="92"/>
    </row>
    <row r="11" spans="1:13" ht="12.75" customHeight="1" x14ac:dyDescent="0.2">
      <c r="A11" s="94" t="s">
        <v>17</v>
      </c>
      <c r="B11" s="62">
        <f t="shared" si="0"/>
        <v>87648</v>
      </c>
      <c r="C11" s="62">
        <f t="shared" si="0"/>
        <v>42290</v>
      </c>
      <c r="D11" s="62">
        <f t="shared" si="0"/>
        <v>17532</v>
      </c>
      <c r="E11" s="62">
        <f t="shared" si="0"/>
        <v>11633</v>
      </c>
      <c r="F11" s="62">
        <f t="shared" si="0"/>
        <v>11165</v>
      </c>
      <c r="G11" s="62">
        <f t="shared" si="0"/>
        <v>5028</v>
      </c>
      <c r="H11" s="62">
        <f t="shared" si="0"/>
        <v>183431</v>
      </c>
      <c r="I11" s="63">
        <f>+H11/B11</f>
        <v>2.0928144395764878</v>
      </c>
      <c r="K11" s="92"/>
      <c r="L11" s="92"/>
      <c r="M11" s="92"/>
    </row>
    <row r="12" spans="1:13" ht="12.75" customHeight="1" x14ac:dyDescent="0.2">
      <c r="A12" s="94" t="s">
        <v>13</v>
      </c>
      <c r="B12" s="62">
        <f t="shared" si="0"/>
        <v>79975</v>
      </c>
      <c r="C12" s="62">
        <f t="shared" si="0"/>
        <v>33825</v>
      </c>
      <c r="D12" s="62">
        <f t="shared" si="0"/>
        <v>16604</v>
      </c>
      <c r="E12" s="62">
        <f t="shared" si="0"/>
        <v>12537</v>
      </c>
      <c r="F12" s="62">
        <f t="shared" si="0"/>
        <v>11623</v>
      </c>
      <c r="G12" s="62">
        <f t="shared" si="0"/>
        <v>5386</v>
      </c>
      <c r="H12" s="62">
        <f t="shared" si="0"/>
        <v>179784</v>
      </c>
      <c r="I12" s="63">
        <f>+H12/B12</f>
        <v>2.2480025007814941</v>
      </c>
      <c r="K12" s="92"/>
      <c r="L12" s="92"/>
      <c r="M12" s="92"/>
    </row>
    <row r="13" spans="1:13" ht="12.75" customHeight="1" x14ac:dyDescent="0.2">
      <c r="A13" s="93" t="s">
        <v>14</v>
      </c>
      <c r="B13" s="62">
        <f t="shared" si="0"/>
        <v>93750</v>
      </c>
      <c r="C13" s="62">
        <f t="shared" si="0"/>
        <v>45349</v>
      </c>
      <c r="D13" s="62">
        <f t="shared" si="0"/>
        <v>37405</v>
      </c>
      <c r="E13" s="62">
        <f t="shared" si="0"/>
        <v>8172</v>
      </c>
      <c r="F13" s="62">
        <f t="shared" si="0"/>
        <v>2197</v>
      </c>
      <c r="G13" s="62">
        <f t="shared" si="0"/>
        <v>627</v>
      </c>
      <c r="H13" s="62">
        <f t="shared" si="0"/>
        <v>156769</v>
      </c>
      <c r="I13" s="63">
        <f>+H13/B13</f>
        <v>1.6722026666666667</v>
      </c>
      <c r="K13" s="92"/>
      <c r="L13" s="92"/>
      <c r="M13" s="92"/>
    </row>
    <row r="14" spans="1:13" ht="12.75" customHeight="1" x14ac:dyDescent="0.2">
      <c r="A14" s="70" t="s">
        <v>58</v>
      </c>
      <c r="B14" s="66">
        <f t="shared" si="0"/>
        <v>320641</v>
      </c>
      <c r="C14" s="66">
        <f t="shared" si="0"/>
        <v>164964</v>
      </c>
      <c r="D14" s="66">
        <f t="shared" si="0"/>
        <v>84616</v>
      </c>
      <c r="E14" s="66">
        <f t="shared" si="0"/>
        <v>34198</v>
      </c>
      <c r="F14" s="66">
        <f t="shared" si="0"/>
        <v>25560</v>
      </c>
      <c r="G14" s="66">
        <f t="shared" si="0"/>
        <v>11303</v>
      </c>
      <c r="H14" s="66">
        <f t="shared" si="0"/>
        <v>598923</v>
      </c>
      <c r="I14" s="67">
        <f>+H14/B14</f>
        <v>1.867892752330488</v>
      </c>
      <c r="K14" s="92"/>
      <c r="L14" s="92"/>
      <c r="M14" s="92"/>
    </row>
    <row r="15" spans="1:13" ht="17.100000000000001" customHeight="1" x14ac:dyDescent="0.2">
      <c r="A15" s="70"/>
      <c r="B15" s="107" t="s">
        <v>19</v>
      </c>
      <c r="C15" s="107"/>
      <c r="D15" s="107"/>
      <c r="E15" s="107"/>
      <c r="F15" s="107"/>
      <c r="G15" s="107"/>
      <c r="H15" s="107"/>
      <c r="I15" s="107"/>
      <c r="K15" s="92"/>
      <c r="L15" s="92"/>
      <c r="M15" s="92"/>
    </row>
    <row r="16" spans="1:13" ht="12.75" customHeight="1" x14ac:dyDescent="0.2">
      <c r="A16" s="93" t="s">
        <v>16</v>
      </c>
      <c r="B16" s="62">
        <f>SUM(C16:G16)</f>
        <v>40406</v>
      </c>
      <c r="C16" s="62">
        <v>30696</v>
      </c>
      <c r="D16" s="62">
        <v>8474</v>
      </c>
      <c r="E16" s="62">
        <v>957</v>
      </c>
      <c r="F16" s="62">
        <v>215</v>
      </c>
      <c r="G16" s="62">
        <v>64</v>
      </c>
      <c r="H16" s="62">
        <v>51720</v>
      </c>
      <c r="I16" s="63">
        <f>+H16/B16</f>
        <v>1.2800079196158987</v>
      </c>
      <c r="K16" s="92"/>
      <c r="L16" s="92"/>
      <c r="M16" s="92"/>
    </row>
    <row r="17" spans="1:13" ht="12.75" customHeight="1" x14ac:dyDescent="0.2">
      <c r="A17" s="94" t="s">
        <v>17</v>
      </c>
      <c r="B17" s="62">
        <f>SUM(C17:G17)</f>
        <v>59613</v>
      </c>
      <c r="C17" s="62">
        <v>29743</v>
      </c>
      <c r="D17" s="62">
        <v>12477</v>
      </c>
      <c r="E17" s="62">
        <v>7694</v>
      </c>
      <c r="F17" s="62">
        <v>7036</v>
      </c>
      <c r="G17" s="62">
        <v>2663</v>
      </c>
      <c r="H17" s="62">
        <v>119826</v>
      </c>
      <c r="I17" s="63">
        <f>+H17/B17</f>
        <v>2.0100649187257811</v>
      </c>
      <c r="K17" s="92"/>
      <c r="L17" s="92"/>
      <c r="M17" s="92"/>
    </row>
    <row r="18" spans="1:13" ht="12.75" customHeight="1" x14ac:dyDescent="0.2">
      <c r="A18" s="94" t="s">
        <v>13</v>
      </c>
      <c r="B18" s="62">
        <f>SUM(C18:G18)</f>
        <v>61467</v>
      </c>
      <c r="C18" s="62">
        <v>26497</v>
      </c>
      <c r="D18" s="62">
        <v>13102</v>
      </c>
      <c r="E18" s="62">
        <v>9444</v>
      </c>
      <c r="F18" s="62">
        <v>8800</v>
      </c>
      <c r="G18" s="62">
        <v>3624</v>
      </c>
      <c r="H18" s="62">
        <v>135376</v>
      </c>
      <c r="I18" s="63">
        <f>+H18/B18</f>
        <v>2.2024175573885176</v>
      </c>
      <c r="K18" s="92"/>
      <c r="L18" s="92"/>
      <c r="M18" s="92"/>
    </row>
    <row r="19" spans="1:13" ht="12.75" customHeight="1" x14ac:dyDescent="0.2">
      <c r="A19" s="93" t="s">
        <v>14</v>
      </c>
      <c r="B19" s="62">
        <f>SUM(C19:G19)</f>
        <v>77625</v>
      </c>
      <c r="C19" s="62">
        <v>38993</v>
      </c>
      <c r="D19" s="62">
        <v>30723</v>
      </c>
      <c r="E19" s="62">
        <v>5899</v>
      </c>
      <c r="F19" s="62">
        <v>1567</v>
      </c>
      <c r="G19" s="62">
        <v>443</v>
      </c>
      <c r="H19" s="62">
        <v>126729</v>
      </c>
      <c r="I19" s="63">
        <f>+H19/B19</f>
        <v>1.6325797101449275</v>
      </c>
      <c r="K19" s="92"/>
      <c r="L19" s="92"/>
      <c r="M19" s="92"/>
    </row>
    <row r="20" spans="1:13" ht="12.75" customHeight="1" x14ac:dyDescent="0.2">
      <c r="A20" s="70" t="s">
        <v>58</v>
      </c>
      <c r="B20" s="62">
        <f>SUM(C20:G20)</f>
        <v>239111</v>
      </c>
      <c r="C20" s="62">
        <f t="shared" ref="C20:H20" si="1">SUM(C16:C19)</f>
        <v>125929</v>
      </c>
      <c r="D20" s="62">
        <f t="shared" si="1"/>
        <v>64776</v>
      </c>
      <c r="E20" s="62">
        <f t="shared" si="1"/>
        <v>23994</v>
      </c>
      <c r="F20" s="62">
        <f t="shared" si="1"/>
        <v>17618</v>
      </c>
      <c r="G20" s="62">
        <f t="shared" si="1"/>
        <v>6794</v>
      </c>
      <c r="H20" s="62">
        <f t="shared" si="1"/>
        <v>433651</v>
      </c>
      <c r="I20" s="63">
        <f>+H20/B20</f>
        <v>1.8135970323406283</v>
      </c>
      <c r="K20" s="92"/>
      <c r="L20" s="92"/>
      <c r="M20" s="92"/>
    </row>
    <row r="21" spans="1:13" ht="17.100000000000001" customHeight="1" x14ac:dyDescent="0.2">
      <c r="A21" s="70"/>
      <c r="B21" s="107" t="s">
        <v>20</v>
      </c>
      <c r="C21" s="107"/>
      <c r="D21" s="107"/>
      <c r="E21" s="107"/>
      <c r="F21" s="107"/>
      <c r="G21" s="107"/>
      <c r="H21" s="107"/>
      <c r="I21" s="107"/>
      <c r="K21" s="92"/>
      <c r="L21" s="92"/>
      <c r="M21" s="92"/>
    </row>
    <row r="22" spans="1:13" ht="12.75" customHeight="1" x14ac:dyDescent="0.2">
      <c r="A22" s="93" t="s">
        <v>16</v>
      </c>
      <c r="B22" s="62">
        <f>SUM(C22:G22)</f>
        <v>18862</v>
      </c>
      <c r="C22" s="62">
        <v>12804</v>
      </c>
      <c r="D22" s="62">
        <v>4601</v>
      </c>
      <c r="E22" s="62">
        <v>899</v>
      </c>
      <c r="F22" s="62">
        <v>360</v>
      </c>
      <c r="G22" s="62">
        <v>198</v>
      </c>
      <c r="H22" s="62">
        <v>27219</v>
      </c>
      <c r="I22" s="63">
        <f>+H22/B22</f>
        <v>1.4430601208779557</v>
      </c>
    </row>
    <row r="23" spans="1:13" ht="12.75" customHeight="1" x14ac:dyDescent="0.2">
      <c r="A23" s="94" t="s">
        <v>17</v>
      </c>
      <c r="B23" s="62">
        <f>SUM(C23:G23)</f>
        <v>28035</v>
      </c>
      <c r="C23" s="62">
        <v>12547</v>
      </c>
      <c r="D23" s="62">
        <v>5055</v>
      </c>
      <c r="E23" s="62">
        <v>3939</v>
      </c>
      <c r="F23" s="62">
        <v>4129</v>
      </c>
      <c r="G23" s="62">
        <v>2365</v>
      </c>
      <c r="H23" s="62">
        <v>63605</v>
      </c>
      <c r="I23" s="63">
        <f>+H23/B23</f>
        <v>2.2687711788835383</v>
      </c>
    </row>
    <row r="24" spans="1:13" ht="12.75" customHeight="1" x14ac:dyDescent="0.2">
      <c r="A24" s="94" t="s">
        <v>13</v>
      </c>
      <c r="B24" s="62">
        <f>SUM(C24:G24)</f>
        <v>18508</v>
      </c>
      <c r="C24" s="62">
        <v>7328</v>
      </c>
      <c r="D24" s="62">
        <v>3502</v>
      </c>
      <c r="E24" s="62">
        <v>3093</v>
      </c>
      <c r="F24" s="62">
        <v>2823</v>
      </c>
      <c r="G24" s="62">
        <v>1762</v>
      </c>
      <c r="H24" s="62">
        <v>44408</v>
      </c>
      <c r="I24" s="63">
        <f>+H24/B24</f>
        <v>2.399394856278366</v>
      </c>
    </row>
    <row r="25" spans="1:13" ht="12.75" customHeight="1" x14ac:dyDescent="0.2">
      <c r="A25" s="93" t="s">
        <v>14</v>
      </c>
      <c r="B25" s="62">
        <f>SUM(C25:G25)</f>
        <v>16125</v>
      </c>
      <c r="C25" s="62">
        <v>6356</v>
      </c>
      <c r="D25" s="62">
        <v>6682</v>
      </c>
      <c r="E25" s="62">
        <v>2273</v>
      </c>
      <c r="F25" s="62">
        <v>630</v>
      </c>
      <c r="G25" s="62">
        <v>184</v>
      </c>
      <c r="H25" s="62">
        <v>30040</v>
      </c>
      <c r="I25" s="63">
        <f>+H25/B25</f>
        <v>1.8629457364341084</v>
      </c>
    </row>
    <row r="26" spans="1:13" ht="12.75" customHeight="1" x14ac:dyDescent="0.2">
      <c r="A26" s="70" t="s">
        <v>58</v>
      </c>
      <c r="B26" s="62">
        <f>SUM(C26:G26)</f>
        <v>81530</v>
      </c>
      <c r="C26" s="62">
        <f t="shared" ref="C26:H26" si="2">SUM(C22:C25)</f>
        <v>39035</v>
      </c>
      <c r="D26" s="62">
        <f t="shared" si="2"/>
        <v>19840</v>
      </c>
      <c r="E26" s="62">
        <f t="shared" si="2"/>
        <v>10204</v>
      </c>
      <c r="F26" s="62">
        <f t="shared" si="2"/>
        <v>7942</v>
      </c>
      <c r="G26" s="62">
        <f t="shared" si="2"/>
        <v>4509</v>
      </c>
      <c r="H26" s="62">
        <f t="shared" si="2"/>
        <v>165272</v>
      </c>
      <c r="I26" s="63">
        <f>+H26/B26</f>
        <v>2.0271311173801054</v>
      </c>
    </row>
    <row r="27" spans="1:13" ht="12.75" customHeight="1" x14ac:dyDescent="0.2">
      <c r="A27" s="87" t="str">
        <f>REPT("    ",7)</f>
        <v xml:space="preserve">                            </v>
      </c>
      <c r="B27" s="88"/>
      <c r="C27" s="88"/>
      <c r="D27" s="88"/>
      <c r="E27" s="88"/>
      <c r="F27" s="88"/>
      <c r="G27" s="88"/>
      <c r="H27" s="88"/>
      <c r="I27" s="88"/>
    </row>
    <row r="28" spans="1:13" ht="14.25" customHeight="1" x14ac:dyDescent="0.2">
      <c r="A28" s="89" t="s">
        <v>70</v>
      </c>
      <c r="B28" s="79"/>
      <c r="C28" s="79"/>
      <c r="D28" s="79"/>
      <c r="E28" s="79"/>
      <c r="F28" s="79"/>
      <c r="G28" s="79"/>
      <c r="H28" s="90"/>
      <c r="I28" s="90"/>
    </row>
  </sheetData>
  <mergeCells count="8">
    <mergeCell ref="B15:I15"/>
    <mergeCell ref="B21:I21"/>
    <mergeCell ref="A5:A7"/>
    <mergeCell ref="B5:B7"/>
    <mergeCell ref="C5:G6"/>
    <mergeCell ref="H5:H7"/>
    <mergeCell ref="I5:I7"/>
    <mergeCell ref="B9:I9"/>
  </mergeCells>
  <pageMargins left="0.59055118110236204" right="0.28000000000000003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activeCell="C20" sqref="C20"/>
    </sheetView>
  </sheetViews>
  <sheetFormatPr baseColWidth="10" defaultColWidth="9.83203125" defaultRowHeight="12.75" customHeight="1" x14ac:dyDescent="0.2"/>
  <cols>
    <col min="1" max="1" width="21.83203125" style="50" customWidth="1"/>
    <col min="2" max="2" width="11.83203125" style="50" customWidth="1"/>
    <col min="3" max="6" width="11.33203125" style="50" customWidth="1"/>
    <col min="7" max="8" width="11.83203125" style="50" customWidth="1"/>
    <col min="9" max="9" width="12.83203125" style="50" customWidth="1"/>
    <col min="10" max="16384" width="9.83203125" style="50"/>
  </cols>
  <sheetData>
    <row r="1" spans="1:13" ht="12.75" customHeight="1" x14ac:dyDescent="0.2">
      <c r="A1" s="6" t="s">
        <v>59</v>
      </c>
      <c r="B1" s="49"/>
      <c r="C1" s="49"/>
      <c r="D1" s="49"/>
      <c r="E1" s="49"/>
      <c r="F1" s="49"/>
      <c r="G1" s="49"/>
      <c r="H1" s="49"/>
    </row>
    <row r="3" spans="1:13" ht="26.25" customHeight="1" x14ac:dyDescent="0.2">
      <c r="A3" s="98" t="s">
        <v>74</v>
      </c>
      <c r="B3" s="78"/>
      <c r="C3" s="78"/>
      <c r="D3" s="78"/>
      <c r="E3" s="78"/>
      <c r="F3" s="78"/>
      <c r="G3" s="78"/>
      <c r="H3" s="78"/>
      <c r="I3" s="78"/>
    </row>
    <row r="4" spans="1:13" ht="12.75" customHeight="1" x14ac:dyDescent="0.2">
      <c r="A4" s="79"/>
      <c r="B4" s="79"/>
      <c r="C4" s="79"/>
      <c r="D4" s="79"/>
      <c r="E4" s="79"/>
      <c r="F4" s="79"/>
      <c r="G4" s="79"/>
      <c r="H4" s="79"/>
      <c r="I4" s="79"/>
    </row>
    <row r="5" spans="1:13" ht="12.75" customHeight="1" thickBot="1" x14ac:dyDescent="0.25">
      <c r="A5" s="108" t="s">
        <v>56</v>
      </c>
      <c r="B5" s="110" t="s">
        <v>69</v>
      </c>
      <c r="C5" s="112" t="s">
        <v>6</v>
      </c>
      <c r="D5" s="112"/>
      <c r="E5" s="112"/>
      <c r="F5" s="112"/>
      <c r="G5" s="112"/>
      <c r="H5" s="114" t="s">
        <v>7</v>
      </c>
      <c r="I5" s="115" t="s">
        <v>57</v>
      </c>
    </row>
    <row r="6" spans="1:13" ht="12.75" customHeight="1" thickBot="1" x14ac:dyDescent="0.25">
      <c r="A6" s="109"/>
      <c r="B6" s="111"/>
      <c r="C6" s="113"/>
      <c r="D6" s="113"/>
      <c r="E6" s="113"/>
      <c r="F6" s="113"/>
      <c r="G6" s="113"/>
      <c r="H6" s="111"/>
      <c r="I6" s="116"/>
    </row>
    <row r="7" spans="1:13" ht="38.25" customHeight="1" thickBot="1" x14ac:dyDescent="0.25">
      <c r="A7" s="109"/>
      <c r="B7" s="111"/>
      <c r="C7" s="80">
        <v>1</v>
      </c>
      <c r="D7" s="80">
        <v>2</v>
      </c>
      <c r="E7" s="80">
        <v>3</v>
      </c>
      <c r="F7" s="80">
        <v>4</v>
      </c>
      <c r="G7" s="80" t="s">
        <v>3</v>
      </c>
      <c r="H7" s="111"/>
      <c r="I7" s="116"/>
    </row>
    <row r="8" spans="1:13" ht="6.75" customHeight="1" x14ac:dyDescent="0.2">
      <c r="A8" s="81"/>
      <c r="B8" s="79"/>
      <c r="C8" s="79"/>
      <c r="D8" s="82"/>
      <c r="E8" s="79"/>
      <c r="F8" s="79"/>
      <c r="G8" s="79"/>
      <c r="H8" s="79"/>
      <c r="I8" s="79"/>
    </row>
    <row r="9" spans="1:13" ht="12.75" customHeight="1" x14ac:dyDescent="0.2">
      <c r="A9" s="83"/>
      <c r="B9" s="107" t="s">
        <v>12</v>
      </c>
      <c r="C9" s="107"/>
      <c r="D9" s="107"/>
      <c r="E9" s="107"/>
      <c r="F9" s="107"/>
      <c r="G9" s="107"/>
      <c r="H9" s="107"/>
      <c r="I9" s="107"/>
      <c r="K9" s="92"/>
      <c r="L9" s="92"/>
      <c r="M9" s="92"/>
    </row>
    <row r="10" spans="1:13" ht="3" customHeight="1" x14ac:dyDescent="0.2">
      <c r="A10" s="84"/>
      <c r="B10" s="85"/>
      <c r="C10" s="85"/>
      <c r="D10" s="85"/>
      <c r="E10" s="85"/>
      <c r="F10" s="85"/>
      <c r="G10" s="85"/>
      <c r="H10" s="85"/>
      <c r="I10" s="86"/>
      <c r="K10" s="92"/>
      <c r="L10" s="92"/>
      <c r="M10" s="92"/>
    </row>
    <row r="11" spans="1:13" ht="12.75" customHeight="1" x14ac:dyDescent="0.2">
      <c r="A11" s="93" t="s">
        <v>16</v>
      </c>
      <c r="B11" s="62">
        <f t="shared" ref="B11:H15" si="0">+B19+B27</f>
        <v>57119</v>
      </c>
      <c r="C11" s="62">
        <f t="shared" si="0"/>
        <v>42263</v>
      </c>
      <c r="D11" s="62">
        <f t="shared" si="0"/>
        <v>12106</v>
      </c>
      <c r="E11" s="62">
        <f t="shared" si="0"/>
        <v>1880</v>
      </c>
      <c r="F11" s="62">
        <f t="shared" si="0"/>
        <v>645</v>
      </c>
      <c r="G11" s="62">
        <f t="shared" si="0"/>
        <v>225</v>
      </c>
      <c r="H11" s="62">
        <f t="shared" si="0"/>
        <v>75886</v>
      </c>
      <c r="I11" s="63">
        <f>+H11/B11</f>
        <v>1.3285596736637546</v>
      </c>
      <c r="K11" s="92"/>
      <c r="L11" s="92"/>
      <c r="M11" s="92"/>
    </row>
    <row r="12" spans="1:13" ht="12.75" customHeight="1" x14ac:dyDescent="0.2">
      <c r="A12" s="94" t="s">
        <v>17</v>
      </c>
      <c r="B12" s="62">
        <f t="shared" si="0"/>
        <v>87042</v>
      </c>
      <c r="C12" s="62">
        <f t="shared" si="0"/>
        <v>41777</v>
      </c>
      <c r="D12" s="62">
        <f t="shared" si="0"/>
        <v>17181</v>
      </c>
      <c r="E12" s="62">
        <f t="shared" si="0"/>
        <v>11505</v>
      </c>
      <c r="F12" s="62">
        <f t="shared" si="0"/>
        <v>11494</v>
      </c>
      <c r="G12" s="62">
        <f t="shared" si="0"/>
        <v>5085</v>
      </c>
      <c r="H12" s="62">
        <f t="shared" si="0"/>
        <v>183461</v>
      </c>
      <c r="I12" s="63">
        <f>+H12/B12</f>
        <v>2.1077296018014291</v>
      </c>
      <c r="K12" s="92"/>
      <c r="L12" s="92"/>
      <c r="M12" s="92"/>
    </row>
    <row r="13" spans="1:13" ht="12.75" customHeight="1" x14ac:dyDescent="0.2">
      <c r="A13" s="94" t="s">
        <v>13</v>
      </c>
      <c r="B13" s="62">
        <f t="shared" si="0"/>
        <v>78208</v>
      </c>
      <c r="C13" s="62">
        <f t="shared" si="0"/>
        <v>33272</v>
      </c>
      <c r="D13" s="62">
        <f t="shared" si="0"/>
        <v>16601</v>
      </c>
      <c r="E13" s="62">
        <f t="shared" si="0"/>
        <v>12153</v>
      </c>
      <c r="F13" s="62">
        <f t="shared" si="0"/>
        <v>11142</v>
      </c>
      <c r="G13" s="62">
        <f t="shared" si="0"/>
        <v>5040</v>
      </c>
      <c r="H13" s="62">
        <f t="shared" si="0"/>
        <v>174281</v>
      </c>
      <c r="I13" s="63">
        <f>+H13/B13</f>
        <v>2.2284293166939442</v>
      </c>
      <c r="K13" s="92"/>
      <c r="L13" s="92"/>
      <c r="M13" s="92"/>
    </row>
    <row r="14" spans="1:13" ht="12.75" customHeight="1" x14ac:dyDescent="0.2">
      <c r="A14" s="93" t="s">
        <v>14</v>
      </c>
      <c r="B14" s="62">
        <f t="shared" si="0"/>
        <v>93297</v>
      </c>
      <c r="C14" s="62">
        <f t="shared" si="0"/>
        <v>45110</v>
      </c>
      <c r="D14" s="62">
        <f t="shared" si="0"/>
        <v>37471</v>
      </c>
      <c r="E14" s="62">
        <f t="shared" si="0"/>
        <v>7981</v>
      </c>
      <c r="F14" s="62">
        <f t="shared" si="0"/>
        <v>2113</v>
      </c>
      <c r="G14" s="62">
        <f t="shared" si="0"/>
        <v>622</v>
      </c>
      <c r="H14" s="62">
        <f t="shared" si="0"/>
        <v>155732</v>
      </c>
      <c r="I14" s="63">
        <f>+H14/B14</f>
        <v>1.6692069412735673</v>
      </c>
      <c r="K14" s="92"/>
      <c r="L14" s="92"/>
      <c r="M14" s="92"/>
    </row>
    <row r="15" spans="1:13" ht="12.75" customHeight="1" x14ac:dyDescent="0.2">
      <c r="A15" s="70" t="s">
        <v>58</v>
      </c>
      <c r="B15" s="66">
        <f t="shared" si="0"/>
        <v>315666</v>
      </c>
      <c r="C15" s="66">
        <f t="shared" si="0"/>
        <v>162422</v>
      </c>
      <c r="D15" s="66">
        <f t="shared" si="0"/>
        <v>83359</v>
      </c>
      <c r="E15" s="66">
        <f t="shared" si="0"/>
        <v>33519</v>
      </c>
      <c r="F15" s="66">
        <f t="shared" si="0"/>
        <v>25394</v>
      </c>
      <c r="G15" s="66">
        <f t="shared" si="0"/>
        <v>10972</v>
      </c>
      <c r="H15" s="66">
        <f t="shared" si="0"/>
        <v>589360</v>
      </c>
      <c r="I15" s="67">
        <f>+H15/B15</f>
        <v>1.8670366780077676</v>
      </c>
      <c r="K15" s="92"/>
      <c r="L15" s="92"/>
      <c r="M15" s="92"/>
    </row>
    <row r="16" spans="1:13" ht="3" customHeight="1" x14ac:dyDescent="0.2">
      <c r="A16" s="95"/>
      <c r="B16" s="69"/>
      <c r="C16" s="69"/>
      <c r="D16" s="69"/>
      <c r="E16" s="69"/>
      <c r="F16" s="69"/>
      <c r="G16" s="69"/>
      <c r="H16" s="69"/>
      <c r="I16" s="69"/>
      <c r="K16" s="92"/>
      <c r="L16" s="92"/>
      <c r="M16" s="92"/>
    </row>
    <row r="17" spans="1:13" ht="12.75" customHeight="1" x14ac:dyDescent="0.2">
      <c r="A17" s="70"/>
      <c r="B17" s="107" t="s">
        <v>19</v>
      </c>
      <c r="C17" s="107"/>
      <c r="D17" s="107"/>
      <c r="E17" s="107"/>
      <c r="F17" s="107"/>
      <c r="G17" s="107"/>
      <c r="H17" s="107"/>
      <c r="I17" s="107"/>
      <c r="K17" s="92"/>
      <c r="L17" s="92"/>
      <c r="M17" s="92"/>
    </row>
    <row r="18" spans="1:13" ht="3" customHeight="1" x14ac:dyDescent="0.2">
      <c r="A18" s="93"/>
      <c r="B18" s="62"/>
      <c r="C18" s="62"/>
      <c r="D18" s="62"/>
      <c r="E18" s="62"/>
      <c r="F18" s="62"/>
      <c r="G18" s="62"/>
      <c r="H18" s="62"/>
      <c r="I18" s="63"/>
      <c r="K18" s="92"/>
      <c r="L18" s="92"/>
      <c r="M18" s="92"/>
    </row>
    <row r="19" spans="1:13" ht="12.75" customHeight="1" x14ac:dyDescent="0.2">
      <c r="A19" s="93" t="s">
        <v>16</v>
      </c>
      <c r="B19" s="62">
        <f>SUM(C19:G19)</f>
        <v>40188</v>
      </c>
      <c r="C19" s="62">
        <v>30760</v>
      </c>
      <c r="D19" s="62">
        <v>8082</v>
      </c>
      <c r="E19" s="62">
        <v>964</v>
      </c>
      <c r="F19" s="62">
        <v>304</v>
      </c>
      <c r="G19" s="62">
        <v>78</v>
      </c>
      <c r="H19" s="62">
        <v>51440</v>
      </c>
      <c r="I19" s="63">
        <f>+H19/B19</f>
        <v>1.2799840748482134</v>
      </c>
      <c r="K19" s="92"/>
      <c r="L19" s="92"/>
      <c r="M19" s="92"/>
    </row>
    <row r="20" spans="1:13" ht="12.75" customHeight="1" x14ac:dyDescent="0.2">
      <c r="A20" s="94" t="s">
        <v>17</v>
      </c>
      <c r="B20" s="62">
        <f>SUM(C20:G20)</f>
        <v>60243</v>
      </c>
      <c r="C20" s="62">
        <v>29937</v>
      </c>
      <c r="D20" s="62">
        <v>12454</v>
      </c>
      <c r="E20" s="62">
        <v>7717</v>
      </c>
      <c r="F20" s="62">
        <v>7404</v>
      </c>
      <c r="G20" s="62">
        <v>2731</v>
      </c>
      <c r="H20" s="62">
        <v>121894</v>
      </c>
      <c r="I20" s="63">
        <f>+H20/B20</f>
        <v>2.023372010026061</v>
      </c>
      <c r="K20" s="92"/>
      <c r="L20" s="92"/>
      <c r="M20" s="92"/>
    </row>
    <row r="21" spans="1:13" ht="12.75" customHeight="1" x14ac:dyDescent="0.2">
      <c r="A21" s="94" t="s">
        <v>13</v>
      </c>
      <c r="B21" s="62">
        <f>SUM(C21:G21)</f>
        <v>60910</v>
      </c>
      <c r="C21" s="62">
        <v>26351</v>
      </c>
      <c r="D21" s="62">
        <v>13271</v>
      </c>
      <c r="E21" s="62">
        <v>9330</v>
      </c>
      <c r="F21" s="62">
        <v>8511</v>
      </c>
      <c r="G21" s="62">
        <v>3447</v>
      </c>
      <c r="H21" s="62">
        <v>133145</v>
      </c>
      <c r="I21" s="63">
        <f>+H21/B21</f>
        <v>2.185930060745362</v>
      </c>
      <c r="K21" s="92"/>
      <c r="L21" s="92"/>
      <c r="M21" s="92"/>
    </row>
    <row r="22" spans="1:13" ht="12.75" customHeight="1" x14ac:dyDescent="0.2">
      <c r="A22" s="93" t="s">
        <v>14</v>
      </c>
      <c r="B22" s="62">
        <f>SUM(C22:G22)</f>
        <v>77476</v>
      </c>
      <c r="C22" s="62">
        <v>38935</v>
      </c>
      <c r="D22" s="62">
        <v>30908</v>
      </c>
      <c r="E22" s="62">
        <v>5699</v>
      </c>
      <c r="F22" s="62">
        <v>1501</v>
      </c>
      <c r="G22" s="62">
        <v>433</v>
      </c>
      <c r="H22" s="62">
        <v>126120</v>
      </c>
      <c r="I22" s="63">
        <f>+H22/B22</f>
        <v>1.6278589498683462</v>
      </c>
      <c r="K22" s="92"/>
      <c r="L22" s="92"/>
      <c r="M22" s="92"/>
    </row>
    <row r="23" spans="1:13" ht="12.75" customHeight="1" x14ac:dyDescent="0.2">
      <c r="A23" s="70" t="s">
        <v>58</v>
      </c>
      <c r="B23" s="62">
        <f>SUM(C23:G23)</f>
        <v>238817</v>
      </c>
      <c r="C23" s="62">
        <f t="shared" ref="C23:H23" si="1">SUM(C19:C22)</f>
        <v>125983</v>
      </c>
      <c r="D23" s="62">
        <f t="shared" si="1"/>
        <v>64715</v>
      </c>
      <c r="E23" s="62">
        <f t="shared" si="1"/>
        <v>23710</v>
      </c>
      <c r="F23" s="62">
        <f t="shared" si="1"/>
        <v>17720</v>
      </c>
      <c r="G23" s="62">
        <f t="shared" si="1"/>
        <v>6689</v>
      </c>
      <c r="H23" s="62">
        <f t="shared" si="1"/>
        <v>432599</v>
      </c>
      <c r="I23" s="63">
        <f>+H23/B23</f>
        <v>1.8114246473241018</v>
      </c>
      <c r="K23" s="92"/>
      <c r="L23" s="92"/>
      <c r="M23" s="92"/>
    </row>
    <row r="24" spans="1:13" ht="3" customHeight="1" x14ac:dyDescent="0.2">
      <c r="A24" s="96"/>
      <c r="B24" s="62"/>
      <c r="C24" s="62"/>
      <c r="D24" s="62"/>
      <c r="E24" s="62"/>
      <c r="F24" s="62"/>
      <c r="G24" s="62"/>
      <c r="H24" s="62"/>
      <c r="I24" s="62"/>
      <c r="K24" s="92"/>
      <c r="L24" s="92"/>
      <c r="M24" s="92"/>
    </row>
    <row r="25" spans="1:13" ht="12.75" customHeight="1" x14ac:dyDescent="0.2">
      <c r="A25" s="70"/>
      <c r="B25" s="107" t="s">
        <v>20</v>
      </c>
      <c r="C25" s="107"/>
      <c r="D25" s="107"/>
      <c r="E25" s="107"/>
      <c r="F25" s="107"/>
      <c r="G25" s="107"/>
      <c r="H25" s="107"/>
      <c r="I25" s="107"/>
      <c r="K25" s="92"/>
      <c r="L25" s="92"/>
      <c r="M25" s="92"/>
    </row>
    <row r="26" spans="1:13" ht="3" customHeight="1" x14ac:dyDescent="0.2">
      <c r="A26" s="93"/>
      <c r="B26" s="62"/>
      <c r="C26" s="62"/>
      <c r="D26" s="62"/>
      <c r="E26" s="62"/>
      <c r="F26" s="62"/>
      <c r="G26" s="62"/>
      <c r="H26" s="62"/>
      <c r="I26" s="63"/>
    </row>
    <row r="27" spans="1:13" ht="12.75" customHeight="1" x14ac:dyDescent="0.2">
      <c r="A27" s="93" t="s">
        <v>16</v>
      </c>
      <c r="B27" s="62">
        <f>SUM(C27:G27)</f>
        <v>16931</v>
      </c>
      <c r="C27" s="62">
        <v>11503</v>
      </c>
      <c r="D27" s="62">
        <v>4024</v>
      </c>
      <c r="E27" s="62">
        <v>916</v>
      </c>
      <c r="F27" s="62">
        <v>341</v>
      </c>
      <c r="G27" s="62">
        <v>147</v>
      </c>
      <c r="H27" s="62">
        <v>24446</v>
      </c>
      <c r="I27" s="63">
        <f>+H27/B27</f>
        <v>1.4438603744610479</v>
      </c>
    </row>
    <row r="28" spans="1:13" ht="12.75" customHeight="1" x14ac:dyDescent="0.2">
      <c r="A28" s="94" t="s">
        <v>17</v>
      </c>
      <c r="B28" s="62">
        <f>SUM(C28:G28)</f>
        <v>26799</v>
      </c>
      <c r="C28" s="62">
        <v>11840</v>
      </c>
      <c r="D28" s="62">
        <v>4727</v>
      </c>
      <c r="E28" s="62">
        <v>3788</v>
      </c>
      <c r="F28" s="62">
        <v>4090</v>
      </c>
      <c r="G28" s="62">
        <v>2354</v>
      </c>
      <c r="H28" s="62">
        <v>61567</v>
      </c>
      <c r="I28" s="63">
        <f>+H28/B28</f>
        <v>2.2973618418597708</v>
      </c>
    </row>
    <row r="29" spans="1:13" ht="12.75" customHeight="1" x14ac:dyDescent="0.2">
      <c r="A29" s="94" t="s">
        <v>13</v>
      </c>
      <c r="B29" s="62">
        <f>SUM(C29:G29)</f>
        <v>17298</v>
      </c>
      <c r="C29" s="62">
        <v>6921</v>
      </c>
      <c r="D29" s="62">
        <v>3330</v>
      </c>
      <c r="E29" s="62">
        <v>2823</v>
      </c>
      <c r="F29" s="62">
        <v>2631</v>
      </c>
      <c r="G29" s="62">
        <v>1593</v>
      </c>
      <c r="H29" s="62">
        <v>41136</v>
      </c>
      <c r="I29" s="63">
        <f>+H29/B29</f>
        <v>2.3780783905653831</v>
      </c>
    </row>
    <row r="30" spans="1:13" ht="12.75" customHeight="1" x14ac:dyDescent="0.2">
      <c r="A30" s="93" t="s">
        <v>14</v>
      </c>
      <c r="B30" s="62">
        <f>SUM(C30:G30)</f>
        <v>15821</v>
      </c>
      <c r="C30" s="62">
        <v>6175</v>
      </c>
      <c r="D30" s="62">
        <v>6563</v>
      </c>
      <c r="E30" s="62">
        <v>2282</v>
      </c>
      <c r="F30" s="62">
        <v>612</v>
      </c>
      <c r="G30" s="62">
        <v>189</v>
      </c>
      <c r="H30" s="62">
        <v>29612</v>
      </c>
      <c r="I30" s="63">
        <f>+H30/B30</f>
        <v>1.871689526578598</v>
      </c>
    </row>
    <row r="31" spans="1:13" ht="12.75" customHeight="1" x14ac:dyDescent="0.2">
      <c r="A31" s="70" t="s">
        <v>58</v>
      </c>
      <c r="B31" s="62">
        <f>SUM(C31:G31)</f>
        <v>76849</v>
      </c>
      <c r="C31" s="62">
        <f t="shared" ref="C31:H31" si="2">SUM(C27:C30)</f>
        <v>36439</v>
      </c>
      <c r="D31" s="62">
        <f t="shared" si="2"/>
        <v>18644</v>
      </c>
      <c r="E31" s="62">
        <f t="shared" si="2"/>
        <v>9809</v>
      </c>
      <c r="F31" s="62">
        <f t="shared" si="2"/>
        <v>7674</v>
      </c>
      <c r="G31" s="62">
        <f t="shared" si="2"/>
        <v>4283</v>
      </c>
      <c r="H31" s="62">
        <f t="shared" si="2"/>
        <v>156761</v>
      </c>
      <c r="I31" s="63">
        <f>+H31/B31</f>
        <v>2.039857382659501</v>
      </c>
    </row>
    <row r="32" spans="1:13" ht="12.75" customHeight="1" x14ac:dyDescent="0.2">
      <c r="A32" s="87" t="str">
        <f>REPT("    ",7)</f>
        <v xml:space="preserve">                            </v>
      </c>
      <c r="B32" s="88"/>
      <c r="C32" s="88"/>
      <c r="D32" s="88"/>
      <c r="E32" s="88"/>
      <c r="F32" s="88"/>
      <c r="G32" s="88"/>
      <c r="H32" s="88"/>
      <c r="I32" s="88"/>
    </row>
    <row r="33" spans="1:9" ht="14.25" customHeight="1" x14ac:dyDescent="0.2">
      <c r="A33" s="89" t="s">
        <v>70</v>
      </c>
      <c r="B33" s="79"/>
      <c r="C33" s="79"/>
      <c r="D33" s="79"/>
      <c r="E33" s="79"/>
      <c r="F33" s="79"/>
      <c r="G33" s="79"/>
      <c r="H33" s="90"/>
      <c r="I33" s="90"/>
    </row>
  </sheetData>
  <mergeCells count="8">
    <mergeCell ref="B17:I17"/>
    <mergeCell ref="B25:I25"/>
    <mergeCell ref="A5:A7"/>
    <mergeCell ref="B5:B7"/>
    <mergeCell ref="C5:G6"/>
    <mergeCell ref="H5:H7"/>
    <mergeCell ref="I5:I7"/>
    <mergeCell ref="B9:I9"/>
  </mergeCells>
  <pageMargins left="0.59055118110236204" right="0.28000000000000003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activeCell="D2" sqref="D2"/>
    </sheetView>
  </sheetViews>
  <sheetFormatPr baseColWidth="10" defaultColWidth="9.83203125" defaultRowHeight="12.75" customHeight="1" x14ac:dyDescent="0.2"/>
  <cols>
    <col min="1" max="1" width="21.83203125" style="50" customWidth="1"/>
    <col min="2" max="2" width="11.83203125" style="50" customWidth="1"/>
    <col min="3" max="6" width="11.33203125" style="50" customWidth="1"/>
    <col min="7" max="8" width="11.83203125" style="50" customWidth="1"/>
    <col min="9" max="9" width="12.83203125" style="50" customWidth="1"/>
    <col min="10" max="16384" width="9.83203125" style="50"/>
  </cols>
  <sheetData>
    <row r="1" spans="1:13" ht="12.75" customHeight="1" x14ac:dyDescent="0.2">
      <c r="A1" s="6" t="s">
        <v>59</v>
      </c>
      <c r="B1" s="49"/>
      <c r="C1" s="49"/>
      <c r="D1" s="49"/>
      <c r="E1" s="49"/>
      <c r="F1" s="49"/>
      <c r="G1" s="49"/>
      <c r="H1" s="49"/>
    </row>
    <row r="3" spans="1:13" ht="26.25" customHeight="1" x14ac:dyDescent="0.2">
      <c r="A3" s="98" t="s">
        <v>73</v>
      </c>
      <c r="B3" s="78"/>
      <c r="C3" s="78"/>
      <c r="D3" s="78"/>
      <c r="E3" s="78"/>
      <c r="F3" s="78"/>
      <c r="G3" s="78"/>
      <c r="H3" s="78"/>
      <c r="I3" s="78"/>
    </row>
    <row r="4" spans="1:13" ht="12.75" customHeight="1" x14ac:dyDescent="0.2">
      <c r="A4" s="79"/>
      <c r="B4" s="79"/>
      <c r="C4" s="79"/>
      <c r="D4" s="79"/>
      <c r="E4" s="79"/>
      <c r="F4" s="79"/>
      <c r="G4" s="79"/>
      <c r="H4" s="79"/>
      <c r="I4" s="79"/>
    </row>
    <row r="5" spans="1:13" ht="12.75" customHeight="1" thickBot="1" x14ac:dyDescent="0.25">
      <c r="A5" s="108" t="s">
        <v>56</v>
      </c>
      <c r="B5" s="110" t="s">
        <v>69</v>
      </c>
      <c r="C5" s="112" t="s">
        <v>6</v>
      </c>
      <c r="D5" s="112"/>
      <c r="E5" s="112"/>
      <c r="F5" s="112"/>
      <c r="G5" s="112"/>
      <c r="H5" s="114" t="s">
        <v>7</v>
      </c>
      <c r="I5" s="115" t="s">
        <v>57</v>
      </c>
    </row>
    <row r="6" spans="1:13" ht="12.75" customHeight="1" thickBot="1" x14ac:dyDescent="0.25">
      <c r="A6" s="109"/>
      <c r="B6" s="111"/>
      <c r="C6" s="113"/>
      <c r="D6" s="113"/>
      <c r="E6" s="113"/>
      <c r="F6" s="113"/>
      <c r="G6" s="113"/>
      <c r="H6" s="111"/>
      <c r="I6" s="116"/>
    </row>
    <row r="7" spans="1:13" ht="38.25" customHeight="1" thickBot="1" x14ac:dyDescent="0.25">
      <c r="A7" s="109"/>
      <c r="B7" s="111"/>
      <c r="C7" s="80">
        <v>1</v>
      </c>
      <c r="D7" s="80">
        <v>2</v>
      </c>
      <c r="E7" s="80">
        <v>3</v>
      </c>
      <c r="F7" s="80">
        <v>4</v>
      </c>
      <c r="G7" s="80" t="s">
        <v>3</v>
      </c>
      <c r="H7" s="111"/>
      <c r="I7" s="116"/>
    </row>
    <row r="8" spans="1:13" ht="6.75" customHeight="1" x14ac:dyDescent="0.2">
      <c r="A8" s="81"/>
      <c r="B8" s="79"/>
      <c r="C8" s="79"/>
      <c r="D8" s="82"/>
      <c r="E8" s="79"/>
      <c r="F8" s="79"/>
      <c r="G8" s="79"/>
      <c r="H8" s="79"/>
      <c r="I8" s="79"/>
    </row>
    <row r="9" spans="1:13" ht="12.75" customHeight="1" x14ac:dyDescent="0.2">
      <c r="A9" s="83"/>
      <c r="B9" s="107" t="s">
        <v>12</v>
      </c>
      <c r="C9" s="107"/>
      <c r="D9" s="107"/>
      <c r="E9" s="107"/>
      <c r="F9" s="107"/>
      <c r="G9" s="107"/>
      <c r="H9" s="107"/>
      <c r="I9" s="107"/>
      <c r="K9" s="92"/>
      <c r="L9" s="92"/>
      <c r="M9" s="92"/>
    </row>
    <row r="10" spans="1:13" ht="3" customHeight="1" x14ac:dyDescent="0.2">
      <c r="A10" s="84"/>
      <c r="B10" s="85"/>
      <c r="C10" s="85"/>
      <c r="D10" s="85"/>
      <c r="E10" s="85"/>
      <c r="F10" s="85"/>
      <c r="G10" s="85"/>
      <c r="H10" s="85"/>
      <c r="I10" s="86"/>
      <c r="K10" s="92"/>
      <c r="L10" s="92"/>
      <c r="M10" s="92"/>
    </row>
    <row r="11" spans="1:13" ht="12.75" customHeight="1" x14ac:dyDescent="0.2">
      <c r="A11" s="93" t="s">
        <v>16</v>
      </c>
      <c r="B11" s="62">
        <f t="shared" ref="B11:H15" si="0">+B19+B27</f>
        <v>55990</v>
      </c>
      <c r="C11" s="62">
        <f t="shared" si="0"/>
        <v>42016</v>
      </c>
      <c r="D11" s="62">
        <f t="shared" si="0"/>
        <v>11387</v>
      </c>
      <c r="E11" s="62">
        <f t="shared" si="0"/>
        <v>1786</v>
      </c>
      <c r="F11" s="62">
        <f t="shared" si="0"/>
        <v>609</v>
      </c>
      <c r="G11" s="62">
        <f t="shared" si="0"/>
        <v>192</v>
      </c>
      <c r="H11" s="62">
        <f t="shared" si="0"/>
        <v>73598</v>
      </c>
      <c r="I11" s="63">
        <f>+H11/B11</f>
        <v>1.3144847294159672</v>
      </c>
      <c r="K11" s="92"/>
      <c r="L11" s="92"/>
      <c r="M11" s="92"/>
    </row>
    <row r="12" spans="1:13" ht="12.75" customHeight="1" x14ac:dyDescent="0.2">
      <c r="A12" s="94" t="s">
        <v>17</v>
      </c>
      <c r="B12" s="62">
        <f t="shared" si="0"/>
        <v>86611</v>
      </c>
      <c r="C12" s="62">
        <f t="shared" si="0"/>
        <v>41802</v>
      </c>
      <c r="D12" s="62">
        <f t="shared" si="0"/>
        <v>16777</v>
      </c>
      <c r="E12" s="62">
        <f t="shared" si="0"/>
        <v>11438</v>
      </c>
      <c r="F12" s="62">
        <f t="shared" si="0"/>
        <v>11577</v>
      </c>
      <c r="G12" s="62">
        <f t="shared" si="0"/>
        <v>5017</v>
      </c>
      <c r="H12" s="62">
        <f t="shared" si="0"/>
        <v>182489</v>
      </c>
      <c r="I12" s="63">
        <f>+H12/B12</f>
        <v>2.1069956472041658</v>
      </c>
      <c r="K12" s="92"/>
      <c r="L12" s="92"/>
      <c r="M12" s="92"/>
    </row>
    <row r="13" spans="1:13" ht="12.75" customHeight="1" x14ac:dyDescent="0.2">
      <c r="A13" s="94" t="s">
        <v>13</v>
      </c>
      <c r="B13" s="62">
        <f t="shared" si="0"/>
        <v>76965</v>
      </c>
      <c r="C13" s="62">
        <f t="shared" si="0"/>
        <v>32741</v>
      </c>
      <c r="D13" s="62">
        <f t="shared" si="0"/>
        <v>16235</v>
      </c>
      <c r="E13" s="62">
        <f t="shared" si="0"/>
        <v>11927</v>
      </c>
      <c r="F13" s="62">
        <f t="shared" si="0"/>
        <v>11005</v>
      </c>
      <c r="G13" s="62">
        <f t="shared" si="0"/>
        <v>5057</v>
      </c>
      <c r="H13" s="62">
        <f t="shared" si="0"/>
        <v>171887</v>
      </c>
      <c r="I13" s="63">
        <f>+H13/B13</f>
        <v>2.2333138439550444</v>
      </c>
      <c r="K13" s="92"/>
      <c r="L13" s="92"/>
      <c r="M13" s="92"/>
    </row>
    <row r="14" spans="1:13" ht="12.75" customHeight="1" x14ac:dyDescent="0.2">
      <c r="A14" s="93" t="s">
        <v>14</v>
      </c>
      <c r="B14" s="62">
        <f t="shared" si="0"/>
        <v>93141</v>
      </c>
      <c r="C14" s="62">
        <f t="shared" si="0"/>
        <v>44864</v>
      </c>
      <c r="D14" s="62">
        <f t="shared" si="0"/>
        <v>37413</v>
      </c>
      <c r="E14" s="62">
        <f t="shared" si="0"/>
        <v>8132</v>
      </c>
      <c r="F14" s="62">
        <f t="shared" si="0"/>
        <v>2160</v>
      </c>
      <c r="G14" s="62">
        <f t="shared" si="0"/>
        <v>572</v>
      </c>
      <c r="H14" s="62">
        <f t="shared" si="0"/>
        <v>155756</v>
      </c>
      <c r="I14" s="63">
        <f>+H14/B14</f>
        <v>1.6722603364791016</v>
      </c>
      <c r="K14" s="92"/>
      <c r="L14" s="92"/>
      <c r="M14" s="92"/>
    </row>
    <row r="15" spans="1:13" ht="12.75" customHeight="1" x14ac:dyDescent="0.2">
      <c r="A15" s="70" t="s">
        <v>58</v>
      </c>
      <c r="B15" s="66">
        <f t="shared" si="0"/>
        <v>312707</v>
      </c>
      <c r="C15" s="66">
        <f t="shared" si="0"/>
        <v>161423</v>
      </c>
      <c r="D15" s="66">
        <f t="shared" si="0"/>
        <v>81812</v>
      </c>
      <c r="E15" s="66">
        <f t="shared" si="0"/>
        <v>33283</v>
      </c>
      <c r="F15" s="66">
        <f t="shared" si="0"/>
        <v>25351</v>
      </c>
      <c r="G15" s="66">
        <f t="shared" si="0"/>
        <v>10838</v>
      </c>
      <c r="H15" s="66">
        <f t="shared" si="0"/>
        <v>583730</v>
      </c>
      <c r="I15" s="67">
        <f>+H15/B15</f>
        <v>1.8666994982523577</v>
      </c>
      <c r="K15" s="92"/>
      <c r="L15" s="92"/>
      <c r="M15" s="92"/>
    </row>
    <row r="16" spans="1:13" ht="3" customHeight="1" x14ac:dyDescent="0.2">
      <c r="A16" s="95"/>
      <c r="B16" s="69"/>
      <c r="C16" s="69"/>
      <c r="D16" s="69"/>
      <c r="E16" s="69"/>
      <c r="F16" s="69"/>
      <c r="G16" s="69"/>
      <c r="H16" s="69"/>
      <c r="I16" s="69"/>
      <c r="K16" s="92"/>
      <c r="L16" s="92"/>
      <c r="M16" s="92"/>
    </row>
    <row r="17" spans="1:13" ht="12.75" customHeight="1" x14ac:dyDescent="0.2">
      <c r="A17" s="70"/>
      <c r="B17" s="107" t="s">
        <v>19</v>
      </c>
      <c r="C17" s="107"/>
      <c r="D17" s="107"/>
      <c r="E17" s="107"/>
      <c r="F17" s="107"/>
      <c r="G17" s="107"/>
      <c r="H17" s="107"/>
      <c r="I17" s="107"/>
      <c r="K17" s="92"/>
      <c r="L17" s="92"/>
      <c r="M17" s="92"/>
    </row>
    <row r="18" spans="1:13" ht="3" customHeight="1" x14ac:dyDescent="0.2">
      <c r="A18" s="93"/>
      <c r="B18" s="62"/>
      <c r="C18" s="62"/>
      <c r="D18" s="62"/>
      <c r="E18" s="62"/>
      <c r="F18" s="62"/>
      <c r="G18" s="62"/>
      <c r="H18" s="62"/>
      <c r="I18" s="63"/>
      <c r="K18" s="92"/>
      <c r="L18" s="92"/>
      <c r="M18" s="92"/>
    </row>
    <row r="19" spans="1:13" ht="12.75" customHeight="1" x14ac:dyDescent="0.2">
      <c r="A19" s="93" t="s">
        <v>16</v>
      </c>
      <c r="B19" s="62">
        <f>SUM(C19:G19)</f>
        <v>40584</v>
      </c>
      <c r="C19" s="62">
        <v>31465</v>
      </c>
      <c r="D19" s="62">
        <v>7748</v>
      </c>
      <c r="E19" s="62">
        <v>978</v>
      </c>
      <c r="F19" s="62">
        <v>311</v>
      </c>
      <c r="G19" s="62">
        <v>82</v>
      </c>
      <c r="H19" s="62">
        <v>51567</v>
      </c>
      <c r="I19" s="63">
        <f>+H19/B19</f>
        <v>1.2706238911886458</v>
      </c>
      <c r="K19" s="92"/>
      <c r="L19" s="92"/>
      <c r="M19" s="92"/>
    </row>
    <row r="20" spans="1:13" ht="12.75" customHeight="1" x14ac:dyDescent="0.2">
      <c r="A20" s="94" t="s">
        <v>17</v>
      </c>
      <c r="B20" s="62">
        <f>SUM(C20:G20)</f>
        <v>60895</v>
      </c>
      <c r="C20" s="62">
        <v>30567</v>
      </c>
      <c r="D20" s="62">
        <v>12287</v>
      </c>
      <c r="E20" s="62">
        <v>7853</v>
      </c>
      <c r="F20" s="62">
        <v>7455</v>
      </c>
      <c r="G20" s="62">
        <v>2733</v>
      </c>
      <c r="H20" s="62">
        <v>122859</v>
      </c>
      <c r="I20" s="63">
        <f>+H20/B20</f>
        <v>2.0175548074554559</v>
      </c>
      <c r="K20" s="92"/>
      <c r="L20" s="92"/>
      <c r="M20" s="92"/>
    </row>
    <row r="21" spans="1:13" ht="12.75" customHeight="1" x14ac:dyDescent="0.2">
      <c r="A21" s="94" t="s">
        <v>13</v>
      </c>
      <c r="B21" s="62">
        <f>SUM(C21:G21)</f>
        <v>60529</v>
      </c>
      <c r="C21" s="62">
        <v>26233</v>
      </c>
      <c r="D21" s="62">
        <v>13147</v>
      </c>
      <c r="E21" s="62">
        <v>9234</v>
      </c>
      <c r="F21" s="62">
        <v>8422</v>
      </c>
      <c r="G21" s="62">
        <v>3493</v>
      </c>
      <c r="H21" s="62">
        <v>132402</v>
      </c>
      <c r="I21" s="63">
        <f>+H21/B21</f>
        <v>2.1874142972789903</v>
      </c>
      <c r="K21" s="92"/>
      <c r="L21" s="92"/>
      <c r="M21" s="92"/>
    </row>
    <row r="22" spans="1:13" ht="12.75" customHeight="1" x14ac:dyDescent="0.2">
      <c r="A22" s="93" t="s">
        <v>14</v>
      </c>
      <c r="B22" s="62">
        <f>SUM(C22:G22)</f>
        <v>77692</v>
      </c>
      <c r="C22" s="62">
        <v>39007</v>
      </c>
      <c r="D22" s="62">
        <v>31022</v>
      </c>
      <c r="E22" s="62">
        <v>5776</v>
      </c>
      <c r="F22" s="62">
        <v>1484</v>
      </c>
      <c r="G22" s="62">
        <v>403</v>
      </c>
      <c r="H22" s="62">
        <v>126433</v>
      </c>
      <c r="I22" s="63">
        <f>+H22/B22</f>
        <v>1.6273618905421408</v>
      </c>
      <c r="K22" s="92"/>
      <c r="L22" s="92"/>
      <c r="M22" s="92"/>
    </row>
    <row r="23" spans="1:13" ht="12.75" customHeight="1" x14ac:dyDescent="0.2">
      <c r="A23" s="70" t="s">
        <v>58</v>
      </c>
      <c r="B23" s="62">
        <f>SUM(C23:G23)</f>
        <v>239700</v>
      </c>
      <c r="C23" s="62">
        <f t="shared" ref="C23:H23" si="1">SUM(C19:C22)</f>
        <v>127272</v>
      </c>
      <c r="D23" s="62">
        <f t="shared" si="1"/>
        <v>64204</v>
      </c>
      <c r="E23" s="62">
        <f t="shared" si="1"/>
        <v>23841</v>
      </c>
      <c r="F23" s="62">
        <f t="shared" si="1"/>
        <v>17672</v>
      </c>
      <c r="G23" s="62">
        <f t="shared" si="1"/>
        <v>6711</v>
      </c>
      <c r="H23" s="62">
        <f t="shared" si="1"/>
        <v>433261</v>
      </c>
      <c r="I23" s="63">
        <f>+H23/B23</f>
        <v>1.8075135586149353</v>
      </c>
      <c r="K23" s="92"/>
      <c r="L23" s="92"/>
      <c r="M23" s="92"/>
    </row>
    <row r="24" spans="1:13" ht="3" customHeight="1" x14ac:dyDescent="0.2">
      <c r="A24" s="96"/>
      <c r="B24" s="62"/>
      <c r="C24" s="62"/>
      <c r="D24" s="62"/>
      <c r="E24" s="62"/>
      <c r="F24" s="62"/>
      <c r="G24" s="62"/>
      <c r="H24" s="62"/>
      <c r="I24" s="62"/>
      <c r="K24" s="92"/>
      <c r="L24" s="92"/>
      <c r="M24" s="92"/>
    </row>
    <row r="25" spans="1:13" ht="12.75" customHeight="1" x14ac:dyDescent="0.2">
      <c r="A25" s="70"/>
      <c r="B25" s="107" t="s">
        <v>20</v>
      </c>
      <c r="C25" s="107"/>
      <c r="D25" s="107"/>
      <c r="E25" s="107"/>
      <c r="F25" s="107"/>
      <c r="G25" s="107"/>
      <c r="H25" s="107"/>
      <c r="I25" s="107"/>
      <c r="K25" s="92"/>
      <c r="L25" s="92"/>
      <c r="M25" s="92"/>
    </row>
    <row r="26" spans="1:13" ht="3" customHeight="1" x14ac:dyDescent="0.2">
      <c r="A26" s="93"/>
      <c r="B26" s="62"/>
      <c r="C26" s="62"/>
      <c r="D26" s="62"/>
      <c r="E26" s="62"/>
      <c r="F26" s="62"/>
      <c r="G26" s="62"/>
      <c r="H26" s="62"/>
      <c r="I26" s="63"/>
    </row>
    <row r="27" spans="1:13" ht="12.75" customHeight="1" x14ac:dyDescent="0.2">
      <c r="A27" s="93" t="s">
        <v>16</v>
      </c>
      <c r="B27" s="62">
        <f>SUM(C27:G27)</f>
        <v>15406</v>
      </c>
      <c r="C27" s="62">
        <v>10551</v>
      </c>
      <c r="D27" s="62">
        <v>3639</v>
      </c>
      <c r="E27" s="62">
        <v>808</v>
      </c>
      <c r="F27" s="62">
        <v>298</v>
      </c>
      <c r="G27" s="62">
        <v>110</v>
      </c>
      <c r="H27" s="62">
        <v>22031</v>
      </c>
      <c r="I27" s="63">
        <f>+H27/B27</f>
        <v>1.4300272621056731</v>
      </c>
    </row>
    <row r="28" spans="1:13" ht="12.75" customHeight="1" x14ac:dyDescent="0.2">
      <c r="A28" s="94" t="s">
        <v>17</v>
      </c>
      <c r="B28" s="62">
        <f>SUM(C28:G28)</f>
        <v>25716</v>
      </c>
      <c r="C28" s="62">
        <v>11235</v>
      </c>
      <c r="D28" s="62">
        <v>4490</v>
      </c>
      <c r="E28" s="62">
        <v>3585</v>
      </c>
      <c r="F28" s="62">
        <v>4122</v>
      </c>
      <c r="G28" s="62">
        <v>2284</v>
      </c>
      <c r="H28" s="62">
        <v>59630</v>
      </c>
      <c r="I28" s="63">
        <f>+H28/B28</f>
        <v>2.3187898584538806</v>
      </c>
    </row>
    <row r="29" spans="1:13" ht="12.75" customHeight="1" x14ac:dyDescent="0.2">
      <c r="A29" s="94" t="s">
        <v>13</v>
      </c>
      <c r="B29" s="62">
        <f>SUM(C29:G29)</f>
        <v>16436</v>
      </c>
      <c r="C29" s="62">
        <v>6508</v>
      </c>
      <c r="D29" s="62">
        <v>3088</v>
      </c>
      <c r="E29" s="62">
        <v>2693</v>
      </c>
      <c r="F29" s="62">
        <v>2583</v>
      </c>
      <c r="G29" s="62">
        <v>1564</v>
      </c>
      <c r="H29" s="62">
        <v>39485</v>
      </c>
      <c r="I29" s="63">
        <f>+H29/B29</f>
        <v>2.402348503285471</v>
      </c>
    </row>
    <row r="30" spans="1:13" ht="12.75" customHeight="1" x14ac:dyDescent="0.2">
      <c r="A30" s="93" t="s">
        <v>14</v>
      </c>
      <c r="B30" s="62">
        <f>SUM(C30:G30)</f>
        <v>15449</v>
      </c>
      <c r="C30" s="62">
        <v>5857</v>
      </c>
      <c r="D30" s="62">
        <v>6391</v>
      </c>
      <c r="E30" s="62">
        <v>2356</v>
      </c>
      <c r="F30" s="62">
        <v>676</v>
      </c>
      <c r="G30" s="62">
        <v>169</v>
      </c>
      <c r="H30" s="62">
        <v>29323</v>
      </c>
      <c r="I30" s="63">
        <f>+H30/B30</f>
        <v>1.8980516538287269</v>
      </c>
    </row>
    <row r="31" spans="1:13" ht="12.75" customHeight="1" x14ac:dyDescent="0.2">
      <c r="A31" s="70" t="s">
        <v>58</v>
      </c>
      <c r="B31" s="62">
        <f>SUM(C31:G31)</f>
        <v>73007</v>
      </c>
      <c r="C31" s="62">
        <f t="shared" ref="C31:H31" si="2">SUM(C27:C30)</f>
        <v>34151</v>
      </c>
      <c r="D31" s="62">
        <f t="shared" si="2"/>
        <v>17608</v>
      </c>
      <c r="E31" s="62">
        <f t="shared" si="2"/>
        <v>9442</v>
      </c>
      <c r="F31" s="62">
        <f t="shared" si="2"/>
        <v>7679</v>
      </c>
      <c r="G31" s="62">
        <f t="shared" si="2"/>
        <v>4127</v>
      </c>
      <c r="H31" s="62">
        <f t="shared" si="2"/>
        <v>150469</v>
      </c>
      <c r="I31" s="63">
        <f>+H31/B31</f>
        <v>2.0610215458791621</v>
      </c>
    </row>
    <row r="32" spans="1:13" ht="12.75" customHeight="1" x14ac:dyDescent="0.2">
      <c r="A32" s="87" t="str">
        <f>REPT("    ",7)</f>
        <v xml:space="preserve">                            </v>
      </c>
      <c r="B32" s="88"/>
      <c r="C32" s="88"/>
      <c r="D32" s="88"/>
      <c r="E32" s="88"/>
      <c r="F32" s="88"/>
      <c r="G32" s="88"/>
      <c r="H32" s="88"/>
      <c r="I32" s="88"/>
    </row>
    <row r="33" spans="1:9" ht="14.25" customHeight="1" x14ac:dyDescent="0.2">
      <c r="A33" s="89" t="s">
        <v>70</v>
      </c>
      <c r="B33" s="79"/>
      <c r="C33" s="79"/>
      <c r="D33" s="79"/>
      <c r="E33" s="79"/>
      <c r="F33" s="79"/>
      <c r="G33" s="79"/>
      <c r="H33" s="90"/>
      <c r="I33" s="90"/>
    </row>
  </sheetData>
  <mergeCells count="8">
    <mergeCell ref="B17:I17"/>
    <mergeCell ref="B25:I25"/>
    <mergeCell ref="A5:A7"/>
    <mergeCell ref="B5:B7"/>
    <mergeCell ref="C5:G6"/>
    <mergeCell ref="H5:H7"/>
    <mergeCell ref="I5:I7"/>
    <mergeCell ref="B9:I9"/>
  </mergeCells>
  <pageMargins left="0.59055118110236204" right="0.28000000000000003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M34"/>
  <sheetViews>
    <sheetView workbookViewId="0">
      <selection activeCell="D2" sqref="D2"/>
    </sheetView>
  </sheetViews>
  <sheetFormatPr baseColWidth="10" defaultColWidth="9.83203125" defaultRowHeight="12.75" customHeight="1" x14ac:dyDescent="0.2"/>
  <cols>
    <col min="1" max="1" width="21.83203125" style="50" customWidth="1"/>
    <col min="2" max="2" width="11.83203125" style="50" customWidth="1"/>
    <col min="3" max="6" width="11.33203125" style="50" customWidth="1"/>
    <col min="7" max="8" width="11.83203125" style="50" customWidth="1"/>
    <col min="9" max="9" width="12.83203125" style="50" customWidth="1"/>
    <col min="10" max="16384" width="9.83203125" style="50"/>
  </cols>
  <sheetData>
    <row r="1" spans="1:13" ht="12.75" customHeight="1" x14ac:dyDescent="0.2">
      <c r="A1" s="6" t="s">
        <v>59</v>
      </c>
      <c r="B1" s="49"/>
      <c r="C1" s="49"/>
      <c r="D1" s="49"/>
      <c r="E1" s="49"/>
      <c r="F1" s="49"/>
      <c r="G1" s="49"/>
      <c r="H1" s="49"/>
    </row>
    <row r="3" spans="1:13" ht="26.25" customHeight="1" x14ac:dyDescent="0.2">
      <c r="A3" s="77" t="s">
        <v>71</v>
      </c>
      <c r="B3" s="78"/>
      <c r="C3" s="78"/>
      <c r="D3" s="78"/>
      <c r="E3" s="78"/>
      <c r="F3" s="78"/>
      <c r="G3" s="78"/>
      <c r="H3" s="78"/>
      <c r="I3" s="78"/>
    </row>
    <row r="4" spans="1:13" ht="12.75" customHeight="1" x14ac:dyDescent="0.2">
      <c r="A4" s="79"/>
      <c r="B4" s="79"/>
      <c r="C4" s="79"/>
      <c r="D4" s="79"/>
      <c r="E4" s="79"/>
      <c r="F4" s="79"/>
      <c r="G4" s="79"/>
      <c r="H4" s="79"/>
      <c r="I4" s="79"/>
    </row>
    <row r="5" spans="1:13" ht="12.75" customHeight="1" thickBot="1" x14ac:dyDescent="0.25">
      <c r="A5" s="108" t="s">
        <v>56</v>
      </c>
      <c r="B5" s="110" t="s">
        <v>69</v>
      </c>
      <c r="C5" s="112" t="s">
        <v>6</v>
      </c>
      <c r="D5" s="112"/>
      <c r="E5" s="112"/>
      <c r="F5" s="112"/>
      <c r="G5" s="112"/>
      <c r="H5" s="114" t="s">
        <v>7</v>
      </c>
      <c r="I5" s="115" t="s">
        <v>57</v>
      </c>
    </row>
    <row r="6" spans="1:13" ht="12.75" customHeight="1" thickBot="1" x14ac:dyDescent="0.25">
      <c r="A6" s="109"/>
      <c r="B6" s="111"/>
      <c r="C6" s="113"/>
      <c r="D6" s="113"/>
      <c r="E6" s="113"/>
      <c r="F6" s="113"/>
      <c r="G6" s="113"/>
      <c r="H6" s="111"/>
      <c r="I6" s="116"/>
    </row>
    <row r="7" spans="1:13" ht="38.25" customHeight="1" thickBot="1" x14ac:dyDescent="0.25">
      <c r="A7" s="109"/>
      <c r="B7" s="111"/>
      <c r="C7" s="80">
        <v>1</v>
      </c>
      <c r="D7" s="80">
        <v>2</v>
      </c>
      <c r="E7" s="80">
        <v>3</v>
      </c>
      <c r="F7" s="80">
        <v>4</v>
      </c>
      <c r="G7" s="80" t="s">
        <v>3</v>
      </c>
      <c r="H7" s="111"/>
      <c r="I7" s="116"/>
    </row>
    <row r="8" spans="1:13" ht="6.75" customHeight="1" x14ac:dyDescent="0.2">
      <c r="A8" s="81"/>
      <c r="B8" s="79"/>
      <c r="C8" s="79"/>
      <c r="D8" s="82"/>
      <c r="E8" s="79"/>
      <c r="F8" s="79"/>
      <c r="G8" s="79"/>
      <c r="H8" s="79"/>
      <c r="I8" s="79"/>
    </row>
    <row r="9" spans="1:13" ht="12.75" customHeight="1" x14ac:dyDescent="0.2">
      <c r="A9" s="83"/>
      <c r="B9" s="107" t="s">
        <v>12</v>
      </c>
      <c r="C9" s="107"/>
      <c r="D9" s="107"/>
      <c r="E9" s="107"/>
      <c r="F9" s="107"/>
      <c r="G9" s="107"/>
      <c r="H9" s="107"/>
      <c r="I9" s="107"/>
      <c r="K9" s="92"/>
      <c r="L9" s="92"/>
      <c r="M9" s="92"/>
    </row>
    <row r="10" spans="1:13" ht="3" customHeight="1" x14ac:dyDescent="0.2">
      <c r="A10" s="84"/>
      <c r="B10" s="85"/>
      <c r="C10" s="85"/>
      <c r="D10" s="85"/>
      <c r="E10" s="85"/>
      <c r="F10" s="85"/>
      <c r="G10" s="85"/>
      <c r="H10" s="85"/>
      <c r="I10" s="86"/>
      <c r="K10" s="92"/>
      <c r="L10" s="92"/>
      <c r="M10" s="92"/>
    </row>
    <row r="11" spans="1:13" ht="12.75" customHeight="1" x14ac:dyDescent="0.2">
      <c r="A11" s="93" t="s">
        <v>16</v>
      </c>
      <c r="B11" s="62">
        <f t="shared" ref="B11:H15" si="0">+B19+B27</f>
        <v>54625</v>
      </c>
      <c r="C11" s="62">
        <f t="shared" si="0"/>
        <v>41018</v>
      </c>
      <c r="D11" s="62">
        <f t="shared" si="0"/>
        <v>10912</v>
      </c>
      <c r="E11" s="62">
        <f t="shared" si="0"/>
        <v>1858</v>
      </c>
      <c r="F11" s="62">
        <f t="shared" si="0"/>
        <v>656</v>
      </c>
      <c r="G11" s="62">
        <f t="shared" si="0"/>
        <v>181</v>
      </c>
      <c r="H11" s="62">
        <f t="shared" si="0"/>
        <v>71993</v>
      </c>
      <c r="I11" s="63">
        <f>+H11/B11</f>
        <v>1.3179496567505722</v>
      </c>
      <c r="K11" s="92"/>
      <c r="L11" s="92"/>
      <c r="M11" s="92"/>
    </row>
    <row r="12" spans="1:13" ht="12.75" customHeight="1" x14ac:dyDescent="0.2">
      <c r="A12" s="94" t="s">
        <v>17</v>
      </c>
      <c r="B12" s="62">
        <f t="shared" si="0"/>
        <v>85536</v>
      </c>
      <c r="C12" s="62">
        <f t="shared" si="0"/>
        <v>41007</v>
      </c>
      <c r="D12" s="62">
        <f t="shared" si="0"/>
        <v>16306</v>
      </c>
      <c r="E12" s="62">
        <f t="shared" si="0"/>
        <v>11609</v>
      </c>
      <c r="F12" s="62">
        <f t="shared" si="0"/>
        <v>11544</v>
      </c>
      <c r="G12" s="62">
        <f t="shared" si="0"/>
        <v>5070</v>
      </c>
      <c r="H12" s="62">
        <f t="shared" si="0"/>
        <v>181411</v>
      </c>
      <c r="I12" s="63">
        <f>+H12/B12</f>
        <v>2.1208730826786382</v>
      </c>
      <c r="K12" s="92"/>
      <c r="L12" s="92"/>
      <c r="M12" s="92"/>
    </row>
    <row r="13" spans="1:13" ht="12.75" customHeight="1" x14ac:dyDescent="0.2">
      <c r="A13" s="94" t="s">
        <v>13</v>
      </c>
      <c r="B13" s="62">
        <f t="shared" si="0"/>
        <v>75512</v>
      </c>
      <c r="C13" s="62">
        <f t="shared" si="0"/>
        <v>32252</v>
      </c>
      <c r="D13" s="62">
        <f t="shared" si="0"/>
        <v>15970</v>
      </c>
      <c r="E13" s="62">
        <f t="shared" si="0"/>
        <v>11634</v>
      </c>
      <c r="F13" s="62">
        <f t="shared" si="0"/>
        <v>10688</v>
      </c>
      <c r="G13" s="62">
        <f t="shared" si="0"/>
        <v>4968</v>
      </c>
      <c r="H13" s="62">
        <f t="shared" si="0"/>
        <v>168266</v>
      </c>
      <c r="I13" s="63">
        <f>+H13/B13</f>
        <v>2.2283345693399723</v>
      </c>
      <c r="K13" s="92"/>
      <c r="L13" s="92"/>
      <c r="M13" s="92"/>
    </row>
    <row r="14" spans="1:13" ht="12.75" customHeight="1" x14ac:dyDescent="0.2">
      <c r="A14" s="93" t="s">
        <v>14</v>
      </c>
      <c r="B14" s="62">
        <f t="shared" si="0"/>
        <v>93271</v>
      </c>
      <c r="C14" s="62">
        <f t="shared" si="0"/>
        <v>45090</v>
      </c>
      <c r="D14" s="62">
        <f t="shared" si="0"/>
        <v>37472</v>
      </c>
      <c r="E14" s="62">
        <f t="shared" si="0"/>
        <v>8039</v>
      </c>
      <c r="F14" s="62">
        <f t="shared" si="0"/>
        <v>2104</v>
      </c>
      <c r="G14" s="62">
        <f t="shared" si="0"/>
        <v>566</v>
      </c>
      <c r="H14" s="62">
        <f t="shared" si="0"/>
        <v>155550</v>
      </c>
      <c r="I14" s="63">
        <f>+H14/B14</f>
        <v>1.667720942200684</v>
      </c>
      <c r="K14" s="92"/>
      <c r="L14" s="92"/>
      <c r="M14" s="92"/>
    </row>
    <row r="15" spans="1:13" ht="12.75" customHeight="1" x14ac:dyDescent="0.2">
      <c r="A15" s="70" t="s">
        <v>58</v>
      </c>
      <c r="B15" s="66">
        <f t="shared" si="0"/>
        <v>308944</v>
      </c>
      <c r="C15" s="66">
        <f t="shared" si="0"/>
        <v>159367</v>
      </c>
      <c r="D15" s="66">
        <f t="shared" si="0"/>
        <v>80660</v>
      </c>
      <c r="E15" s="66">
        <f t="shared" si="0"/>
        <v>33140</v>
      </c>
      <c r="F15" s="66">
        <f t="shared" si="0"/>
        <v>24992</v>
      </c>
      <c r="G15" s="66">
        <f t="shared" si="0"/>
        <v>10785</v>
      </c>
      <c r="H15" s="66">
        <f t="shared" si="0"/>
        <v>577220</v>
      </c>
      <c r="I15" s="67">
        <f>+H15/B15</f>
        <v>1.8683644932414936</v>
      </c>
      <c r="K15" s="92"/>
      <c r="L15" s="92"/>
      <c r="M15" s="92"/>
    </row>
    <row r="16" spans="1:13" ht="3" customHeight="1" x14ac:dyDescent="0.2">
      <c r="A16" s="95"/>
      <c r="B16" s="69"/>
      <c r="C16" s="69"/>
      <c r="D16" s="69"/>
      <c r="E16" s="69"/>
      <c r="F16" s="69"/>
      <c r="G16" s="69"/>
      <c r="H16" s="69"/>
      <c r="I16" s="69"/>
      <c r="K16" s="92"/>
      <c r="L16" s="92"/>
      <c r="M16" s="92"/>
    </row>
    <row r="17" spans="1:13" ht="12.75" customHeight="1" x14ac:dyDescent="0.2">
      <c r="A17" s="70"/>
      <c r="B17" s="107" t="s">
        <v>19</v>
      </c>
      <c r="C17" s="107"/>
      <c r="D17" s="107"/>
      <c r="E17" s="107"/>
      <c r="F17" s="107"/>
      <c r="G17" s="107"/>
      <c r="H17" s="107"/>
      <c r="I17" s="107"/>
      <c r="K17" s="92"/>
      <c r="L17" s="92"/>
      <c r="M17" s="92"/>
    </row>
    <row r="18" spans="1:13" ht="3" customHeight="1" x14ac:dyDescent="0.2">
      <c r="A18" s="93"/>
      <c r="B18" s="62"/>
      <c r="C18" s="62"/>
      <c r="D18" s="62"/>
      <c r="E18" s="62"/>
      <c r="F18" s="62"/>
      <c r="G18" s="62"/>
      <c r="H18" s="62"/>
      <c r="I18" s="63"/>
      <c r="K18" s="92"/>
      <c r="L18" s="92"/>
      <c r="M18" s="92"/>
    </row>
    <row r="19" spans="1:13" ht="12.75" customHeight="1" x14ac:dyDescent="0.2">
      <c r="A19" s="93" t="s">
        <v>16</v>
      </c>
      <c r="B19" s="62">
        <f>SUM(C19:G19)</f>
        <v>40386</v>
      </c>
      <c r="C19" s="62">
        <v>31261</v>
      </c>
      <c r="D19" s="62">
        <v>7649</v>
      </c>
      <c r="E19" s="62">
        <v>1073</v>
      </c>
      <c r="F19" s="62">
        <v>324</v>
      </c>
      <c r="G19" s="62">
        <v>79</v>
      </c>
      <c r="H19" s="62">
        <v>51488</v>
      </c>
      <c r="I19" s="63">
        <f>+H19/B19</f>
        <v>1.2748972416183826</v>
      </c>
      <c r="K19" s="92"/>
      <c r="L19" s="92"/>
      <c r="M19" s="92"/>
    </row>
    <row r="20" spans="1:13" ht="12.75" customHeight="1" x14ac:dyDescent="0.2">
      <c r="A20" s="94" t="s">
        <v>17</v>
      </c>
      <c r="B20" s="62">
        <f>SUM(C20:G20)</f>
        <v>60902</v>
      </c>
      <c r="C20" s="62">
        <v>30612</v>
      </c>
      <c r="D20" s="62">
        <v>12036</v>
      </c>
      <c r="E20" s="62">
        <v>8000</v>
      </c>
      <c r="F20" s="62">
        <v>7462</v>
      </c>
      <c r="G20" s="62">
        <v>2792</v>
      </c>
      <c r="H20" s="62">
        <v>123169</v>
      </c>
      <c r="I20" s="63">
        <f>+H20/B20</f>
        <v>2.0224130570424617</v>
      </c>
      <c r="K20" s="92"/>
      <c r="L20" s="92"/>
      <c r="M20" s="92"/>
    </row>
    <row r="21" spans="1:13" ht="12.75" customHeight="1" x14ac:dyDescent="0.2">
      <c r="A21" s="94" t="s">
        <v>13</v>
      </c>
      <c r="B21" s="62">
        <f>SUM(C21:G21)</f>
        <v>60031</v>
      </c>
      <c r="C21" s="62">
        <v>26244</v>
      </c>
      <c r="D21" s="62">
        <v>13057</v>
      </c>
      <c r="E21" s="62">
        <v>9029</v>
      </c>
      <c r="F21" s="62">
        <v>8288</v>
      </c>
      <c r="G21" s="62">
        <v>3413</v>
      </c>
      <c r="H21" s="62">
        <v>130661</v>
      </c>
      <c r="I21" s="63">
        <f>+H21/B21</f>
        <v>2.1765587779647184</v>
      </c>
      <c r="K21" s="92"/>
      <c r="L21" s="92"/>
      <c r="M21" s="92"/>
    </row>
    <row r="22" spans="1:13" ht="12.75" customHeight="1" x14ac:dyDescent="0.2">
      <c r="A22" s="93" t="s">
        <v>14</v>
      </c>
      <c r="B22" s="62">
        <f>SUM(C22:G22)</f>
        <v>78163</v>
      </c>
      <c r="C22" s="62">
        <v>39422</v>
      </c>
      <c r="D22" s="62">
        <v>31198</v>
      </c>
      <c r="E22" s="62">
        <v>5700</v>
      </c>
      <c r="F22" s="62">
        <v>1445</v>
      </c>
      <c r="G22" s="62">
        <v>398</v>
      </c>
      <c r="H22" s="62">
        <v>126789</v>
      </c>
      <c r="I22" s="63">
        <f>+H22/B22</f>
        <v>1.6221102055959982</v>
      </c>
      <c r="K22" s="92"/>
      <c r="L22" s="92"/>
      <c r="M22" s="92"/>
    </row>
    <row r="23" spans="1:13" ht="12.75" customHeight="1" x14ac:dyDescent="0.2">
      <c r="A23" s="70" t="s">
        <v>58</v>
      </c>
      <c r="B23" s="62">
        <f>SUM(C23:G23)</f>
        <v>239482</v>
      </c>
      <c r="C23" s="62">
        <f t="shared" ref="C23:H23" si="1">SUM(C19:C22)</f>
        <v>127539</v>
      </c>
      <c r="D23" s="62">
        <f t="shared" si="1"/>
        <v>63940</v>
      </c>
      <c r="E23" s="62">
        <f t="shared" si="1"/>
        <v>23802</v>
      </c>
      <c r="F23" s="62">
        <f t="shared" si="1"/>
        <v>17519</v>
      </c>
      <c r="G23" s="62">
        <f t="shared" si="1"/>
        <v>6682</v>
      </c>
      <c r="H23" s="62">
        <f t="shared" si="1"/>
        <v>432107</v>
      </c>
      <c r="I23" s="63">
        <f>+H23/B23</f>
        <v>1.804340200933682</v>
      </c>
      <c r="K23" s="92"/>
      <c r="L23" s="92"/>
      <c r="M23" s="92"/>
    </row>
    <row r="24" spans="1:13" ht="3" customHeight="1" x14ac:dyDescent="0.2">
      <c r="A24" s="96"/>
      <c r="B24" s="62"/>
      <c r="C24" s="62"/>
      <c r="D24" s="62"/>
      <c r="E24" s="62"/>
      <c r="F24" s="62"/>
      <c r="G24" s="62"/>
      <c r="H24" s="62"/>
      <c r="I24" s="62"/>
      <c r="K24" s="92"/>
      <c r="L24" s="92"/>
      <c r="M24" s="92"/>
    </row>
    <row r="25" spans="1:13" ht="12.75" customHeight="1" x14ac:dyDescent="0.2">
      <c r="A25" s="70"/>
      <c r="B25" s="107" t="s">
        <v>20</v>
      </c>
      <c r="C25" s="107"/>
      <c r="D25" s="107"/>
      <c r="E25" s="107"/>
      <c r="F25" s="107"/>
      <c r="G25" s="107"/>
      <c r="H25" s="107"/>
      <c r="I25" s="107"/>
      <c r="K25" s="92"/>
      <c r="L25" s="92"/>
      <c r="M25" s="92"/>
    </row>
    <row r="26" spans="1:13" ht="3" customHeight="1" x14ac:dyDescent="0.2">
      <c r="A26" s="93"/>
      <c r="B26" s="62"/>
      <c r="C26" s="62"/>
      <c r="D26" s="62"/>
      <c r="E26" s="62"/>
      <c r="F26" s="62"/>
      <c r="G26" s="62"/>
      <c r="H26" s="62"/>
      <c r="I26" s="63"/>
    </row>
    <row r="27" spans="1:13" ht="12.75" customHeight="1" x14ac:dyDescent="0.2">
      <c r="A27" s="93" t="s">
        <v>16</v>
      </c>
      <c r="B27" s="62">
        <f>SUM(C27:G27)</f>
        <v>14239</v>
      </c>
      <c r="C27" s="62">
        <v>9757</v>
      </c>
      <c r="D27" s="62">
        <v>3263</v>
      </c>
      <c r="E27" s="62">
        <v>785</v>
      </c>
      <c r="F27" s="62">
        <v>332</v>
      </c>
      <c r="G27" s="62">
        <v>102</v>
      </c>
      <c r="H27" s="62">
        <v>20505</v>
      </c>
      <c r="I27" s="63">
        <f>+H27/B27</f>
        <v>1.4400589929068053</v>
      </c>
    </row>
    <row r="28" spans="1:13" ht="12.75" customHeight="1" x14ac:dyDescent="0.2">
      <c r="A28" s="94" t="s">
        <v>17</v>
      </c>
      <c r="B28" s="62">
        <f>SUM(C28:G28)</f>
        <v>24634</v>
      </c>
      <c r="C28" s="62">
        <v>10395</v>
      </c>
      <c r="D28" s="62">
        <v>4270</v>
      </c>
      <c r="E28" s="62">
        <v>3609</v>
      </c>
      <c r="F28" s="62">
        <v>4082</v>
      </c>
      <c r="G28" s="62">
        <v>2278</v>
      </c>
      <c r="H28" s="62">
        <v>58242</v>
      </c>
      <c r="I28" s="63">
        <f>+H28/B28</f>
        <v>2.3642932532272467</v>
      </c>
    </row>
    <row r="29" spans="1:13" ht="12.75" customHeight="1" x14ac:dyDescent="0.2">
      <c r="A29" s="94" t="s">
        <v>13</v>
      </c>
      <c r="B29" s="62">
        <f>SUM(C29:G29)</f>
        <v>15481</v>
      </c>
      <c r="C29" s="62">
        <v>6008</v>
      </c>
      <c r="D29" s="62">
        <v>2913</v>
      </c>
      <c r="E29" s="62">
        <v>2605</v>
      </c>
      <c r="F29" s="62">
        <v>2400</v>
      </c>
      <c r="G29" s="62">
        <v>1555</v>
      </c>
      <c r="H29" s="62">
        <v>37605</v>
      </c>
      <c r="I29" s="63">
        <f>+H29/B29</f>
        <v>2.4291066468574383</v>
      </c>
    </row>
    <row r="30" spans="1:13" ht="12.75" customHeight="1" x14ac:dyDescent="0.2">
      <c r="A30" s="93" t="s">
        <v>14</v>
      </c>
      <c r="B30" s="62">
        <f>SUM(C30:G30)</f>
        <v>15108</v>
      </c>
      <c r="C30" s="62">
        <v>5668</v>
      </c>
      <c r="D30" s="62">
        <v>6274</v>
      </c>
      <c r="E30" s="62">
        <v>2339</v>
      </c>
      <c r="F30" s="62">
        <v>659</v>
      </c>
      <c r="G30" s="62">
        <v>168</v>
      </c>
      <c r="H30" s="62">
        <v>28761</v>
      </c>
      <c r="I30" s="63">
        <f>+H30/B30</f>
        <v>1.903693407466243</v>
      </c>
    </row>
    <row r="31" spans="1:13" ht="12.75" customHeight="1" x14ac:dyDescent="0.2">
      <c r="A31" s="70" t="s">
        <v>58</v>
      </c>
      <c r="B31" s="62">
        <f>SUM(C31:G31)</f>
        <v>69462</v>
      </c>
      <c r="C31" s="62">
        <f t="shared" ref="C31:H31" si="2">SUM(C27:C30)</f>
        <v>31828</v>
      </c>
      <c r="D31" s="62">
        <f t="shared" si="2"/>
        <v>16720</v>
      </c>
      <c r="E31" s="62">
        <f t="shared" si="2"/>
        <v>9338</v>
      </c>
      <c r="F31" s="62">
        <f t="shared" si="2"/>
        <v>7473</v>
      </c>
      <c r="G31" s="62">
        <f t="shared" si="2"/>
        <v>4103</v>
      </c>
      <c r="H31" s="62">
        <f t="shared" si="2"/>
        <v>145113</v>
      </c>
      <c r="I31" s="63">
        <f>+H31/B31</f>
        <v>2.0890990757536496</v>
      </c>
    </row>
    <row r="32" spans="1:13" ht="12.75" customHeight="1" x14ac:dyDescent="0.2">
      <c r="A32" s="87" t="str">
        <f>REPT("    ",7)</f>
        <v xml:space="preserve">                            </v>
      </c>
      <c r="B32" s="88"/>
      <c r="C32" s="88"/>
      <c r="D32" s="88"/>
      <c r="E32" s="88"/>
      <c r="F32" s="88"/>
      <c r="G32" s="88"/>
      <c r="H32" s="88"/>
      <c r="I32" s="88"/>
    </row>
    <row r="33" spans="1:9" ht="14.25" customHeight="1" x14ac:dyDescent="0.2">
      <c r="A33" s="89" t="s">
        <v>70</v>
      </c>
      <c r="B33" s="79"/>
      <c r="C33" s="79"/>
      <c r="D33" s="79"/>
      <c r="E33" s="79"/>
      <c r="F33" s="79"/>
      <c r="G33" s="79"/>
      <c r="H33" s="90"/>
      <c r="I33" s="90"/>
    </row>
    <row r="34" spans="1:9" ht="12.75" customHeight="1" x14ac:dyDescent="0.2">
      <c r="A34" s="97" t="s">
        <v>72</v>
      </c>
      <c r="B34" s="91"/>
      <c r="H34" s="91"/>
    </row>
  </sheetData>
  <mergeCells count="8">
    <mergeCell ref="B17:I17"/>
    <mergeCell ref="B25:I25"/>
    <mergeCell ref="A5:A7"/>
    <mergeCell ref="B5:B7"/>
    <mergeCell ref="C5:G6"/>
    <mergeCell ref="H5:H7"/>
    <mergeCell ref="I5:I7"/>
    <mergeCell ref="B9:I9"/>
  </mergeCells>
  <pageMargins left="0.59055118110236204" right="0.28000000000000003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ignoredErrors>
    <ignoredError sqref="B19:I31" formulaRange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8"/>
  <dimension ref="A1:I44"/>
  <sheetViews>
    <sheetView workbookViewId="0">
      <selection activeCell="H20" sqref="H20"/>
    </sheetView>
  </sheetViews>
  <sheetFormatPr baseColWidth="10" defaultColWidth="9.83203125" defaultRowHeight="12.75" customHeight="1" x14ac:dyDescent="0.2"/>
  <cols>
    <col min="1" max="1" width="21.83203125" style="50" customWidth="1"/>
    <col min="2" max="2" width="11.83203125" style="50" customWidth="1"/>
    <col min="3" max="6" width="11.33203125" style="50" customWidth="1"/>
    <col min="7" max="8" width="11.83203125" style="50" customWidth="1"/>
    <col min="9" max="9" width="12.83203125" style="50" customWidth="1"/>
    <col min="10" max="16384" width="9.83203125" style="50"/>
  </cols>
  <sheetData>
    <row r="1" spans="1:9" ht="12.75" customHeight="1" x14ac:dyDescent="0.2">
      <c r="A1" s="6" t="s">
        <v>59</v>
      </c>
      <c r="B1" s="49"/>
      <c r="C1" s="49"/>
      <c r="D1" s="49"/>
      <c r="E1" s="49"/>
      <c r="F1" s="49"/>
      <c r="G1" s="49"/>
      <c r="H1" s="49"/>
    </row>
    <row r="3" spans="1:9" ht="26.25" customHeight="1" x14ac:dyDescent="0.2">
      <c r="A3" s="77" t="s">
        <v>67</v>
      </c>
      <c r="B3" s="78"/>
      <c r="C3" s="78"/>
      <c r="D3" s="78"/>
      <c r="E3" s="78"/>
      <c r="F3" s="78"/>
      <c r="G3" s="78"/>
      <c r="H3" s="78"/>
      <c r="I3" s="78"/>
    </row>
    <row r="4" spans="1:9" ht="12.75" customHeight="1" x14ac:dyDescent="0.2">
      <c r="A4" s="79"/>
      <c r="B4" s="79"/>
      <c r="C4" s="79"/>
      <c r="D4" s="79"/>
      <c r="E4" s="79"/>
      <c r="F4" s="79"/>
      <c r="G4" s="79"/>
      <c r="H4" s="79"/>
      <c r="I4" s="79"/>
    </row>
    <row r="5" spans="1:9" ht="12.75" customHeight="1" thickBot="1" x14ac:dyDescent="0.25">
      <c r="A5" s="108" t="s">
        <v>56</v>
      </c>
      <c r="B5" s="117" t="s">
        <v>69</v>
      </c>
      <c r="C5" s="112" t="s">
        <v>6</v>
      </c>
      <c r="D5" s="112"/>
      <c r="E5" s="112"/>
      <c r="F5" s="112"/>
      <c r="G5" s="112"/>
      <c r="H5" s="114" t="s">
        <v>7</v>
      </c>
      <c r="I5" s="115" t="s">
        <v>57</v>
      </c>
    </row>
    <row r="6" spans="1:9" ht="12.75" customHeight="1" thickBot="1" x14ac:dyDescent="0.25">
      <c r="A6" s="109"/>
      <c r="B6" s="111"/>
      <c r="C6" s="113"/>
      <c r="D6" s="113"/>
      <c r="E6" s="113"/>
      <c r="F6" s="113"/>
      <c r="G6" s="113"/>
      <c r="H6" s="111"/>
      <c r="I6" s="116"/>
    </row>
    <row r="7" spans="1:9" ht="38.25" customHeight="1" thickBot="1" x14ac:dyDescent="0.25">
      <c r="A7" s="109"/>
      <c r="B7" s="111"/>
      <c r="C7" s="80">
        <v>1</v>
      </c>
      <c r="D7" s="80">
        <v>2</v>
      </c>
      <c r="E7" s="80">
        <v>3</v>
      </c>
      <c r="F7" s="80">
        <v>4</v>
      </c>
      <c r="G7" s="80" t="s">
        <v>3</v>
      </c>
      <c r="H7" s="111"/>
      <c r="I7" s="116"/>
    </row>
    <row r="8" spans="1:9" ht="6.75" customHeight="1" x14ac:dyDescent="0.2">
      <c r="A8" s="81"/>
      <c r="B8" s="79"/>
      <c r="C8" s="79"/>
      <c r="D8" s="82"/>
      <c r="E8" s="79"/>
      <c r="F8" s="79"/>
      <c r="G8" s="79"/>
      <c r="H8" s="79"/>
      <c r="I8" s="79"/>
    </row>
    <row r="9" spans="1:9" ht="12.75" customHeight="1" x14ac:dyDescent="0.2">
      <c r="A9" s="83"/>
      <c r="B9" s="107" t="s">
        <v>12</v>
      </c>
      <c r="C9" s="107"/>
      <c r="D9" s="107"/>
      <c r="E9" s="107"/>
      <c r="F9" s="107"/>
      <c r="G9" s="107"/>
      <c r="H9" s="107"/>
      <c r="I9" s="107"/>
    </row>
    <row r="10" spans="1:9" ht="3" customHeight="1" x14ac:dyDescent="0.2">
      <c r="A10" s="84"/>
      <c r="B10" s="85"/>
      <c r="C10" s="85"/>
      <c r="D10" s="85"/>
      <c r="E10" s="85"/>
      <c r="F10" s="85"/>
      <c r="G10" s="85"/>
      <c r="H10" s="85"/>
      <c r="I10" s="86"/>
    </row>
    <row r="11" spans="1:9" ht="12.75" customHeight="1" x14ac:dyDescent="0.2">
      <c r="A11" s="61" t="s">
        <v>16</v>
      </c>
      <c r="B11" s="62">
        <f t="shared" ref="B11:H15" si="0">+B19+B27</f>
        <v>52583</v>
      </c>
      <c r="C11" s="62">
        <f t="shared" si="0"/>
        <v>38815</v>
      </c>
      <c r="D11" s="62">
        <f t="shared" si="0"/>
        <v>10893</v>
      </c>
      <c r="E11" s="62">
        <f t="shared" si="0"/>
        <v>1979</v>
      </c>
      <c r="F11" s="62">
        <f t="shared" si="0"/>
        <v>679</v>
      </c>
      <c r="G11" s="62">
        <f t="shared" si="0"/>
        <v>217</v>
      </c>
      <c r="H11" s="62">
        <f t="shared" si="0"/>
        <v>70399</v>
      </c>
      <c r="I11" s="63">
        <f>+H11/B11</f>
        <v>1.3388167278397962</v>
      </c>
    </row>
    <row r="12" spans="1:9" ht="12.75" customHeight="1" x14ac:dyDescent="0.2">
      <c r="A12" s="64" t="s">
        <v>17</v>
      </c>
      <c r="B12" s="62">
        <f t="shared" si="0"/>
        <v>84531</v>
      </c>
      <c r="C12" s="62">
        <f t="shared" si="0"/>
        <v>39927</v>
      </c>
      <c r="D12" s="62">
        <f t="shared" si="0"/>
        <v>15937</v>
      </c>
      <c r="E12" s="62">
        <f t="shared" si="0"/>
        <v>11684</v>
      </c>
      <c r="F12" s="62">
        <f t="shared" si="0"/>
        <v>11707</v>
      </c>
      <c r="G12" s="62">
        <f t="shared" si="0"/>
        <v>5276</v>
      </c>
      <c r="H12" s="62">
        <f t="shared" si="0"/>
        <v>181526</v>
      </c>
      <c r="I12" s="63">
        <f>+H12/B12</f>
        <v>2.1474488649134638</v>
      </c>
    </row>
    <row r="13" spans="1:9" ht="12.75" customHeight="1" x14ac:dyDescent="0.2">
      <c r="A13" s="64" t="s">
        <v>13</v>
      </c>
      <c r="B13" s="62">
        <f t="shared" si="0"/>
        <v>73761</v>
      </c>
      <c r="C13" s="62">
        <f t="shared" si="0"/>
        <v>31151</v>
      </c>
      <c r="D13" s="62">
        <f t="shared" si="0"/>
        <v>15746</v>
      </c>
      <c r="E13" s="62">
        <f t="shared" si="0"/>
        <v>11557</v>
      </c>
      <c r="F13" s="62">
        <f t="shared" si="0"/>
        <v>10429</v>
      </c>
      <c r="G13" s="62">
        <f t="shared" si="0"/>
        <v>4878</v>
      </c>
      <c r="H13" s="62">
        <f t="shared" si="0"/>
        <v>165010</v>
      </c>
      <c r="I13" s="63">
        <f>+H13/B13</f>
        <v>2.2370900611434226</v>
      </c>
    </row>
    <row r="14" spans="1:9" ht="12.75" customHeight="1" x14ac:dyDescent="0.2">
      <c r="A14" s="61" t="s">
        <v>14</v>
      </c>
      <c r="B14" s="62">
        <f t="shared" si="0"/>
        <v>92335</v>
      </c>
      <c r="C14" s="62">
        <f t="shared" si="0"/>
        <v>44303</v>
      </c>
      <c r="D14" s="62">
        <f t="shared" si="0"/>
        <v>37079</v>
      </c>
      <c r="E14" s="62">
        <f t="shared" si="0"/>
        <v>8291</v>
      </c>
      <c r="F14" s="62">
        <f t="shared" si="0"/>
        <v>2081</v>
      </c>
      <c r="G14" s="62">
        <f t="shared" si="0"/>
        <v>581</v>
      </c>
      <c r="H14" s="62">
        <f t="shared" si="0"/>
        <v>154706</v>
      </c>
      <c r="I14" s="63">
        <f>+H14/B14</f>
        <v>1.6754860020577247</v>
      </c>
    </row>
    <row r="15" spans="1:9" ht="12.75" customHeight="1" x14ac:dyDescent="0.2">
      <c r="A15" s="65" t="s">
        <v>58</v>
      </c>
      <c r="B15" s="66">
        <f t="shared" si="0"/>
        <v>303210</v>
      </c>
      <c r="C15" s="66">
        <f t="shared" si="0"/>
        <v>154196</v>
      </c>
      <c r="D15" s="66">
        <f t="shared" si="0"/>
        <v>79655</v>
      </c>
      <c r="E15" s="66">
        <f t="shared" si="0"/>
        <v>33511</v>
      </c>
      <c r="F15" s="66">
        <f t="shared" si="0"/>
        <v>24896</v>
      </c>
      <c r="G15" s="66">
        <f t="shared" si="0"/>
        <v>10952</v>
      </c>
      <c r="H15" s="66">
        <f t="shared" si="0"/>
        <v>571641</v>
      </c>
      <c r="I15" s="67">
        <f>+H15/B15</f>
        <v>1.8852973186900168</v>
      </c>
    </row>
    <row r="16" spans="1:9" ht="3" customHeight="1" x14ac:dyDescent="0.2">
      <c r="A16" s="68"/>
      <c r="B16" s="69"/>
      <c r="C16" s="69"/>
      <c r="D16" s="69"/>
      <c r="E16" s="69"/>
      <c r="F16" s="69"/>
      <c r="G16" s="69"/>
      <c r="H16" s="69"/>
      <c r="I16" s="69"/>
    </row>
    <row r="17" spans="1:9" ht="12.75" customHeight="1" x14ac:dyDescent="0.2">
      <c r="A17" s="70"/>
      <c r="B17" s="107" t="s">
        <v>19</v>
      </c>
      <c r="C17" s="107"/>
      <c r="D17" s="107"/>
      <c r="E17" s="107"/>
      <c r="F17" s="107"/>
      <c r="G17" s="107"/>
      <c r="H17" s="107"/>
      <c r="I17" s="107"/>
    </row>
    <row r="18" spans="1:9" ht="3" customHeight="1" x14ac:dyDescent="0.2">
      <c r="A18" s="61"/>
      <c r="B18" s="62"/>
      <c r="C18" s="62"/>
      <c r="D18" s="62"/>
      <c r="E18" s="62"/>
      <c r="F18" s="62"/>
      <c r="G18" s="62"/>
      <c r="H18" s="62"/>
      <c r="I18" s="63"/>
    </row>
    <row r="19" spans="1:9" ht="12.75" customHeight="1" x14ac:dyDescent="0.2">
      <c r="A19" s="61" t="s">
        <v>16</v>
      </c>
      <c r="B19" s="62">
        <f>SUM(C19:G19)</f>
        <v>39447</v>
      </c>
      <c r="C19" s="62">
        <v>30034</v>
      </c>
      <c r="D19" s="62">
        <v>7837</v>
      </c>
      <c r="E19" s="62">
        <v>1136</v>
      </c>
      <c r="F19" s="62">
        <v>343</v>
      </c>
      <c r="G19" s="62">
        <v>97</v>
      </c>
      <c r="H19" s="62">
        <v>50998</v>
      </c>
      <c r="I19" s="63">
        <f>+H19/B19</f>
        <v>1.2928232818718788</v>
      </c>
    </row>
    <row r="20" spans="1:9" ht="12.75" customHeight="1" x14ac:dyDescent="0.2">
      <c r="A20" s="64" t="s">
        <v>17</v>
      </c>
      <c r="B20" s="62">
        <f>SUM(C20:G20)</f>
        <v>61181</v>
      </c>
      <c r="C20" s="62">
        <v>30428</v>
      </c>
      <c r="D20" s="62">
        <v>11993</v>
      </c>
      <c r="E20" s="62">
        <v>8187</v>
      </c>
      <c r="F20" s="62">
        <v>7661</v>
      </c>
      <c r="G20" s="62">
        <v>2912</v>
      </c>
      <c r="H20" s="62">
        <v>124869</v>
      </c>
      <c r="I20" s="63">
        <f>+H20/B20</f>
        <v>2.040976773835014</v>
      </c>
    </row>
    <row r="21" spans="1:9" ht="12.75" customHeight="1" x14ac:dyDescent="0.2">
      <c r="A21" s="64" t="s">
        <v>13</v>
      </c>
      <c r="B21" s="62">
        <f>SUM(C21:G21)</f>
        <v>58930</v>
      </c>
      <c r="C21" s="62">
        <v>25566</v>
      </c>
      <c r="D21" s="62">
        <v>12854</v>
      </c>
      <c r="E21" s="62">
        <v>9016</v>
      </c>
      <c r="F21" s="62">
        <v>8105</v>
      </c>
      <c r="G21" s="62">
        <v>3389</v>
      </c>
      <c r="H21" s="62">
        <v>128717</v>
      </c>
      <c r="I21" s="63">
        <f>+H21/B21</f>
        <v>2.1842355336840318</v>
      </c>
    </row>
    <row r="22" spans="1:9" ht="12.75" customHeight="1" x14ac:dyDescent="0.2">
      <c r="A22" s="61" t="s">
        <v>14</v>
      </c>
      <c r="B22" s="62">
        <f>SUM(C22:G22)</f>
        <v>77603</v>
      </c>
      <c r="C22" s="62">
        <v>38809</v>
      </c>
      <c r="D22" s="62">
        <v>31012</v>
      </c>
      <c r="E22" s="62">
        <v>5957</v>
      </c>
      <c r="F22" s="62">
        <v>1432</v>
      </c>
      <c r="G22" s="62">
        <v>393</v>
      </c>
      <c r="H22" s="62">
        <v>126501</v>
      </c>
      <c r="I22" s="63">
        <f>+H22/B22</f>
        <v>1.6301045062690875</v>
      </c>
    </row>
    <row r="23" spans="1:9" ht="12.75" customHeight="1" x14ac:dyDescent="0.2">
      <c r="A23" s="65" t="s">
        <v>58</v>
      </c>
      <c r="B23" s="62">
        <f>SUM(C23:G23)</f>
        <v>237161</v>
      </c>
      <c r="C23" s="62">
        <f t="shared" ref="C23:H23" si="1">SUM(C19:C22)</f>
        <v>124837</v>
      </c>
      <c r="D23" s="62">
        <f t="shared" si="1"/>
        <v>63696</v>
      </c>
      <c r="E23" s="62">
        <f t="shared" si="1"/>
        <v>24296</v>
      </c>
      <c r="F23" s="62">
        <f t="shared" si="1"/>
        <v>17541</v>
      </c>
      <c r="G23" s="62">
        <f t="shared" si="1"/>
        <v>6791</v>
      </c>
      <c r="H23" s="62">
        <f t="shared" si="1"/>
        <v>431085</v>
      </c>
      <c r="I23" s="63">
        <f>+H23/B23</f>
        <v>1.8176892490755225</v>
      </c>
    </row>
    <row r="24" spans="1:9" ht="3" customHeight="1" x14ac:dyDescent="0.2">
      <c r="A24" s="72"/>
      <c r="B24" s="62"/>
      <c r="C24" s="62"/>
      <c r="D24" s="62"/>
      <c r="E24" s="62"/>
      <c r="F24" s="62"/>
      <c r="G24" s="62"/>
      <c r="H24" s="62"/>
      <c r="I24" s="62"/>
    </row>
    <row r="25" spans="1:9" ht="12.75" customHeight="1" x14ac:dyDescent="0.2">
      <c r="A25" s="70"/>
      <c r="B25" s="107" t="s">
        <v>20</v>
      </c>
      <c r="C25" s="107"/>
      <c r="D25" s="107"/>
      <c r="E25" s="107"/>
      <c r="F25" s="107"/>
      <c r="G25" s="107"/>
      <c r="H25" s="107"/>
      <c r="I25" s="107"/>
    </row>
    <row r="26" spans="1:9" ht="3" customHeight="1" x14ac:dyDescent="0.2">
      <c r="A26" s="61"/>
      <c r="B26" s="62"/>
      <c r="C26" s="62"/>
      <c r="D26" s="62"/>
      <c r="E26" s="62"/>
      <c r="F26" s="62"/>
      <c r="G26" s="62"/>
      <c r="H26" s="62"/>
      <c r="I26" s="63"/>
    </row>
    <row r="27" spans="1:9" ht="12.75" customHeight="1" x14ac:dyDescent="0.2">
      <c r="A27" s="61" t="s">
        <v>16</v>
      </c>
      <c r="B27" s="62">
        <f>SUM(C27:G27)</f>
        <v>13136</v>
      </c>
      <c r="C27" s="62">
        <v>8781</v>
      </c>
      <c r="D27" s="62">
        <v>3056</v>
      </c>
      <c r="E27" s="62">
        <v>843</v>
      </c>
      <c r="F27" s="62">
        <v>336</v>
      </c>
      <c r="G27" s="62">
        <v>120</v>
      </c>
      <c r="H27" s="62">
        <v>19401</v>
      </c>
      <c r="I27" s="63">
        <f>+H27/B27</f>
        <v>1.476933617539586</v>
      </c>
    </row>
    <row r="28" spans="1:9" ht="12.75" customHeight="1" x14ac:dyDescent="0.2">
      <c r="A28" s="64" t="s">
        <v>17</v>
      </c>
      <c r="B28" s="62">
        <f>SUM(C28:G28)</f>
        <v>23350</v>
      </c>
      <c r="C28" s="62">
        <v>9499</v>
      </c>
      <c r="D28" s="62">
        <v>3944</v>
      </c>
      <c r="E28" s="62">
        <v>3497</v>
      </c>
      <c r="F28" s="62">
        <v>4046</v>
      </c>
      <c r="G28" s="62">
        <v>2364</v>
      </c>
      <c r="H28" s="62">
        <v>56657</v>
      </c>
      <c r="I28" s="63">
        <f>+H28/B28</f>
        <v>2.426423982869379</v>
      </c>
    </row>
    <row r="29" spans="1:9" ht="12.75" customHeight="1" x14ac:dyDescent="0.2">
      <c r="A29" s="64" t="s">
        <v>13</v>
      </c>
      <c r="B29" s="62">
        <f>SUM(C29:G29)</f>
        <v>14831</v>
      </c>
      <c r="C29" s="62">
        <v>5585</v>
      </c>
      <c r="D29" s="62">
        <v>2892</v>
      </c>
      <c r="E29" s="62">
        <v>2541</v>
      </c>
      <c r="F29" s="62">
        <v>2324</v>
      </c>
      <c r="G29" s="62">
        <v>1489</v>
      </c>
      <c r="H29" s="62">
        <v>36293</v>
      </c>
      <c r="I29" s="63">
        <f>+H29/B29</f>
        <v>2.44710403883757</v>
      </c>
    </row>
    <row r="30" spans="1:9" ht="12.75" customHeight="1" x14ac:dyDescent="0.2">
      <c r="A30" s="61" t="s">
        <v>14</v>
      </c>
      <c r="B30" s="62">
        <f>SUM(C30:G30)</f>
        <v>14732</v>
      </c>
      <c r="C30" s="62">
        <v>5494</v>
      </c>
      <c r="D30" s="62">
        <v>6067</v>
      </c>
      <c r="E30" s="62">
        <v>2334</v>
      </c>
      <c r="F30" s="62">
        <v>649</v>
      </c>
      <c r="G30" s="62">
        <v>188</v>
      </c>
      <c r="H30" s="62">
        <v>28205</v>
      </c>
      <c r="I30" s="63">
        <f>+H30/B30</f>
        <v>1.9145397773554167</v>
      </c>
    </row>
    <row r="31" spans="1:9" ht="12.75" customHeight="1" x14ac:dyDescent="0.2">
      <c r="A31" s="65" t="s">
        <v>58</v>
      </c>
      <c r="B31" s="62">
        <f>SUM(C31:G31)</f>
        <v>66049</v>
      </c>
      <c r="C31" s="62">
        <f t="shared" ref="C31:H31" si="2">SUM(C27:C30)</f>
        <v>29359</v>
      </c>
      <c r="D31" s="62">
        <f t="shared" si="2"/>
        <v>15959</v>
      </c>
      <c r="E31" s="62">
        <f t="shared" si="2"/>
        <v>9215</v>
      </c>
      <c r="F31" s="62">
        <f t="shared" si="2"/>
        <v>7355</v>
      </c>
      <c r="G31" s="62">
        <f t="shared" si="2"/>
        <v>4161</v>
      </c>
      <c r="H31" s="62">
        <f t="shared" si="2"/>
        <v>140556</v>
      </c>
      <c r="I31" s="63">
        <f>+H31/B31</f>
        <v>2.1280564429438749</v>
      </c>
    </row>
    <row r="32" spans="1:9" ht="12.75" customHeight="1" x14ac:dyDescent="0.2">
      <c r="A32" s="87" t="str">
        <f>REPT("    ",7)</f>
        <v xml:space="preserve">                            </v>
      </c>
      <c r="B32" s="88"/>
      <c r="C32" s="88"/>
      <c r="D32" s="88"/>
      <c r="E32" s="88"/>
      <c r="F32" s="88"/>
      <c r="G32" s="88"/>
      <c r="H32" s="88"/>
      <c r="I32" s="88"/>
    </row>
    <row r="33" spans="1:9" ht="12.75" customHeight="1" x14ac:dyDescent="0.2">
      <c r="A33" s="89" t="s">
        <v>70</v>
      </c>
      <c r="B33" s="79"/>
      <c r="C33" s="79"/>
      <c r="D33" s="79"/>
      <c r="E33" s="79"/>
      <c r="F33" s="79"/>
      <c r="G33" s="79"/>
      <c r="H33" s="90"/>
      <c r="I33" s="90"/>
    </row>
    <row r="34" spans="1:9" ht="12.75" customHeight="1" x14ac:dyDescent="0.2">
      <c r="A34" s="16"/>
      <c r="B34" s="91"/>
      <c r="H34" s="91"/>
    </row>
    <row r="42" spans="1:9" ht="11.25" x14ac:dyDescent="0.2"/>
    <row r="43" spans="1:9" ht="11.25" x14ac:dyDescent="0.2"/>
    <row r="44" spans="1:9" ht="11.25" x14ac:dyDescent="0.2"/>
  </sheetData>
  <mergeCells count="8">
    <mergeCell ref="B17:I17"/>
    <mergeCell ref="B25:I25"/>
    <mergeCell ref="A5:A7"/>
    <mergeCell ref="B5:B7"/>
    <mergeCell ref="C5:G6"/>
    <mergeCell ref="H5:H7"/>
    <mergeCell ref="I5:I7"/>
    <mergeCell ref="B9:I9"/>
  </mergeCells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9"/>
  <dimension ref="A1:I44"/>
  <sheetViews>
    <sheetView workbookViewId="0">
      <selection activeCell="L7" sqref="L7"/>
    </sheetView>
  </sheetViews>
  <sheetFormatPr baseColWidth="10" defaultColWidth="9.83203125" defaultRowHeight="12.75" customHeight="1" x14ac:dyDescent="0.2"/>
  <cols>
    <col min="1" max="1" width="21.83203125" style="50" customWidth="1"/>
    <col min="2" max="2" width="11.83203125" style="50" customWidth="1"/>
    <col min="3" max="6" width="11.33203125" style="50" customWidth="1"/>
    <col min="7" max="8" width="11.83203125" style="50" customWidth="1"/>
    <col min="9" max="9" width="12.83203125" style="50" customWidth="1"/>
    <col min="10" max="16384" width="9.83203125" style="50"/>
  </cols>
  <sheetData>
    <row r="1" spans="1:9" ht="12.75" customHeight="1" x14ac:dyDescent="0.2">
      <c r="A1" s="6" t="s">
        <v>59</v>
      </c>
      <c r="B1" s="49"/>
      <c r="C1" s="49"/>
      <c r="D1" s="49"/>
      <c r="E1" s="49"/>
      <c r="F1" s="49"/>
      <c r="G1" s="49"/>
      <c r="H1" s="49"/>
    </row>
    <row r="3" spans="1:9" ht="26.25" customHeight="1" x14ac:dyDescent="0.2">
      <c r="A3" s="77" t="s">
        <v>66</v>
      </c>
      <c r="B3" s="78"/>
      <c r="C3" s="78"/>
      <c r="D3" s="78"/>
      <c r="E3" s="78"/>
      <c r="F3" s="78"/>
      <c r="G3" s="78"/>
      <c r="H3" s="78"/>
      <c r="I3" s="78"/>
    </row>
    <row r="4" spans="1:9" ht="12.75" customHeight="1" x14ac:dyDescent="0.2">
      <c r="A4" s="79"/>
      <c r="B4" s="79"/>
      <c r="C4" s="79"/>
      <c r="D4" s="79"/>
      <c r="E4" s="79"/>
      <c r="F4" s="79"/>
      <c r="G4" s="79"/>
      <c r="H4" s="79"/>
      <c r="I4" s="79"/>
    </row>
    <row r="5" spans="1:9" ht="12.75" customHeight="1" thickBot="1" x14ac:dyDescent="0.25">
      <c r="A5" s="108" t="s">
        <v>56</v>
      </c>
      <c r="B5" s="117" t="s">
        <v>69</v>
      </c>
      <c r="C5" s="112" t="s">
        <v>6</v>
      </c>
      <c r="D5" s="112"/>
      <c r="E5" s="112"/>
      <c r="F5" s="112"/>
      <c r="G5" s="112"/>
      <c r="H5" s="114" t="s">
        <v>7</v>
      </c>
      <c r="I5" s="115" t="s">
        <v>57</v>
      </c>
    </row>
    <row r="6" spans="1:9" ht="12.75" customHeight="1" thickBot="1" x14ac:dyDescent="0.25">
      <c r="A6" s="109"/>
      <c r="B6" s="111"/>
      <c r="C6" s="113"/>
      <c r="D6" s="113"/>
      <c r="E6" s="113"/>
      <c r="F6" s="113"/>
      <c r="G6" s="113"/>
      <c r="H6" s="111"/>
      <c r="I6" s="116"/>
    </row>
    <row r="7" spans="1:9" ht="38.25" customHeight="1" thickBot="1" x14ac:dyDescent="0.25">
      <c r="A7" s="109"/>
      <c r="B7" s="111"/>
      <c r="C7" s="80">
        <v>1</v>
      </c>
      <c r="D7" s="80">
        <v>2</v>
      </c>
      <c r="E7" s="80">
        <v>3</v>
      </c>
      <c r="F7" s="80">
        <v>4</v>
      </c>
      <c r="G7" s="80" t="s">
        <v>3</v>
      </c>
      <c r="H7" s="111"/>
      <c r="I7" s="116"/>
    </row>
    <row r="8" spans="1:9" ht="6.75" customHeight="1" x14ac:dyDescent="0.2">
      <c r="A8" s="81"/>
      <c r="B8" s="79"/>
      <c r="C8" s="79"/>
      <c r="D8" s="82"/>
      <c r="E8" s="79"/>
      <c r="F8" s="79"/>
      <c r="G8" s="79"/>
      <c r="H8" s="79"/>
      <c r="I8" s="79"/>
    </row>
    <row r="9" spans="1:9" ht="12.75" customHeight="1" x14ac:dyDescent="0.2">
      <c r="A9" s="83"/>
      <c r="B9" s="107" t="s">
        <v>12</v>
      </c>
      <c r="C9" s="107"/>
      <c r="D9" s="107"/>
      <c r="E9" s="107"/>
      <c r="F9" s="107"/>
      <c r="G9" s="107"/>
      <c r="H9" s="107"/>
      <c r="I9" s="107"/>
    </row>
    <row r="10" spans="1:9" ht="3" customHeight="1" x14ac:dyDescent="0.2">
      <c r="A10" s="84"/>
      <c r="B10" s="85"/>
      <c r="C10" s="85"/>
      <c r="D10" s="85"/>
      <c r="E10" s="85"/>
      <c r="F10" s="85"/>
      <c r="G10" s="85"/>
      <c r="H10" s="85"/>
      <c r="I10" s="86"/>
    </row>
    <row r="11" spans="1:9" ht="12.75" customHeight="1" x14ac:dyDescent="0.2">
      <c r="A11" s="61" t="s">
        <v>16</v>
      </c>
      <c r="B11" s="62">
        <f t="shared" ref="B11:H15" si="0">+B19+B27</f>
        <v>51513</v>
      </c>
      <c r="C11" s="62">
        <f t="shared" si="0"/>
        <v>37182</v>
      </c>
      <c r="D11" s="62">
        <f t="shared" si="0"/>
        <v>11347</v>
      </c>
      <c r="E11" s="62">
        <f t="shared" si="0"/>
        <v>2060</v>
      </c>
      <c r="F11" s="62">
        <f t="shared" si="0"/>
        <v>719</v>
      </c>
      <c r="G11" s="62">
        <f t="shared" si="0"/>
        <v>205</v>
      </c>
      <c r="H11" s="62">
        <f t="shared" si="0"/>
        <v>70012</v>
      </c>
      <c r="I11" s="63">
        <f>+H11/B11</f>
        <v>1.3591132335526954</v>
      </c>
    </row>
    <row r="12" spans="1:9" ht="12.75" customHeight="1" x14ac:dyDescent="0.2">
      <c r="A12" s="64" t="s">
        <v>17</v>
      </c>
      <c r="B12" s="62">
        <f t="shared" si="0"/>
        <v>84399</v>
      </c>
      <c r="C12" s="62">
        <f t="shared" si="0"/>
        <v>39534</v>
      </c>
      <c r="D12" s="62">
        <f t="shared" si="0"/>
        <v>15820</v>
      </c>
      <c r="E12" s="62">
        <f t="shared" si="0"/>
        <v>11782</v>
      </c>
      <c r="F12" s="62">
        <f t="shared" si="0"/>
        <v>11866</v>
      </c>
      <c r="G12" s="62">
        <f t="shared" si="0"/>
        <v>5397</v>
      </c>
      <c r="H12" s="62">
        <f t="shared" si="0"/>
        <v>182565</v>
      </c>
      <c r="I12" s="63">
        <f>+H12/B12</f>
        <v>2.1631180464223512</v>
      </c>
    </row>
    <row r="13" spans="1:9" ht="12.75" customHeight="1" x14ac:dyDescent="0.2">
      <c r="A13" s="64" t="s">
        <v>13</v>
      </c>
      <c r="B13" s="62">
        <f t="shared" si="0"/>
        <v>72113</v>
      </c>
      <c r="C13" s="62">
        <f t="shared" si="0"/>
        <v>30112</v>
      </c>
      <c r="D13" s="62">
        <f t="shared" si="0"/>
        <v>15630</v>
      </c>
      <c r="E13" s="62">
        <f t="shared" si="0"/>
        <v>11503</v>
      </c>
      <c r="F13" s="62">
        <f t="shared" si="0"/>
        <v>10172</v>
      </c>
      <c r="G13" s="62">
        <f t="shared" si="0"/>
        <v>4696</v>
      </c>
      <c r="H13" s="62">
        <f t="shared" si="0"/>
        <v>161568</v>
      </c>
      <c r="I13" s="63">
        <f>+H13/B13</f>
        <v>2.2404836853271948</v>
      </c>
    </row>
    <row r="14" spans="1:9" ht="12.75" customHeight="1" x14ac:dyDescent="0.2">
      <c r="A14" s="61" t="s">
        <v>14</v>
      </c>
      <c r="B14" s="62">
        <f t="shared" si="0"/>
        <v>91444</v>
      </c>
      <c r="C14" s="62">
        <f t="shared" si="0"/>
        <v>43949</v>
      </c>
      <c r="D14" s="62">
        <f t="shared" si="0"/>
        <v>36244</v>
      </c>
      <c r="E14" s="62">
        <f t="shared" si="0"/>
        <v>8500</v>
      </c>
      <c r="F14" s="62">
        <f t="shared" si="0"/>
        <v>2157</v>
      </c>
      <c r="G14" s="62">
        <f t="shared" si="0"/>
        <v>594</v>
      </c>
      <c r="H14" s="62">
        <f t="shared" si="0"/>
        <v>153696</v>
      </c>
      <c r="I14" s="63">
        <f>+H14/B14</f>
        <v>1.6807663706749485</v>
      </c>
    </row>
    <row r="15" spans="1:9" ht="12.75" customHeight="1" x14ac:dyDescent="0.2">
      <c r="A15" s="65" t="s">
        <v>58</v>
      </c>
      <c r="B15" s="66">
        <f t="shared" si="0"/>
        <v>299469</v>
      </c>
      <c r="C15" s="66">
        <f t="shared" si="0"/>
        <v>150777</v>
      </c>
      <c r="D15" s="66">
        <f t="shared" si="0"/>
        <v>79041</v>
      </c>
      <c r="E15" s="66">
        <f t="shared" si="0"/>
        <v>33845</v>
      </c>
      <c r="F15" s="66">
        <f t="shared" si="0"/>
        <v>24914</v>
      </c>
      <c r="G15" s="66">
        <f t="shared" si="0"/>
        <v>10892</v>
      </c>
      <c r="H15" s="66">
        <f t="shared" si="0"/>
        <v>567841</v>
      </c>
      <c r="I15" s="67">
        <f>+H15/B15</f>
        <v>1.8961595357115428</v>
      </c>
    </row>
    <row r="16" spans="1:9" ht="3" customHeight="1" x14ac:dyDescent="0.2">
      <c r="A16" s="68"/>
      <c r="B16" s="69"/>
      <c r="C16" s="69"/>
      <c r="D16" s="69"/>
      <c r="E16" s="69"/>
      <c r="F16" s="69"/>
      <c r="G16" s="69"/>
      <c r="H16" s="69"/>
      <c r="I16" s="69"/>
    </row>
    <row r="17" spans="1:9" ht="12.75" customHeight="1" x14ac:dyDescent="0.2">
      <c r="A17" s="70"/>
      <c r="B17" s="107" t="s">
        <v>19</v>
      </c>
      <c r="C17" s="107"/>
      <c r="D17" s="107"/>
      <c r="E17" s="107"/>
      <c r="F17" s="107"/>
      <c r="G17" s="107"/>
      <c r="H17" s="107"/>
      <c r="I17" s="107"/>
    </row>
    <row r="18" spans="1:9" ht="3" customHeight="1" x14ac:dyDescent="0.2">
      <c r="A18" s="61"/>
      <c r="B18" s="62"/>
      <c r="C18" s="62"/>
      <c r="D18" s="62"/>
      <c r="E18" s="62"/>
      <c r="F18" s="62"/>
      <c r="G18" s="62"/>
      <c r="H18" s="62"/>
      <c r="I18" s="63"/>
    </row>
    <row r="19" spans="1:9" ht="12.75" customHeight="1" x14ac:dyDescent="0.2">
      <c r="A19" s="61" t="s">
        <v>16</v>
      </c>
      <c r="B19" s="62">
        <f>SUM(C19:G19)</f>
        <v>38966</v>
      </c>
      <c r="C19" s="62">
        <v>28962</v>
      </c>
      <c r="D19" s="62">
        <v>8320</v>
      </c>
      <c r="E19" s="62">
        <v>1223</v>
      </c>
      <c r="F19" s="62">
        <v>364</v>
      </c>
      <c r="G19" s="62">
        <v>97</v>
      </c>
      <c r="H19" s="62">
        <v>51233</v>
      </c>
      <c r="I19" s="63">
        <f>+H19/B19</f>
        <v>1.3148129138223066</v>
      </c>
    </row>
    <row r="20" spans="1:9" ht="12.75" customHeight="1" x14ac:dyDescent="0.2">
      <c r="A20" s="64" t="s">
        <v>17</v>
      </c>
      <c r="B20" s="62">
        <f>SUM(C20:G20)</f>
        <v>61794</v>
      </c>
      <c r="C20" s="62">
        <v>30685</v>
      </c>
      <c r="D20" s="62">
        <v>12007</v>
      </c>
      <c r="E20" s="62">
        <v>8288</v>
      </c>
      <c r="F20" s="62">
        <v>7837</v>
      </c>
      <c r="G20" s="62">
        <v>2977</v>
      </c>
      <c r="H20" s="62">
        <v>126556</v>
      </c>
      <c r="I20" s="63">
        <f>+H20/B20</f>
        <v>2.0480305531281355</v>
      </c>
    </row>
    <row r="21" spans="1:9" ht="12.75" customHeight="1" x14ac:dyDescent="0.2">
      <c r="A21" s="64" t="s">
        <v>13</v>
      </c>
      <c r="B21" s="62">
        <f>SUM(C21:G21)</f>
        <v>57748</v>
      </c>
      <c r="C21" s="62">
        <v>24859</v>
      </c>
      <c r="D21" s="62">
        <v>12720</v>
      </c>
      <c r="E21" s="62">
        <v>8956</v>
      </c>
      <c r="F21" s="62">
        <v>7931</v>
      </c>
      <c r="G21" s="62">
        <v>3282</v>
      </c>
      <c r="H21" s="62">
        <v>126280</v>
      </c>
      <c r="I21" s="63">
        <f>+H21/B21</f>
        <v>2.1867423980051259</v>
      </c>
    </row>
    <row r="22" spans="1:9" ht="12.75" customHeight="1" x14ac:dyDescent="0.2">
      <c r="A22" s="61" t="s">
        <v>14</v>
      </c>
      <c r="B22" s="62">
        <f>SUM(C22:G22)</f>
        <v>77276</v>
      </c>
      <c r="C22" s="62">
        <v>38731</v>
      </c>
      <c r="D22" s="62">
        <v>30473</v>
      </c>
      <c r="E22" s="62">
        <v>6185</v>
      </c>
      <c r="F22" s="62">
        <v>1487</v>
      </c>
      <c r="G22" s="62">
        <v>400</v>
      </c>
      <c r="H22" s="62">
        <v>126300</v>
      </c>
      <c r="I22" s="63">
        <f>+H22/B22</f>
        <v>1.6344013665303587</v>
      </c>
    </row>
    <row r="23" spans="1:9" ht="12.75" customHeight="1" x14ac:dyDescent="0.2">
      <c r="A23" s="65" t="s">
        <v>58</v>
      </c>
      <c r="B23" s="62">
        <f>SUM(C23:G23)</f>
        <v>235784</v>
      </c>
      <c r="C23" s="62">
        <f t="shared" ref="C23:H23" si="1">SUM(C19:C22)</f>
        <v>123237</v>
      </c>
      <c r="D23" s="62">
        <f t="shared" si="1"/>
        <v>63520</v>
      </c>
      <c r="E23" s="62">
        <f t="shared" si="1"/>
        <v>24652</v>
      </c>
      <c r="F23" s="62">
        <f t="shared" si="1"/>
        <v>17619</v>
      </c>
      <c r="G23" s="62">
        <f t="shared" si="1"/>
        <v>6756</v>
      </c>
      <c r="H23" s="62">
        <f t="shared" si="1"/>
        <v>430369</v>
      </c>
      <c r="I23" s="63">
        <f>+H23/B23</f>
        <v>1.8252680419366878</v>
      </c>
    </row>
    <row r="24" spans="1:9" ht="3" customHeight="1" x14ac:dyDescent="0.2">
      <c r="A24" s="72"/>
      <c r="B24" s="62"/>
      <c r="C24" s="62"/>
      <c r="D24" s="62"/>
      <c r="E24" s="62"/>
      <c r="F24" s="62"/>
      <c r="G24" s="62"/>
      <c r="H24" s="62"/>
      <c r="I24" s="62"/>
    </row>
    <row r="25" spans="1:9" ht="12.75" customHeight="1" x14ac:dyDescent="0.2">
      <c r="A25" s="70"/>
      <c r="B25" s="107" t="s">
        <v>20</v>
      </c>
      <c r="C25" s="107"/>
      <c r="D25" s="107"/>
      <c r="E25" s="107"/>
      <c r="F25" s="107"/>
      <c r="G25" s="107"/>
      <c r="H25" s="107"/>
      <c r="I25" s="107"/>
    </row>
    <row r="26" spans="1:9" ht="3" customHeight="1" x14ac:dyDescent="0.2">
      <c r="A26" s="61"/>
      <c r="B26" s="62"/>
      <c r="C26" s="62"/>
      <c r="D26" s="62"/>
      <c r="E26" s="62"/>
      <c r="F26" s="62"/>
      <c r="G26" s="62"/>
      <c r="H26" s="62"/>
      <c r="I26" s="63"/>
    </row>
    <row r="27" spans="1:9" ht="12.75" customHeight="1" x14ac:dyDescent="0.2">
      <c r="A27" s="61" t="s">
        <v>16</v>
      </c>
      <c r="B27" s="62">
        <f>SUM(C27:G27)</f>
        <v>12547</v>
      </c>
      <c r="C27" s="62">
        <v>8220</v>
      </c>
      <c r="D27" s="62">
        <v>3027</v>
      </c>
      <c r="E27" s="62">
        <v>837</v>
      </c>
      <c r="F27" s="62">
        <v>355</v>
      </c>
      <c r="G27" s="62">
        <v>108</v>
      </c>
      <c r="H27" s="62">
        <v>18779</v>
      </c>
      <c r="I27" s="63">
        <f>+H27/B27</f>
        <v>1.4966924364389893</v>
      </c>
    </row>
    <row r="28" spans="1:9" ht="12.75" customHeight="1" x14ac:dyDescent="0.2">
      <c r="A28" s="64" t="s">
        <v>17</v>
      </c>
      <c r="B28" s="62">
        <f>SUM(C28:G28)</f>
        <v>22605</v>
      </c>
      <c r="C28" s="62">
        <v>8849</v>
      </c>
      <c r="D28" s="62">
        <v>3813</v>
      </c>
      <c r="E28" s="62">
        <v>3494</v>
      </c>
      <c r="F28" s="62">
        <v>4029</v>
      </c>
      <c r="G28" s="62">
        <v>2420</v>
      </c>
      <c r="H28" s="62">
        <v>56009</v>
      </c>
      <c r="I28" s="63">
        <f>+H28/B28</f>
        <v>2.4777261667772619</v>
      </c>
    </row>
    <row r="29" spans="1:9" ht="12.75" customHeight="1" x14ac:dyDescent="0.2">
      <c r="A29" s="64" t="s">
        <v>13</v>
      </c>
      <c r="B29" s="62">
        <f>SUM(C29:G29)</f>
        <v>14365</v>
      </c>
      <c r="C29" s="62">
        <v>5253</v>
      </c>
      <c r="D29" s="62">
        <v>2910</v>
      </c>
      <c r="E29" s="62">
        <v>2547</v>
      </c>
      <c r="F29" s="62">
        <v>2241</v>
      </c>
      <c r="G29" s="62">
        <v>1414</v>
      </c>
      <c r="H29" s="62">
        <v>35288</v>
      </c>
      <c r="I29" s="63">
        <f>+H29/B29</f>
        <v>2.4565262791507134</v>
      </c>
    </row>
    <row r="30" spans="1:9" ht="12.75" customHeight="1" x14ac:dyDescent="0.2">
      <c r="A30" s="61" t="s">
        <v>14</v>
      </c>
      <c r="B30" s="62">
        <f>SUM(C30:G30)</f>
        <v>14168</v>
      </c>
      <c r="C30" s="62">
        <v>5218</v>
      </c>
      <c r="D30" s="62">
        <v>5771</v>
      </c>
      <c r="E30" s="62">
        <v>2315</v>
      </c>
      <c r="F30" s="62">
        <v>670</v>
      </c>
      <c r="G30" s="62">
        <v>194</v>
      </c>
      <c r="H30" s="62">
        <v>27396</v>
      </c>
      <c r="I30" s="63">
        <f>+H30/B30</f>
        <v>1.9336533032185206</v>
      </c>
    </row>
    <row r="31" spans="1:9" ht="12.75" customHeight="1" x14ac:dyDescent="0.2">
      <c r="A31" s="65" t="s">
        <v>58</v>
      </c>
      <c r="B31" s="62">
        <f>SUM(C31:G31)</f>
        <v>63685</v>
      </c>
      <c r="C31" s="62">
        <f t="shared" ref="C31:H31" si="2">SUM(C27:C30)</f>
        <v>27540</v>
      </c>
      <c r="D31" s="62">
        <f t="shared" si="2"/>
        <v>15521</v>
      </c>
      <c r="E31" s="62">
        <f t="shared" si="2"/>
        <v>9193</v>
      </c>
      <c r="F31" s="62">
        <f t="shared" si="2"/>
        <v>7295</v>
      </c>
      <c r="G31" s="62">
        <f t="shared" si="2"/>
        <v>4136</v>
      </c>
      <c r="H31" s="62">
        <f t="shared" si="2"/>
        <v>137472</v>
      </c>
      <c r="I31" s="63">
        <f>+H31/B31</f>
        <v>2.1586244798618197</v>
      </c>
    </row>
    <row r="32" spans="1:9" ht="12.75" customHeight="1" x14ac:dyDescent="0.2">
      <c r="A32" s="87" t="str">
        <f>REPT("    ",7)</f>
        <v xml:space="preserve">                            </v>
      </c>
      <c r="B32" s="88"/>
      <c r="C32" s="88"/>
      <c r="D32" s="88"/>
      <c r="E32" s="88"/>
      <c r="F32" s="88"/>
      <c r="G32" s="88"/>
      <c r="H32" s="88"/>
      <c r="I32" s="88"/>
    </row>
    <row r="33" spans="1:9" ht="12.75" customHeight="1" x14ac:dyDescent="0.2">
      <c r="A33" s="89" t="s">
        <v>70</v>
      </c>
      <c r="B33" s="79"/>
      <c r="C33" s="79"/>
      <c r="D33" s="79"/>
      <c r="E33" s="79"/>
      <c r="F33" s="79"/>
      <c r="G33" s="79"/>
      <c r="H33" s="90"/>
      <c r="I33" s="90"/>
    </row>
    <row r="34" spans="1:9" ht="12.75" customHeight="1" x14ac:dyDescent="0.2">
      <c r="A34" s="16"/>
      <c r="B34" s="91"/>
      <c r="H34" s="91"/>
    </row>
    <row r="42" spans="1:9" ht="11.25" x14ac:dyDescent="0.2"/>
    <row r="43" spans="1:9" ht="11.25" x14ac:dyDescent="0.2"/>
    <row r="44" spans="1:9" ht="11.25" x14ac:dyDescent="0.2"/>
  </sheetData>
  <mergeCells count="8">
    <mergeCell ref="I5:I7"/>
    <mergeCell ref="B9:I9"/>
    <mergeCell ref="B17:I17"/>
    <mergeCell ref="B25:I25"/>
    <mergeCell ref="A5:A7"/>
    <mergeCell ref="B5:B7"/>
    <mergeCell ref="C5:G6"/>
    <mergeCell ref="H5:H7"/>
  </mergeCells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0"/>
  <dimension ref="A1:I71"/>
  <sheetViews>
    <sheetView workbookViewId="0">
      <selection activeCell="H19" sqref="H19"/>
    </sheetView>
  </sheetViews>
  <sheetFormatPr baseColWidth="10" defaultColWidth="9.83203125" defaultRowHeight="12.75" customHeight="1" x14ac:dyDescent="0.2"/>
  <cols>
    <col min="1" max="1" width="21.83203125" style="50" customWidth="1"/>
    <col min="2" max="6" width="11.33203125" style="50" customWidth="1"/>
    <col min="7" max="7" width="11.5" style="50" customWidth="1"/>
    <col min="8" max="8" width="11.33203125" style="50" customWidth="1"/>
    <col min="9" max="9" width="12.33203125" style="50" customWidth="1"/>
    <col min="10" max="16384" width="9.83203125" style="50"/>
  </cols>
  <sheetData>
    <row r="1" spans="1:9" ht="12.75" customHeight="1" x14ac:dyDescent="0.2">
      <c r="A1" s="6" t="s">
        <v>59</v>
      </c>
      <c r="B1" s="49"/>
      <c r="C1" s="49"/>
      <c r="D1" s="49"/>
      <c r="E1" s="49"/>
      <c r="F1" s="49"/>
      <c r="G1" s="49"/>
      <c r="H1" s="49"/>
    </row>
    <row r="3" spans="1:9" ht="26.25" customHeight="1" x14ac:dyDescent="0.2">
      <c r="A3" s="77" t="s">
        <v>65</v>
      </c>
      <c r="B3" s="78"/>
      <c r="C3" s="78"/>
      <c r="D3" s="78"/>
      <c r="E3" s="78"/>
      <c r="F3" s="78"/>
      <c r="G3" s="78"/>
      <c r="H3" s="78"/>
      <c r="I3" s="78"/>
    </row>
    <row r="4" spans="1:9" ht="12.75" customHeight="1" x14ac:dyDescent="0.2">
      <c r="A4" s="79"/>
      <c r="B4" s="79"/>
      <c r="C4" s="79"/>
      <c r="D4" s="79"/>
      <c r="E4" s="79"/>
      <c r="F4" s="79"/>
      <c r="G4" s="79"/>
      <c r="H4" s="79"/>
      <c r="I4" s="79"/>
    </row>
    <row r="5" spans="1:9" ht="12.75" customHeight="1" thickBot="1" x14ac:dyDescent="0.25">
      <c r="A5" s="108" t="s">
        <v>56</v>
      </c>
      <c r="B5" s="117" t="s">
        <v>69</v>
      </c>
      <c r="C5" s="112" t="s">
        <v>6</v>
      </c>
      <c r="D5" s="112"/>
      <c r="E5" s="112"/>
      <c r="F5" s="112"/>
      <c r="G5" s="112"/>
      <c r="H5" s="114" t="s">
        <v>7</v>
      </c>
      <c r="I5" s="115" t="s">
        <v>57</v>
      </c>
    </row>
    <row r="6" spans="1:9" ht="12.75" customHeight="1" thickBot="1" x14ac:dyDescent="0.25">
      <c r="A6" s="109"/>
      <c r="B6" s="111"/>
      <c r="C6" s="113"/>
      <c r="D6" s="113"/>
      <c r="E6" s="113"/>
      <c r="F6" s="113"/>
      <c r="G6" s="113"/>
      <c r="H6" s="111"/>
      <c r="I6" s="116"/>
    </row>
    <row r="7" spans="1:9" ht="38.25" customHeight="1" thickBot="1" x14ac:dyDescent="0.25">
      <c r="A7" s="109"/>
      <c r="B7" s="111"/>
      <c r="C7" s="80">
        <v>1</v>
      </c>
      <c r="D7" s="80">
        <v>2</v>
      </c>
      <c r="E7" s="80">
        <v>3</v>
      </c>
      <c r="F7" s="80">
        <v>4</v>
      </c>
      <c r="G7" s="80" t="s">
        <v>3</v>
      </c>
      <c r="H7" s="111"/>
      <c r="I7" s="116"/>
    </row>
    <row r="8" spans="1:9" ht="6.75" customHeight="1" x14ac:dyDescent="0.2">
      <c r="A8" s="81"/>
      <c r="B8" s="79"/>
      <c r="C8" s="79"/>
      <c r="D8" s="82"/>
      <c r="E8" s="79"/>
      <c r="F8" s="79"/>
      <c r="G8" s="79"/>
      <c r="H8" s="79"/>
      <c r="I8" s="79"/>
    </row>
    <row r="9" spans="1:9" ht="12.75" customHeight="1" x14ac:dyDescent="0.2">
      <c r="A9" s="83"/>
      <c r="B9" s="107" t="s">
        <v>12</v>
      </c>
      <c r="C9" s="107"/>
      <c r="D9" s="107"/>
      <c r="E9" s="107"/>
      <c r="F9" s="107"/>
      <c r="G9" s="107"/>
      <c r="H9" s="107"/>
      <c r="I9" s="107"/>
    </row>
    <row r="10" spans="1:9" ht="3" customHeight="1" x14ac:dyDescent="0.2">
      <c r="A10" s="84"/>
      <c r="B10" s="85"/>
      <c r="C10" s="85"/>
      <c r="D10" s="85"/>
      <c r="E10" s="85"/>
      <c r="F10" s="85"/>
      <c r="G10" s="85"/>
      <c r="H10" s="85"/>
      <c r="I10" s="86"/>
    </row>
    <row r="11" spans="1:9" ht="12.75" customHeight="1" x14ac:dyDescent="0.2">
      <c r="A11" s="61" t="s">
        <v>16</v>
      </c>
      <c r="B11" s="62">
        <f t="shared" ref="B11:H15" si="0">+B19+B27</f>
        <v>53216</v>
      </c>
      <c r="C11" s="62">
        <f t="shared" si="0"/>
        <v>38490</v>
      </c>
      <c r="D11" s="62">
        <f t="shared" si="0"/>
        <v>11610</v>
      </c>
      <c r="E11" s="62">
        <f t="shared" si="0"/>
        <v>2142</v>
      </c>
      <c r="F11" s="62">
        <f t="shared" si="0"/>
        <v>782</v>
      </c>
      <c r="G11" s="62">
        <f t="shared" si="0"/>
        <v>192</v>
      </c>
      <c r="H11" s="62">
        <f t="shared" si="0"/>
        <v>72269</v>
      </c>
      <c r="I11" s="63">
        <f>+H11/B11</f>
        <v>1.3580314191220686</v>
      </c>
    </row>
    <row r="12" spans="1:9" ht="12.75" customHeight="1" x14ac:dyDescent="0.2">
      <c r="A12" s="64" t="s">
        <v>17</v>
      </c>
      <c r="B12" s="62">
        <f t="shared" si="0"/>
        <v>86825</v>
      </c>
      <c r="C12" s="62">
        <f t="shared" si="0"/>
        <v>40956</v>
      </c>
      <c r="D12" s="62">
        <f t="shared" si="0"/>
        <v>16321</v>
      </c>
      <c r="E12" s="62">
        <f t="shared" si="0"/>
        <v>11930</v>
      </c>
      <c r="F12" s="62">
        <f t="shared" si="0"/>
        <v>12019</v>
      </c>
      <c r="G12" s="62">
        <f t="shared" si="0"/>
        <v>5599</v>
      </c>
      <c r="H12" s="62">
        <f t="shared" si="0"/>
        <v>187142</v>
      </c>
      <c r="I12" s="63">
        <f>+H12/B12</f>
        <v>2.1553930319608408</v>
      </c>
    </row>
    <row r="13" spans="1:9" ht="12.75" customHeight="1" x14ac:dyDescent="0.2">
      <c r="A13" s="64" t="s">
        <v>13</v>
      </c>
      <c r="B13" s="62">
        <f t="shared" si="0"/>
        <v>72555</v>
      </c>
      <c r="C13" s="62">
        <f t="shared" si="0"/>
        <v>30562</v>
      </c>
      <c r="D13" s="62">
        <f t="shared" si="0"/>
        <v>15512</v>
      </c>
      <c r="E13" s="62">
        <f t="shared" si="0"/>
        <v>11462</v>
      </c>
      <c r="F13" s="62">
        <f t="shared" si="0"/>
        <v>10282</v>
      </c>
      <c r="G13" s="62">
        <f t="shared" si="0"/>
        <v>4737</v>
      </c>
      <c r="H13" s="62">
        <f t="shared" si="0"/>
        <v>162367</v>
      </c>
      <c r="I13" s="63">
        <f>+H13/B13</f>
        <v>2.2378471504375992</v>
      </c>
    </row>
    <row r="14" spans="1:9" ht="12.75" customHeight="1" x14ac:dyDescent="0.2">
      <c r="A14" s="61" t="s">
        <v>14</v>
      </c>
      <c r="B14" s="62">
        <f t="shared" si="0"/>
        <v>93520</v>
      </c>
      <c r="C14" s="62">
        <f t="shared" si="0"/>
        <v>44114</v>
      </c>
      <c r="D14" s="62">
        <f t="shared" si="0"/>
        <v>35791</v>
      </c>
      <c r="E14" s="62">
        <f t="shared" si="0"/>
        <v>10116</v>
      </c>
      <c r="F14" s="62">
        <f t="shared" si="0"/>
        <v>2725</v>
      </c>
      <c r="G14" s="62">
        <f t="shared" si="0"/>
        <v>774</v>
      </c>
      <c r="H14" s="62">
        <f t="shared" si="0"/>
        <v>161011</v>
      </c>
      <c r="I14" s="63">
        <f>+H14/B14</f>
        <v>1.7216745081266038</v>
      </c>
    </row>
    <row r="15" spans="1:9" ht="12.75" customHeight="1" x14ac:dyDescent="0.2">
      <c r="A15" s="65" t="s">
        <v>58</v>
      </c>
      <c r="B15" s="66">
        <f t="shared" si="0"/>
        <v>306116</v>
      </c>
      <c r="C15" s="66">
        <f t="shared" si="0"/>
        <v>154122</v>
      </c>
      <c r="D15" s="66">
        <f t="shared" si="0"/>
        <v>79234</v>
      </c>
      <c r="E15" s="66">
        <f t="shared" si="0"/>
        <v>35650</v>
      </c>
      <c r="F15" s="66">
        <f t="shared" si="0"/>
        <v>25808</v>
      </c>
      <c r="G15" s="66">
        <f t="shared" si="0"/>
        <v>11302</v>
      </c>
      <c r="H15" s="66">
        <f t="shared" si="0"/>
        <v>582789</v>
      </c>
      <c r="I15" s="67">
        <f>+H15/B15</f>
        <v>1.9038175070888159</v>
      </c>
    </row>
    <row r="16" spans="1:9" ht="3" customHeight="1" x14ac:dyDescent="0.2">
      <c r="A16" s="68"/>
      <c r="B16" s="69"/>
      <c r="C16" s="69"/>
      <c r="D16" s="69"/>
      <c r="E16" s="69"/>
      <c r="F16" s="69"/>
      <c r="G16" s="69"/>
      <c r="H16" s="69"/>
      <c r="I16" s="69"/>
    </row>
    <row r="17" spans="1:9" ht="12.75" customHeight="1" x14ac:dyDescent="0.2">
      <c r="A17" s="70"/>
      <c r="B17" s="107" t="s">
        <v>19</v>
      </c>
      <c r="C17" s="107"/>
      <c r="D17" s="107"/>
      <c r="E17" s="107"/>
      <c r="F17" s="107"/>
      <c r="G17" s="107"/>
      <c r="H17" s="107"/>
      <c r="I17" s="107"/>
    </row>
    <row r="18" spans="1:9" ht="3" customHeight="1" x14ac:dyDescent="0.2">
      <c r="A18" s="61"/>
      <c r="B18" s="62"/>
      <c r="C18" s="62"/>
      <c r="D18" s="62"/>
      <c r="E18" s="62"/>
      <c r="F18" s="62"/>
      <c r="G18" s="62"/>
      <c r="H18" s="62"/>
      <c r="I18" s="63"/>
    </row>
    <row r="19" spans="1:9" ht="12.75" customHeight="1" x14ac:dyDescent="0.2">
      <c r="A19" s="61" t="s">
        <v>16</v>
      </c>
      <c r="B19" s="62">
        <f>SUM(C19:G19)</f>
        <v>40586</v>
      </c>
      <c r="C19" s="62">
        <v>30436</v>
      </c>
      <c r="D19" s="62">
        <v>8469</v>
      </c>
      <c r="E19" s="62">
        <v>1239</v>
      </c>
      <c r="F19" s="62">
        <v>356</v>
      </c>
      <c r="G19" s="62">
        <v>86</v>
      </c>
      <c r="H19" s="62">
        <v>52968</v>
      </c>
      <c r="I19" s="63">
        <f>+H19/B19</f>
        <v>1.3050805696545607</v>
      </c>
    </row>
    <row r="20" spans="1:9" ht="12.75" customHeight="1" x14ac:dyDescent="0.2">
      <c r="A20" s="64" t="s">
        <v>17</v>
      </c>
      <c r="B20" s="62">
        <f>SUM(C20:G20)</f>
        <v>64357</v>
      </c>
      <c r="C20" s="62">
        <v>32426</v>
      </c>
      <c r="D20" s="62">
        <v>12460</v>
      </c>
      <c r="E20" s="62">
        <v>8416</v>
      </c>
      <c r="F20" s="62">
        <v>7967</v>
      </c>
      <c r="G20" s="62">
        <v>3088</v>
      </c>
      <c r="H20" s="62">
        <v>130677</v>
      </c>
      <c r="I20" s="63">
        <f>+H20/B20</f>
        <v>2.0305017325232688</v>
      </c>
    </row>
    <row r="21" spans="1:9" ht="12.75" customHeight="1" x14ac:dyDescent="0.2">
      <c r="A21" s="64" t="s">
        <v>13</v>
      </c>
      <c r="B21" s="62">
        <f>SUM(C21:G21)</f>
        <v>58274</v>
      </c>
      <c r="C21" s="62">
        <v>25450</v>
      </c>
      <c r="D21" s="62">
        <v>12547</v>
      </c>
      <c r="E21" s="62">
        <v>8861</v>
      </c>
      <c r="F21" s="62">
        <v>8053</v>
      </c>
      <c r="G21" s="62">
        <v>3363</v>
      </c>
      <c r="H21" s="62">
        <v>127185</v>
      </c>
      <c r="I21" s="63">
        <f>+H21/B21</f>
        <v>2.1825342348217043</v>
      </c>
    </row>
    <row r="22" spans="1:9" ht="12.75" customHeight="1" x14ac:dyDescent="0.2">
      <c r="A22" s="61" t="s">
        <v>14</v>
      </c>
      <c r="B22" s="62">
        <f>SUM(C22:G22)</f>
        <v>79740</v>
      </c>
      <c r="C22" s="62">
        <v>39130</v>
      </c>
      <c r="D22" s="62">
        <v>30263</v>
      </c>
      <c r="E22" s="62">
        <v>7766</v>
      </c>
      <c r="F22" s="62">
        <v>2025</v>
      </c>
      <c r="G22" s="62">
        <v>556</v>
      </c>
      <c r="H22" s="62">
        <v>133973</v>
      </c>
      <c r="I22" s="63">
        <f>+H22/B22</f>
        <v>1.6801228994231252</v>
      </c>
    </row>
    <row r="23" spans="1:9" ht="12.75" customHeight="1" x14ac:dyDescent="0.2">
      <c r="A23" s="65" t="s">
        <v>58</v>
      </c>
      <c r="B23" s="62">
        <f>SUM(C23:G23)</f>
        <v>242957</v>
      </c>
      <c r="C23" s="62">
        <f t="shared" ref="C23:H23" si="1">SUM(C19:C22)</f>
        <v>127442</v>
      </c>
      <c r="D23" s="62">
        <f t="shared" si="1"/>
        <v>63739</v>
      </c>
      <c r="E23" s="62">
        <f t="shared" si="1"/>
        <v>26282</v>
      </c>
      <c r="F23" s="62">
        <f t="shared" si="1"/>
        <v>18401</v>
      </c>
      <c r="G23" s="62">
        <f t="shared" si="1"/>
        <v>7093</v>
      </c>
      <c r="H23" s="62">
        <f t="shared" si="1"/>
        <v>444803</v>
      </c>
      <c r="I23" s="63">
        <f>+H23/B23</f>
        <v>1.8307889873516714</v>
      </c>
    </row>
    <row r="24" spans="1:9" ht="3" customHeight="1" x14ac:dyDescent="0.2">
      <c r="A24" s="72"/>
      <c r="B24" s="62"/>
      <c r="C24" s="62"/>
      <c r="D24" s="62"/>
      <c r="E24" s="62"/>
      <c r="F24" s="62"/>
      <c r="G24" s="62"/>
      <c r="H24" s="62"/>
      <c r="I24" s="62"/>
    </row>
    <row r="25" spans="1:9" ht="12.75" customHeight="1" x14ac:dyDescent="0.2">
      <c r="A25" s="70"/>
      <c r="B25" s="107" t="s">
        <v>20</v>
      </c>
      <c r="C25" s="107"/>
      <c r="D25" s="107"/>
      <c r="E25" s="107"/>
      <c r="F25" s="107"/>
      <c r="G25" s="107"/>
      <c r="H25" s="107"/>
      <c r="I25" s="107"/>
    </row>
    <row r="26" spans="1:9" ht="3" customHeight="1" x14ac:dyDescent="0.2">
      <c r="A26" s="61"/>
      <c r="B26" s="62"/>
      <c r="C26" s="62"/>
      <c r="D26" s="62"/>
      <c r="E26" s="62"/>
      <c r="F26" s="62"/>
      <c r="G26" s="62"/>
      <c r="H26" s="62"/>
      <c r="I26" s="63"/>
    </row>
    <row r="27" spans="1:9" ht="12.75" customHeight="1" x14ac:dyDescent="0.2">
      <c r="A27" s="61" t="s">
        <v>16</v>
      </c>
      <c r="B27" s="62">
        <f>SUM(C27:G27)</f>
        <v>12630</v>
      </c>
      <c r="C27" s="62">
        <v>8054</v>
      </c>
      <c r="D27" s="62">
        <v>3141</v>
      </c>
      <c r="E27" s="62">
        <v>903</v>
      </c>
      <c r="F27" s="62">
        <v>426</v>
      </c>
      <c r="G27" s="62">
        <v>106</v>
      </c>
      <c r="H27" s="62">
        <v>19301</v>
      </c>
      <c r="I27" s="63">
        <f>+H27/B27</f>
        <v>1.5281868566904195</v>
      </c>
    </row>
    <row r="28" spans="1:9" ht="12.75" customHeight="1" x14ac:dyDescent="0.2">
      <c r="A28" s="64" t="s">
        <v>17</v>
      </c>
      <c r="B28" s="62">
        <f>SUM(C28:G28)</f>
        <v>22468</v>
      </c>
      <c r="C28" s="62">
        <v>8530</v>
      </c>
      <c r="D28" s="62">
        <v>3861</v>
      </c>
      <c r="E28" s="62">
        <v>3514</v>
      </c>
      <c r="F28" s="62">
        <v>4052</v>
      </c>
      <c r="G28" s="62">
        <v>2511</v>
      </c>
      <c r="H28" s="62">
        <v>56465</v>
      </c>
      <c r="I28" s="63">
        <f>+H28/B28</f>
        <v>2.5131297845825173</v>
      </c>
    </row>
    <row r="29" spans="1:9" ht="12.75" customHeight="1" x14ac:dyDescent="0.2">
      <c r="A29" s="64" t="s">
        <v>13</v>
      </c>
      <c r="B29" s="62">
        <f>SUM(C29:G29)</f>
        <v>14281</v>
      </c>
      <c r="C29" s="62">
        <v>5112</v>
      </c>
      <c r="D29" s="62">
        <v>2965</v>
      </c>
      <c r="E29" s="62">
        <v>2601</v>
      </c>
      <c r="F29" s="62">
        <v>2229</v>
      </c>
      <c r="G29" s="62">
        <v>1374</v>
      </c>
      <c r="H29" s="62">
        <v>35182</v>
      </c>
      <c r="I29" s="63">
        <f>+H29/B29</f>
        <v>2.4635529724809189</v>
      </c>
    </row>
    <row r="30" spans="1:9" ht="12.75" customHeight="1" x14ac:dyDescent="0.2">
      <c r="A30" s="61" t="s">
        <v>14</v>
      </c>
      <c r="B30" s="62">
        <f>SUM(C30:G30)</f>
        <v>13780</v>
      </c>
      <c r="C30" s="62">
        <v>4984</v>
      </c>
      <c r="D30" s="62">
        <v>5528</v>
      </c>
      <c r="E30" s="62">
        <v>2350</v>
      </c>
      <c r="F30" s="62">
        <v>700</v>
      </c>
      <c r="G30" s="62">
        <v>218</v>
      </c>
      <c r="H30" s="62">
        <v>27038</v>
      </c>
      <c r="I30" s="63">
        <f>+H30/B30</f>
        <v>1.9621190130624093</v>
      </c>
    </row>
    <row r="31" spans="1:9" ht="12.75" customHeight="1" x14ac:dyDescent="0.2">
      <c r="A31" s="65" t="s">
        <v>58</v>
      </c>
      <c r="B31" s="62">
        <f>SUM(C31:G31)</f>
        <v>63159</v>
      </c>
      <c r="C31" s="62">
        <f t="shared" ref="C31:H31" si="2">SUM(C27:C30)</f>
        <v>26680</v>
      </c>
      <c r="D31" s="62">
        <f t="shared" si="2"/>
        <v>15495</v>
      </c>
      <c r="E31" s="62">
        <f t="shared" si="2"/>
        <v>9368</v>
      </c>
      <c r="F31" s="62">
        <f t="shared" si="2"/>
        <v>7407</v>
      </c>
      <c r="G31" s="62">
        <f t="shared" si="2"/>
        <v>4209</v>
      </c>
      <c r="H31" s="62">
        <f t="shared" si="2"/>
        <v>137986</v>
      </c>
      <c r="I31" s="63">
        <f>+H31/B31</f>
        <v>2.1847401003815765</v>
      </c>
    </row>
    <row r="32" spans="1:9" ht="12.75" customHeight="1" x14ac:dyDescent="0.2">
      <c r="A32" s="87" t="str">
        <f>REPT("    ",7)</f>
        <v xml:space="preserve">                            </v>
      </c>
      <c r="B32" s="88"/>
      <c r="C32" s="88"/>
      <c r="D32" s="88"/>
      <c r="E32" s="88"/>
      <c r="F32" s="88"/>
      <c r="G32" s="88"/>
      <c r="H32" s="88"/>
      <c r="I32" s="88"/>
    </row>
    <row r="33" spans="1:9" ht="12.75" customHeight="1" x14ac:dyDescent="0.2">
      <c r="A33" s="89" t="s">
        <v>70</v>
      </c>
      <c r="B33" s="79"/>
      <c r="C33" s="79"/>
      <c r="D33" s="79"/>
      <c r="E33" s="79"/>
      <c r="F33" s="79"/>
      <c r="G33" s="79"/>
      <c r="H33" s="90"/>
      <c r="I33" s="90"/>
    </row>
    <row r="34" spans="1:9" ht="12.75" customHeight="1" x14ac:dyDescent="0.2">
      <c r="A34" s="16"/>
      <c r="B34" s="91"/>
      <c r="H34" s="91"/>
    </row>
    <row r="35" spans="1:9" ht="12.75" customHeight="1" x14ac:dyDescent="0.2">
      <c r="A35" s="4"/>
      <c r="H35" s="91"/>
      <c r="I35" s="91"/>
    </row>
    <row r="36" spans="1:9" ht="12.75" customHeight="1" x14ac:dyDescent="0.2">
      <c r="H36" s="91"/>
    </row>
    <row r="69" ht="11.25" x14ac:dyDescent="0.2"/>
    <row r="70" ht="11.25" x14ac:dyDescent="0.2"/>
    <row r="71" ht="11.25" x14ac:dyDescent="0.2"/>
  </sheetData>
  <mergeCells count="8">
    <mergeCell ref="B17:I17"/>
    <mergeCell ref="B25:I25"/>
    <mergeCell ref="A5:A7"/>
    <mergeCell ref="B5:B7"/>
    <mergeCell ref="C5:G6"/>
    <mergeCell ref="H5:H7"/>
    <mergeCell ref="I5:I7"/>
    <mergeCell ref="B9:I9"/>
  </mergeCells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1"/>
  <dimension ref="A1:I71"/>
  <sheetViews>
    <sheetView workbookViewId="0">
      <selection activeCell="L7" sqref="L7"/>
    </sheetView>
  </sheetViews>
  <sheetFormatPr baseColWidth="10" defaultColWidth="9.83203125" defaultRowHeight="12.75" customHeight="1" x14ac:dyDescent="0.2"/>
  <cols>
    <col min="1" max="1" width="21.83203125" style="50" customWidth="1"/>
    <col min="2" max="8" width="11.83203125" style="50" customWidth="1"/>
    <col min="9" max="9" width="12.33203125" style="50" customWidth="1"/>
    <col min="10" max="16384" width="9.83203125" style="50"/>
  </cols>
  <sheetData>
    <row r="1" spans="1:9" ht="12.75" customHeight="1" x14ac:dyDescent="0.2">
      <c r="A1" s="6" t="s">
        <v>59</v>
      </c>
      <c r="B1" s="49"/>
      <c r="C1" s="49"/>
      <c r="D1" s="49"/>
      <c r="E1" s="49"/>
      <c r="F1" s="49"/>
      <c r="G1" s="49"/>
      <c r="H1" s="49"/>
    </row>
    <row r="3" spans="1:9" ht="26.25" customHeight="1" x14ac:dyDescent="0.2">
      <c r="A3" s="77" t="s">
        <v>64</v>
      </c>
      <c r="B3" s="78"/>
      <c r="C3" s="78"/>
      <c r="D3" s="78"/>
      <c r="E3" s="78"/>
      <c r="F3" s="78"/>
      <c r="G3" s="78"/>
      <c r="H3" s="78"/>
      <c r="I3" s="78"/>
    </row>
    <row r="4" spans="1:9" ht="12.75" customHeight="1" x14ac:dyDescent="0.2">
      <c r="A4" s="79"/>
      <c r="B4" s="79"/>
      <c r="C4" s="79"/>
      <c r="D4" s="79"/>
      <c r="E4" s="79"/>
      <c r="F4" s="79"/>
      <c r="G4" s="79"/>
      <c r="H4" s="79"/>
      <c r="I4" s="79"/>
    </row>
    <row r="5" spans="1:9" ht="12.75" customHeight="1" thickBot="1" x14ac:dyDescent="0.25">
      <c r="A5" s="108" t="s">
        <v>56</v>
      </c>
      <c r="B5" s="117" t="s">
        <v>69</v>
      </c>
      <c r="C5" s="112" t="s">
        <v>6</v>
      </c>
      <c r="D5" s="112"/>
      <c r="E5" s="112"/>
      <c r="F5" s="112"/>
      <c r="G5" s="112"/>
      <c r="H5" s="114" t="s">
        <v>7</v>
      </c>
      <c r="I5" s="115" t="s">
        <v>57</v>
      </c>
    </row>
    <row r="6" spans="1:9" ht="12.75" customHeight="1" thickBot="1" x14ac:dyDescent="0.25">
      <c r="A6" s="109"/>
      <c r="B6" s="111"/>
      <c r="C6" s="113"/>
      <c r="D6" s="113"/>
      <c r="E6" s="113"/>
      <c r="F6" s="113"/>
      <c r="G6" s="113"/>
      <c r="H6" s="111"/>
      <c r="I6" s="116"/>
    </row>
    <row r="7" spans="1:9" ht="38.25" customHeight="1" thickBot="1" x14ac:dyDescent="0.25">
      <c r="A7" s="109"/>
      <c r="B7" s="111"/>
      <c r="C7" s="80">
        <v>1</v>
      </c>
      <c r="D7" s="80">
        <v>2</v>
      </c>
      <c r="E7" s="80">
        <v>3</v>
      </c>
      <c r="F7" s="80">
        <v>4</v>
      </c>
      <c r="G7" s="80" t="s">
        <v>3</v>
      </c>
      <c r="H7" s="111"/>
      <c r="I7" s="116"/>
    </row>
    <row r="8" spans="1:9" ht="6.75" customHeight="1" x14ac:dyDescent="0.2">
      <c r="A8" s="81"/>
      <c r="B8" s="79"/>
      <c r="C8" s="79"/>
      <c r="D8" s="82"/>
      <c r="E8" s="79"/>
      <c r="F8" s="79"/>
      <c r="G8" s="79"/>
      <c r="H8" s="79"/>
      <c r="I8" s="79"/>
    </row>
    <row r="9" spans="1:9" ht="12.75" customHeight="1" x14ac:dyDescent="0.2">
      <c r="A9" s="83"/>
      <c r="B9" s="107" t="s">
        <v>12</v>
      </c>
      <c r="C9" s="107"/>
      <c r="D9" s="107"/>
      <c r="E9" s="107"/>
      <c r="F9" s="107"/>
      <c r="G9" s="107"/>
      <c r="H9" s="107"/>
      <c r="I9" s="107"/>
    </row>
    <row r="10" spans="1:9" ht="3" customHeight="1" x14ac:dyDescent="0.2">
      <c r="A10" s="84"/>
      <c r="B10" s="85"/>
      <c r="C10" s="85"/>
      <c r="D10" s="85"/>
      <c r="E10" s="85"/>
      <c r="F10" s="85"/>
      <c r="G10" s="85"/>
      <c r="H10" s="85"/>
      <c r="I10" s="86"/>
    </row>
    <row r="11" spans="1:9" ht="12.75" customHeight="1" x14ac:dyDescent="0.2">
      <c r="A11" s="61" t="s">
        <v>16</v>
      </c>
      <c r="B11" s="62">
        <f t="shared" ref="B11:H15" si="0">+B19+B27</f>
        <v>53720</v>
      </c>
      <c r="C11" s="62">
        <f t="shared" si="0"/>
        <v>38791</v>
      </c>
      <c r="D11" s="62">
        <f t="shared" si="0"/>
        <v>11583</v>
      </c>
      <c r="E11" s="62">
        <f t="shared" si="0"/>
        <v>2300</v>
      </c>
      <c r="F11" s="62">
        <f t="shared" si="0"/>
        <v>796</v>
      </c>
      <c r="G11" s="62">
        <f t="shared" si="0"/>
        <v>250</v>
      </c>
      <c r="H11" s="62">
        <f t="shared" si="0"/>
        <v>73357</v>
      </c>
      <c r="I11" s="63">
        <f>+H11/B11</f>
        <v>1.3655435591958303</v>
      </c>
    </row>
    <row r="12" spans="1:9" ht="12.75" customHeight="1" x14ac:dyDescent="0.2">
      <c r="A12" s="64" t="s">
        <v>17</v>
      </c>
      <c r="B12" s="62">
        <f t="shared" si="0"/>
        <v>87670</v>
      </c>
      <c r="C12" s="62">
        <f t="shared" si="0"/>
        <v>41342</v>
      </c>
      <c r="D12" s="62">
        <f t="shared" si="0"/>
        <v>16478</v>
      </c>
      <c r="E12" s="62">
        <f t="shared" si="0"/>
        <v>11926</v>
      </c>
      <c r="F12" s="62">
        <f t="shared" si="0"/>
        <v>12205</v>
      </c>
      <c r="G12" s="62">
        <f t="shared" si="0"/>
        <v>5719</v>
      </c>
      <c r="H12" s="62">
        <f t="shared" si="0"/>
        <v>189293</v>
      </c>
      <c r="I12" s="63">
        <f>+H12/B12</f>
        <v>2.1591536443481236</v>
      </c>
    </row>
    <row r="13" spans="1:9" ht="12.75" customHeight="1" x14ac:dyDescent="0.2">
      <c r="A13" s="64" t="s">
        <v>13</v>
      </c>
      <c r="B13" s="62">
        <f t="shared" si="0"/>
        <v>71164</v>
      </c>
      <c r="C13" s="62">
        <f t="shared" si="0"/>
        <v>29724</v>
      </c>
      <c r="D13" s="62">
        <f t="shared" si="0"/>
        <v>15463</v>
      </c>
      <c r="E13" s="62">
        <f t="shared" si="0"/>
        <v>11348</v>
      </c>
      <c r="F13" s="62">
        <f t="shared" si="0"/>
        <v>9969</v>
      </c>
      <c r="G13" s="62">
        <f t="shared" si="0"/>
        <v>4660</v>
      </c>
      <c r="H13" s="62">
        <f t="shared" si="0"/>
        <v>159404</v>
      </c>
      <c r="I13" s="63">
        <f>+H13/B13</f>
        <v>2.2399527851160701</v>
      </c>
    </row>
    <row r="14" spans="1:9" ht="12.75" customHeight="1" x14ac:dyDescent="0.2">
      <c r="A14" s="61" t="s">
        <v>14</v>
      </c>
      <c r="B14" s="62">
        <f t="shared" si="0"/>
        <v>93814</v>
      </c>
      <c r="C14" s="62">
        <f t="shared" si="0"/>
        <v>44354</v>
      </c>
      <c r="D14" s="62">
        <f t="shared" si="0"/>
        <v>35845</v>
      </c>
      <c r="E14" s="62">
        <f t="shared" si="0"/>
        <v>10079</v>
      </c>
      <c r="F14" s="62">
        <f t="shared" si="0"/>
        <v>2775</v>
      </c>
      <c r="G14" s="62">
        <f t="shared" si="0"/>
        <v>761</v>
      </c>
      <c r="H14" s="62">
        <f t="shared" si="0"/>
        <v>161393</v>
      </c>
      <c r="I14" s="63">
        <f>+H14/B14</f>
        <v>1.7203509071140768</v>
      </c>
    </row>
    <row r="15" spans="1:9" ht="12.75" customHeight="1" x14ac:dyDescent="0.2">
      <c r="A15" s="65" t="s">
        <v>58</v>
      </c>
      <c r="B15" s="66">
        <f t="shared" si="0"/>
        <v>306368</v>
      </c>
      <c r="C15" s="66">
        <f t="shared" si="0"/>
        <v>154211</v>
      </c>
      <c r="D15" s="66">
        <f t="shared" si="0"/>
        <v>79369</v>
      </c>
      <c r="E15" s="66">
        <f t="shared" si="0"/>
        <v>35653</v>
      </c>
      <c r="F15" s="66">
        <f t="shared" si="0"/>
        <v>25745</v>
      </c>
      <c r="G15" s="66">
        <f t="shared" si="0"/>
        <v>11390</v>
      </c>
      <c r="H15" s="66">
        <f t="shared" si="0"/>
        <v>583447</v>
      </c>
      <c r="I15" s="67">
        <f>+H15/B15</f>
        <v>1.9043992845205766</v>
      </c>
    </row>
    <row r="16" spans="1:9" ht="3" customHeight="1" x14ac:dyDescent="0.2">
      <c r="A16" s="68"/>
      <c r="B16" s="69"/>
      <c r="C16" s="69"/>
      <c r="D16" s="69"/>
      <c r="E16" s="69"/>
      <c r="F16" s="69"/>
      <c r="G16" s="69"/>
      <c r="H16" s="69"/>
      <c r="I16" s="69"/>
    </row>
    <row r="17" spans="1:9" ht="12.75" customHeight="1" x14ac:dyDescent="0.2">
      <c r="A17" s="70"/>
      <c r="B17" s="107" t="s">
        <v>19</v>
      </c>
      <c r="C17" s="107"/>
      <c r="D17" s="107"/>
      <c r="E17" s="107"/>
      <c r="F17" s="107"/>
      <c r="G17" s="107"/>
      <c r="H17" s="107"/>
      <c r="I17" s="107"/>
    </row>
    <row r="18" spans="1:9" ht="3" customHeight="1" x14ac:dyDescent="0.2">
      <c r="A18" s="61"/>
      <c r="B18" s="62"/>
      <c r="C18" s="62"/>
      <c r="D18" s="62"/>
      <c r="E18" s="62"/>
      <c r="F18" s="62"/>
      <c r="G18" s="62"/>
      <c r="H18" s="62"/>
      <c r="I18" s="63"/>
    </row>
    <row r="19" spans="1:9" ht="12.75" customHeight="1" x14ac:dyDescent="0.2">
      <c r="A19" s="61" t="s">
        <v>16</v>
      </c>
      <c r="B19" s="62">
        <f>SUM(C19:G19)</f>
        <v>40577</v>
      </c>
      <c r="C19" s="62">
        <v>30433</v>
      </c>
      <c r="D19" s="62">
        <v>8385</v>
      </c>
      <c r="E19" s="62">
        <v>1289</v>
      </c>
      <c r="F19" s="62">
        <v>368</v>
      </c>
      <c r="G19" s="62">
        <v>102</v>
      </c>
      <c r="H19" s="62">
        <v>53086</v>
      </c>
      <c r="I19" s="63">
        <f>+H19/B19</f>
        <v>1.308278088572344</v>
      </c>
    </row>
    <row r="20" spans="1:9" ht="12.75" customHeight="1" x14ac:dyDescent="0.2">
      <c r="A20" s="64" t="s">
        <v>17</v>
      </c>
      <c r="B20" s="62">
        <f>SUM(C20:G20)</f>
        <v>65331</v>
      </c>
      <c r="C20" s="62">
        <v>32976</v>
      </c>
      <c r="D20" s="62">
        <v>12653</v>
      </c>
      <c r="E20" s="62">
        <v>8455</v>
      </c>
      <c r="F20" s="62">
        <v>8071</v>
      </c>
      <c r="G20" s="62">
        <v>3176</v>
      </c>
      <c r="H20" s="62">
        <v>132622</v>
      </c>
      <c r="I20" s="63">
        <f>+H20/B20</f>
        <v>2.0300010714668382</v>
      </c>
    </row>
    <row r="21" spans="1:9" ht="12.75" customHeight="1" x14ac:dyDescent="0.2">
      <c r="A21" s="64" t="s">
        <v>13</v>
      </c>
      <c r="B21" s="62">
        <f>SUM(C21:G21)</f>
        <v>56877</v>
      </c>
      <c r="C21" s="62">
        <v>24735</v>
      </c>
      <c r="D21" s="62">
        <v>12324</v>
      </c>
      <c r="E21" s="62">
        <v>8673</v>
      </c>
      <c r="F21" s="62">
        <v>7831</v>
      </c>
      <c r="G21" s="62">
        <v>3314</v>
      </c>
      <c r="H21" s="62">
        <v>124311</v>
      </c>
      <c r="I21" s="63">
        <f>+H21/B21</f>
        <v>2.1856110554354133</v>
      </c>
    </row>
    <row r="22" spans="1:9" ht="12.75" customHeight="1" x14ac:dyDescent="0.2">
      <c r="A22" s="61" t="s">
        <v>14</v>
      </c>
      <c r="B22" s="62">
        <f>SUM(C22:G22)</f>
        <v>80517</v>
      </c>
      <c r="C22" s="62">
        <v>39539</v>
      </c>
      <c r="D22" s="62">
        <v>30473</v>
      </c>
      <c r="E22" s="62">
        <v>7862</v>
      </c>
      <c r="F22" s="62">
        <v>2095</v>
      </c>
      <c r="G22" s="62">
        <v>548</v>
      </c>
      <c r="H22" s="62">
        <v>135341</v>
      </c>
      <c r="I22" s="63">
        <f>+H22/B22</f>
        <v>1.6808996857806426</v>
      </c>
    </row>
    <row r="23" spans="1:9" ht="12.75" customHeight="1" x14ac:dyDescent="0.2">
      <c r="A23" s="65" t="s">
        <v>58</v>
      </c>
      <c r="B23" s="62">
        <f>SUM(C23:G23)</f>
        <v>243302</v>
      </c>
      <c r="C23" s="62">
        <f t="shared" ref="C23:H23" si="1">SUM(C19:C22)</f>
        <v>127683</v>
      </c>
      <c r="D23" s="62">
        <f t="shared" si="1"/>
        <v>63835</v>
      </c>
      <c r="E23" s="62">
        <f t="shared" si="1"/>
        <v>26279</v>
      </c>
      <c r="F23" s="62">
        <f t="shared" si="1"/>
        <v>18365</v>
      </c>
      <c r="G23" s="62">
        <f t="shared" si="1"/>
        <v>7140</v>
      </c>
      <c r="H23" s="62">
        <f t="shared" si="1"/>
        <v>445360</v>
      </c>
      <c r="I23" s="63">
        <f>+H23/B23</f>
        <v>1.8304822812800552</v>
      </c>
    </row>
    <row r="24" spans="1:9" ht="3" customHeight="1" x14ac:dyDescent="0.2">
      <c r="A24" s="72"/>
      <c r="B24" s="62"/>
      <c r="C24" s="62"/>
      <c r="D24" s="62"/>
      <c r="E24" s="62"/>
      <c r="F24" s="62"/>
      <c r="G24" s="62"/>
      <c r="H24" s="62"/>
      <c r="I24" s="62"/>
    </row>
    <row r="25" spans="1:9" ht="12.75" customHeight="1" x14ac:dyDescent="0.2">
      <c r="A25" s="70"/>
      <c r="B25" s="107" t="s">
        <v>20</v>
      </c>
      <c r="C25" s="107"/>
      <c r="D25" s="107"/>
      <c r="E25" s="107"/>
      <c r="F25" s="107"/>
      <c r="G25" s="107"/>
      <c r="H25" s="107"/>
      <c r="I25" s="107"/>
    </row>
    <row r="26" spans="1:9" ht="3" customHeight="1" x14ac:dyDescent="0.2">
      <c r="A26" s="61"/>
      <c r="B26" s="62"/>
      <c r="C26" s="62"/>
      <c r="D26" s="62"/>
      <c r="E26" s="62"/>
      <c r="F26" s="62"/>
      <c r="G26" s="62"/>
      <c r="H26" s="62"/>
      <c r="I26" s="63"/>
    </row>
    <row r="27" spans="1:9" ht="12.75" customHeight="1" x14ac:dyDescent="0.2">
      <c r="A27" s="61" t="s">
        <v>16</v>
      </c>
      <c r="B27" s="62">
        <f>SUM(C27:G27)</f>
        <v>13143</v>
      </c>
      <c r="C27" s="62">
        <v>8358</v>
      </c>
      <c r="D27" s="62">
        <v>3198</v>
      </c>
      <c r="E27" s="62">
        <v>1011</v>
      </c>
      <c r="F27" s="62">
        <v>428</v>
      </c>
      <c r="G27" s="62">
        <v>148</v>
      </c>
      <c r="H27" s="62">
        <v>20271</v>
      </c>
      <c r="I27" s="63">
        <f>+H27/B27</f>
        <v>1.5423419310659667</v>
      </c>
    </row>
    <row r="28" spans="1:9" ht="12.75" customHeight="1" x14ac:dyDescent="0.2">
      <c r="A28" s="64" t="s">
        <v>17</v>
      </c>
      <c r="B28" s="62">
        <f>SUM(C28:G28)</f>
        <v>22339</v>
      </c>
      <c r="C28" s="62">
        <v>8366</v>
      </c>
      <c r="D28" s="62">
        <v>3825</v>
      </c>
      <c r="E28" s="62">
        <v>3471</v>
      </c>
      <c r="F28" s="62">
        <v>4134</v>
      </c>
      <c r="G28" s="62">
        <v>2543</v>
      </c>
      <c r="H28" s="62">
        <v>56671</v>
      </c>
      <c r="I28" s="63">
        <f>+H28/B28</f>
        <v>2.5368637808317294</v>
      </c>
    </row>
    <row r="29" spans="1:9" ht="12.75" customHeight="1" x14ac:dyDescent="0.2">
      <c r="A29" s="64" t="s">
        <v>13</v>
      </c>
      <c r="B29" s="62">
        <f>SUM(C29:G29)</f>
        <v>14287</v>
      </c>
      <c r="C29" s="62">
        <v>4989</v>
      </c>
      <c r="D29" s="62">
        <v>3139</v>
      </c>
      <c r="E29" s="62">
        <v>2675</v>
      </c>
      <c r="F29" s="62">
        <v>2138</v>
      </c>
      <c r="G29" s="62">
        <v>1346</v>
      </c>
      <c r="H29" s="62">
        <v>35093</v>
      </c>
      <c r="I29" s="63">
        <f>+H29/B29</f>
        <v>2.4562889339959404</v>
      </c>
    </row>
    <row r="30" spans="1:9" ht="12.75" customHeight="1" x14ac:dyDescent="0.2">
      <c r="A30" s="61" t="s">
        <v>14</v>
      </c>
      <c r="B30" s="62">
        <f>SUM(C30:G30)</f>
        <v>13297</v>
      </c>
      <c r="C30" s="62">
        <v>4815</v>
      </c>
      <c r="D30" s="62">
        <v>5372</v>
      </c>
      <c r="E30" s="62">
        <v>2217</v>
      </c>
      <c r="F30" s="62">
        <v>680</v>
      </c>
      <c r="G30" s="62">
        <v>213</v>
      </c>
      <c r="H30" s="62">
        <v>26052</v>
      </c>
      <c r="I30" s="63">
        <f>+H30/B30</f>
        <v>1.9592389260735503</v>
      </c>
    </row>
    <row r="31" spans="1:9" ht="12.75" customHeight="1" x14ac:dyDescent="0.2">
      <c r="A31" s="65" t="s">
        <v>58</v>
      </c>
      <c r="B31" s="62">
        <f>SUM(C31:G31)</f>
        <v>63066</v>
      </c>
      <c r="C31" s="62">
        <f t="shared" ref="C31:H31" si="2">SUM(C27:C30)</f>
        <v>26528</v>
      </c>
      <c r="D31" s="62">
        <f t="shared" si="2"/>
        <v>15534</v>
      </c>
      <c r="E31" s="62">
        <f t="shared" si="2"/>
        <v>9374</v>
      </c>
      <c r="F31" s="62">
        <f t="shared" si="2"/>
        <v>7380</v>
      </c>
      <c r="G31" s="62">
        <f t="shared" si="2"/>
        <v>4250</v>
      </c>
      <c r="H31" s="62">
        <f t="shared" si="2"/>
        <v>138087</v>
      </c>
      <c r="I31" s="63">
        <f>+H31/B31</f>
        <v>2.189563314622776</v>
      </c>
    </row>
    <row r="32" spans="1:9" ht="12.75" customHeight="1" x14ac:dyDescent="0.2">
      <c r="A32" s="87" t="str">
        <f>REPT("    ",7)</f>
        <v xml:space="preserve">                            </v>
      </c>
      <c r="B32" s="88"/>
      <c r="C32" s="88"/>
      <c r="D32" s="88"/>
      <c r="E32" s="88"/>
      <c r="F32" s="88"/>
      <c r="G32" s="88"/>
      <c r="H32" s="88"/>
      <c r="I32" s="88"/>
    </row>
    <row r="33" spans="1:9" ht="12.75" customHeight="1" x14ac:dyDescent="0.2">
      <c r="A33" s="89" t="s">
        <v>70</v>
      </c>
      <c r="B33" s="79"/>
      <c r="C33" s="79"/>
      <c r="D33" s="79"/>
      <c r="E33" s="79"/>
      <c r="F33" s="79"/>
      <c r="G33" s="79"/>
      <c r="H33" s="90"/>
      <c r="I33" s="90"/>
    </row>
    <row r="34" spans="1:9" ht="12.75" customHeight="1" x14ac:dyDescent="0.2">
      <c r="A34" s="16"/>
      <c r="B34" s="91"/>
      <c r="H34" s="91"/>
    </row>
    <row r="35" spans="1:9" ht="12.75" customHeight="1" x14ac:dyDescent="0.2">
      <c r="A35" s="4"/>
      <c r="H35" s="91"/>
      <c r="I35" s="91"/>
    </row>
    <row r="36" spans="1:9" ht="12.75" customHeight="1" x14ac:dyDescent="0.2">
      <c r="H36" s="91"/>
    </row>
    <row r="69" ht="11.25" x14ac:dyDescent="0.2"/>
    <row r="70" ht="11.25" x14ac:dyDescent="0.2"/>
    <row r="71" ht="11.25" x14ac:dyDescent="0.2"/>
  </sheetData>
  <mergeCells count="8">
    <mergeCell ref="I5:I7"/>
    <mergeCell ref="B9:I9"/>
    <mergeCell ref="B17:I17"/>
    <mergeCell ref="B25:I25"/>
    <mergeCell ref="A5:A7"/>
    <mergeCell ref="B5:B7"/>
    <mergeCell ref="C5:G6"/>
    <mergeCell ref="H5:H7"/>
  </mergeCells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2"/>
  <dimension ref="A1:I79"/>
  <sheetViews>
    <sheetView workbookViewId="0">
      <selection activeCell="L7" sqref="L7"/>
    </sheetView>
  </sheetViews>
  <sheetFormatPr baseColWidth="10" defaultColWidth="9.83203125" defaultRowHeight="12.75" customHeight="1" x14ac:dyDescent="0.2"/>
  <cols>
    <col min="1" max="1" width="21.83203125" style="50" customWidth="1"/>
    <col min="2" max="8" width="11.83203125" style="50" customWidth="1"/>
    <col min="9" max="9" width="12.33203125" style="50" customWidth="1"/>
    <col min="10" max="16384" width="9.83203125" style="50"/>
  </cols>
  <sheetData>
    <row r="1" spans="1:9" ht="12.75" customHeight="1" x14ac:dyDescent="0.2">
      <c r="A1" s="6" t="s">
        <v>59</v>
      </c>
      <c r="B1" s="49"/>
      <c r="C1" s="49"/>
      <c r="D1" s="49"/>
      <c r="E1" s="49"/>
      <c r="F1" s="49"/>
      <c r="G1" s="49"/>
      <c r="H1" s="49"/>
    </row>
    <row r="3" spans="1:9" ht="26.25" customHeight="1" x14ac:dyDescent="0.2">
      <c r="A3" s="77" t="s">
        <v>63</v>
      </c>
      <c r="B3" s="78"/>
      <c r="C3" s="78"/>
      <c r="D3" s="78"/>
      <c r="E3" s="78"/>
      <c r="F3" s="78"/>
      <c r="G3" s="78"/>
      <c r="H3" s="78"/>
      <c r="I3" s="78"/>
    </row>
    <row r="4" spans="1:9" ht="12.75" customHeight="1" x14ac:dyDescent="0.2">
      <c r="A4" s="79"/>
      <c r="B4" s="79"/>
      <c r="C4" s="79"/>
      <c r="D4" s="79"/>
      <c r="E4" s="79"/>
      <c r="F4" s="79"/>
      <c r="G4" s="79"/>
      <c r="H4" s="79"/>
      <c r="I4" s="79"/>
    </row>
    <row r="5" spans="1:9" ht="12.75" customHeight="1" thickBot="1" x14ac:dyDescent="0.25">
      <c r="A5" s="108" t="s">
        <v>56</v>
      </c>
      <c r="B5" s="117" t="s">
        <v>69</v>
      </c>
      <c r="C5" s="112" t="s">
        <v>6</v>
      </c>
      <c r="D5" s="112"/>
      <c r="E5" s="112"/>
      <c r="F5" s="112"/>
      <c r="G5" s="112"/>
      <c r="H5" s="114" t="s">
        <v>7</v>
      </c>
      <c r="I5" s="115" t="s">
        <v>57</v>
      </c>
    </row>
    <row r="6" spans="1:9" ht="12.75" customHeight="1" thickBot="1" x14ac:dyDescent="0.25">
      <c r="A6" s="109"/>
      <c r="B6" s="111"/>
      <c r="C6" s="113"/>
      <c r="D6" s="113"/>
      <c r="E6" s="113"/>
      <c r="F6" s="113"/>
      <c r="G6" s="113"/>
      <c r="H6" s="111"/>
      <c r="I6" s="116"/>
    </row>
    <row r="7" spans="1:9" ht="38.25" customHeight="1" thickBot="1" x14ac:dyDescent="0.25">
      <c r="A7" s="109"/>
      <c r="B7" s="111"/>
      <c r="C7" s="80">
        <v>1</v>
      </c>
      <c r="D7" s="80">
        <v>2</v>
      </c>
      <c r="E7" s="80">
        <v>3</v>
      </c>
      <c r="F7" s="80">
        <v>4</v>
      </c>
      <c r="G7" s="80" t="s">
        <v>3</v>
      </c>
      <c r="H7" s="111"/>
      <c r="I7" s="116"/>
    </row>
    <row r="8" spans="1:9" ht="6.75" customHeight="1" x14ac:dyDescent="0.2">
      <c r="A8" s="81"/>
      <c r="B8" s="79"/>
      <c r="C8" s="79"/>
      <c r="D8" s="82"/>
      <c r="E8" s="79"/>
      <c r="F8" s="79"/>
      <c r="G8" s="79"/>
      <c r="H8" s="79"/>
      <c r="I8" s="79"/>
    </row>
    <row r="9" spans="1:9" ht="12.75" customHeight="1" x14ac:dyDescent="0.2">
      <c r="A9" s="83"/>
      <c r="B9" s="107" t="s">
        <v>12</v>
      </c>
      <c r="C9" s="107"/>
      <c r="D9" s="107"/>
      <c r="E9" s="107"/>
      <c r="F9" s="107"/>
      <c r="G9" s="107"/>
      <c r="H9" s="107"/>
      <c r="I9" s="107"/>
    </row>
    <row r="10" spans="1:9" ht="3" customHeight="1" x14ac:dyDescent="0.2">
      <c r="A10" s="84"/>
      <c r="B10" s="85"/>
      <c r="C10" s="85"/>
      <c r="D10" s="85"/>
      <c r="E10" s="85"/>
      <c r="F10" s="85"/>
      <c r="G10" s="85"/>
      <c r="H10" s="85"/>
      <c r="I10" s="86"/>
    </row>
    <row r="11" spans="1:9" ht="12.75" customHeight="1" x14ac:dyDescent="0.2">
      <c r="A11" s="61" t="s">
        <v>16</v>
      </c>
      <c r="B11" s="62">
        <f t="shared" ref="B11:H15" si="0">+B19+B27</f>
        <v>52612</v>
      </c>
      <c r="C11" s="62">
        <f t="shared" si="0"/>
        <v>37929</v>
      </c>
      <c r="D11" s="62">
        <f t="shared" si="0"/>
        <v>11257</v>
      </c>
      <c r="E11" s="62">
        <f t="shared" si="0"/>
        <v>2316</v>
      </c>
      <c r="F11" s="62">
        <f t="shared" si="0"/>
        <v>840</v>
      </c>
      <c r="G11" s="62">
        <f t="shared" si="0"/>
        <v>270</v>
      </c>
      <c r="H11" s="62">
        <f t="shared" si="0"/>
        <v>72178</v>
      </c>
      <c r="I11" s="63">
        <f>+H11/B11</f>
        <v>1.3718923439519501</v>
      </c>
    </row>
    <row r="12" spans="1:9" ht="12.75" customHeight="1" x14ac:dyDescent="0.2">
      <c r="A12" s="64" t="s">
        <v>17</v>
      </c>
      <c r="B12" s="62">
        <f t="shared" si="0"/>
        <v>88256</v>
      </c>
      <c r="C12" s="62">
        <f t="shared" si="0"/>
        <v>41402</v>
      </c>
      <c r="D12" s="62">
        <f t="shared" si="0"/>
        <v>16505</v>
      </c>
      <c r="E12" s="62">
        <f t="shared" si="0"/>
        <v>12096</v>
      </c>
      <c r="F12" s="62">
        <f t="shared" si="0"/>
        <v>12343</v>
      </c>
      <c r="G12" s="62">
        <f t="shared" si="0"/>
        <v>5910</v>
      </c>
      <c r="H12" s="62">
        <f t="shared" si="0"/>
        <v>191514</v>
      </c>
      <c r="I12" s="63">
        <f>+H12/B12</f>
        <v>2.1699827773749094</v>
      </c>
    </row>
    <row r="13" spans="1:9" ht="12.75" customHeight="1" x14ac:dyDescent="0.2">
      <c r="A13" s="64" t="s">
        <v>13</v>
      </c>
      <c r="B13" s="62">
        <f t="shared" si="0"/>
        <v>70204</v>
      </c>
      <c r="C13" s="62">
        <f t="shared" si="0"/>
        <v>29182</v>
      </c>
      <c r="D13" s="62">
        <f t="shared" si="0"/>
        <v>15463</v>
      </c>
      <c r="E13" s="62">
        <f t="shared" si="0"/>
        <v>11252</v>
      </c>
      <c r="F13" s="62">
        <f t="shared" si="0"/>
        <v>9805</v>
      </c>
      <c r="G13" s="62">
        <f t="shared" si="0"/>
        <v>4502</v>
      </c>
      <c r="H13" s="62">
        <f t="shared" si="0"/>
        <v>157057</v>
      </c>
      <c r="I13" s="63">
        <f>+H13/B13</f>
        <v>2.2371517292461967</v>
      </c>
    </row>
    <row r="14" spans="1:9" ht="12.75" customHeight="1" x14ac:dyDescent="0.2">
      <c r="A14" s="61" t="s">
        <v>14</v>
      </c>
      <c r="B14" s="62">
        <f t="shared" si="0"/>
        <v>93187</v>
      </c>
      <c r="C14" s="62">
        <f t="shared" si="0"/>
        <v>43984</v>
      </c>
      <c r="D14" s="62">
        <f t="shared" si="0"/>
        <v>35625</v>
      </c>
      <c r="E14" s="62">
        <f t="shared" si="0"/>
        <v>10105</v>
      </c>
      <c r="F14" s="62">
        <f t="shared" si="0"/>
        <v>2719</v>
      </c>
      <c r="G14" s="62">
        <f t="shared" si="0"/>
        <v>754</v>
      </c>
      <c r="H14" s="62">
        <f t="shared" si="0"/>
        <v>160391</v>
      </c>
      <c r="I14" s="63">
        <f>+H14/B14</f>
        <v>1.7211735542511295</v>
      </c>
    </row>
    <row r="15" spans="1:9" ht="12.75" customHeight="1" x14ac:dyDescent="0.2">
      <c r="A15" s="65" t="s">
        <v>58</v>
      </c>
      <c r="B15" s="66">
        <f t="shared" si="0"/>
        <v>304259</v>
      </c>
      <c r="C15" s="66">
        <f t="shared" si="0"/>
        <v>152497</v>
      </c>
      <c r="D15" s="66">
        <f t="shared" si="0"/>
        <v>78850</v>
      </c>
      <c r="E15" s="66">
        <f t="shared" si="0"/>
        <v>35769</v>
      </c>
      <c r="F15" s="66">
        <f t="shared" si="0"/>
        <v>25707</v>
      </c>
      <c r="G15" s="66">
        <f t="shared" si="0"/>
        <v>11436</v>
      </c>
      <c r="H15" s="66">
        <f t="shared" si="0"/>
        <v>581140</v>
      </c>
      <c r="I15" s="67">
        <f>+H15/B15</f>
        <v>1.9100174522364171</v>
      </c>
    </row>
    <row r="16" spans="1:9" ht="3" customHeight="1" x14ac:dyDescent="0.2">
      <c r="A16" s="68"/>
      <c r="B16" s="69"/>
      <c r="C16" s="69"/>
      <c r="D16" s="69"/>
      <c r="E16" s="69"/>
      <c r="F16" s="69"/>
      <c r="G16" s="69"/>
      <c r="H16" s="69"/>
      <c r="I16" s="69"/>
    </row>
    <row r="17" spans="1:9" ht="12.75" customHeight="1" x14ac:dyDescent="0.2">
      <c r="A17" s="70"/>
      <c r="B17" s="107" t="s">
        <v>19</v>
      </c>
      <c r="C17" s="107"/>
      <c r="D17" s="107"/>
      <c r="E17" s="107"/>
      <c r="F17" s="107"/>
      <c r="G17" s="107"/>
      <c r="H17" s="107"/>
      <c r="I17" s="107"/>
    </row>
    <row r="18" spans="1:9" ht="3" customHeight="1" x14ac:dyDescent="0.2">
      <c r="A18" s="61"/>
      <c r="B18" s="62"/>
      <c r="C18" s="62"/>
      <c r="D18" s="62"/>
      <c r="E18" s="62"/>
      <c r="F18" s="62"/>
      <c r="G18" s="62"/>
      <c r="H18" s="62"/>
      <c r="I18" s="63"/>
    </row>
    <row r="19" spans="1:9" ht="12.75" customHeight="1" x14ac:dyDescent="0.2">
      <c r="A19" s="61" t="s">
        <v>16</v>
      </c>
      <c r="B19" s="62">
        <f>SUM(C19:G19)</f>
        <v>39359</v>
      </c>
      <c r="C19" s="62">
        <v>29597</v>
      </c>
      <c r="D19" s="62">
        <v>7999</v>
      </c>
      <c r="E19" s="62">
        <v>1260</v>
      </c>
      <c r="F19" s="62">
        <v>384</v>
      </c>
      <c r="G19" s="62">
        <v>119</v>
      </c>
      <c r="H19" s="62">
        <v>51540</v>
      </c>
      <c r="I19" s="63">
        <f>+H19/B19</f>
        <v>1.3094844889351864</v>
      </c>
    </row>
    <row r="20" spans="1:9" ht="12.75" customHeight="1" x14ac:dyDescent="0.2">
      <c r="A20" s="64" t="s">
        <v>17</v>
      </c>
      <c r="B20" s="62">
        <f>SUM(C20:G20)</f>
        <v>65800</v>
      </c>
      <c r="C20" s="62">
        <v>32969</v>
      </c>
      <c r="D20" s="62">
        <v>12707</v>
      </c>
      <c r="E20" s="62">
        <v>8604</v>
      </c>
      <c r="F20" s="62">
        <v>8238</v>
      </c>
      <c r="G20" s="62">
        <v>3282</v>
      </c>
      <c r="H20" s="62">
        <v>134419</v>
      </c>
      <c r="I20" s="63">
        <f>+H20/B20</f>
        <v>2.0428419452887536</v>
      </c>
    </row>
    <row r="21" spans="1:9" ht="12.75" customHeight="1" x14ac:dyDescent="0.2">
      <c r="A21" s="64" t="s">
        <v>13</v>
      </c>
      <c r="B21" s="62">
        <f>SUM(C21:G21)</f>
        <v>55445</v>
      </c>
      <c r="C21" s="62">
        <v>23940</v>
      </c>
      <c r="D21" s="62">
        <v>12186</v>
      </c>
      <c r="E21" s="62">
        <v>8459</v>
      </c>
      <c r="F21" s="62">
        <v>7643</v>
      </c>
      <c r="G21" s="62">
        <v>3217</v>
      </c>
      <c r="H21" s="62">
        <v>121305</v>
      </c>
      <c r="I21" s="63">
        <f>+H21/B21</f>
        <v>2.1878438091802686</v>
      </c>
    </row>
    <row r="22" spans="1:9" ht="12.75" customHeight="1" x14ac:dyDescent="0.2">
      <c r="A22" s="61" t="s">
        <v>14</v>
      </c>
      <c r="B22" s="62">
        <f>SUM(C22:G22)</f>
        <v>80474</v>
      </c>
      <c r="C22" s="62">
        <v>39379</v>
      </c>
      <c r="D22" s="62">
        <v>30493</v>
      </c>
      <c r="E22" s="62">
        <v>7988</v>
      </c>
      <c r="F22" s="62">
        <v>2076</v>
      </c>
      <c r="G22" s="62">
        <v>538</v>
      </c>
      <c r="H22" s="62">
        <v>135460</v>
      </c>
      <c r="I22" s="63">
        <f>+H22/B22</f>
        <v>1.6832765862266073</v>
      </c>
    </row>
    <row r="23" spans="1:9" ht="12.75" customHeight="1" x14ac:dyDescent="0.2">
      <c r="A23" s="65" t="s">
        <v>58</v>
      </c>
      <c r="B23" s="62">
        <f>SUM(C23:G23)</f>
        <v>241078</v>
      </c>
      <c r="C23" s="62">
        <f t="shared" ref="C23:H23" si="1">SUM(C19:C22)</f>
        <v>125885</v>
      </c>
      <c r="D23" s="62">
        <f t="shared" si="1"/>
        <v>63385</v>
      </c>
      <c r="E23" s="62">
        <f t="shared" si="1"/>
        <v>26311</v>
      </c>
      <c r="F23" s="62">
        <f t="shared" si="1"/>
        <v>18341</v>
      </c>
      <c r="G23" s="62">
        <f t="shared" si="1"/>
        <v>7156</v>
      </c>
      <c r="H23" s="62">
        <f t="shared" si="1"/>
        <v>442724</v>
      </c>
      <c r="I23" s="63">
        <f>+H23/B23</f>
        <v>1.8364346808916616</v>
      </c>
    </row>
    <row r="24" spans="1:9" ht="3" customHeight="1" x14ac:dyDescent="0.2">
      <c r="A24" s="72"/>
      <c r="B24" s="62"/>
      <c r="C24" s="62"/>
      <c r="D24" s="62"/>
      <c r="E24" s="62"/>
      <c r="F24" s="62"/>
      <c r="G24" s="62"/>
      <c r="H24" s="62"/>
      <c r="I24" s="62"/>
    </row>
    <row r="25" spans="1:9" ht="12.75" customHeight="1" x14ac:dyDescent="0.2">
      <c r="A25" s="70"/>
      <c r="B25" s="107" t="s">
        <v>20</v>
      </c>
      <c r="C25" s="107"/>
      <c r="D25" s="107"/>
      <c r="E25" s="107"/>
      <c r="F25" s="107"/>
      <c r="G25" s="107"/>
      <c r="H25" s="107"/>
      <c r="I25" s="107"/>
    </row>
    <row r="26" spans="1:9" ht="3" customHeight="1" x14ac:dyDescent="0.2">
      <c r="A26" s="61"/>
      <c r="B26" s="62"/>
      <c r="C26" s="62"/>
      <c r="D26" s="62"/>
      <c r="E26" s="62"/>
      <c r="F26" s="62"/>
      <c r="G26" s="62"/>
      <c r="H26" s="62"/>
      <c r="I26" s="63"/>
    </row>
    <row r="27" spans="1:9" ht="12.75" customHeight="1" x14ac:dyDescent="0.2">
      <c r="A27" s="61" t="s">
        <v>16</v>
      </c>
      <c r="B27" s="62">
        <f>SUM(C27:G27)</f>
        <v>13253</v>
      </c>
      <c r="C27" s="62">
        <v>8332</v>
      </c>
      <c r="D27" s="62">
        <v>3258</v>
      </c>
      <c r="E27" s="62">
        <v>1056</v>
      </c>
      <c r="F27" s="62">
        <v>456</v>
      </c>
      <c r="G27" s="62">
        <v>151</v>
      </c>
      <c r="H27" s="62">
        <v>20638</v>
      </c>
      <c r="I27" s="63">
        <f>+H27/B27</f>
        <v>1.5572323247566588</v>
      </c>
    </row>
    <row r="28" spans="1:9" ht="12.75" customHeight="1" x14ac:dyDescent="0.2">
      <c r="A28" s="64" t="s">
        <v>17</v>
      </c>
      <c r="B28" s="62">
        <f>SUM(C28:G28)</f>
        <v>22456</v>
      </c>
      <c r="C28" s="62">
        <v>8433</v>
      </c>
      <c r="D28" s="62">
        <v>3798</v>
      </c>
      <c r="E28" s="62">
        <v>3492</v>
      </c>
      <c r="F28" s="62">
        <v>4105</v>
      </c>
      <c r="G28" s="62">
        <v>2628</v>
      </c>
      <c r="H28" s="62">
        <v>57095</v>
      </c>
      <c r="I28" s="63">
        <f>+H28/B28</f>
        <v>2.5425276095475597</v>
      </c>
    </row>
    <row r="29" spans="1:9" ht="12.75" customHeight="1" x14ac:dyDescent="0.2">
      <c r="A29" s="64" t="s">
        <v>13</v>
      </c>
      <c r="B29" s="62">
        <f>SUM(C29:G29)</f>
        <v>14759</v>
      </c>
      <c r="C29" s="62">
        <v>5242</v>
      </c>
      <c r="D29" s="62">
        <v>3277</v>
      </c>
      <c r="E29" s="62">
        <v>2793</v>
      </c>
      <c r="F29" s="62">
        <v>2162</v>
      </c>
      <c r="G29" s="62">
        <v>1285</v>
      </c>
      <c r="H29" s="62">
        <v>35752</v>
      </c>
      <c r="I29" s="63">
        <f>+H29/B29</f>
        <v>2.4223863405379769</v>
      </c>
    </row>
    <row r="30" spans="1:9" ht="12.75" customHeight="1" x14ac:dyDescent="0.2">
      <c r="A30" s="61" t="s">
        <v>14</v>
      </c>
      <c r="B30" s="62">
        <f>SUM(C30:G30)</f>
        <v>12713</v>
      </c>
      <c r="C30" s="62">
        <v>4605</v>
      </c>
      <c r="D30" s="62">
        <v>5132</v>
      </c>
      <c r="E30" s="62">
        <v>2117</v>
      </c>
      <c r="F30" s="62">
        <v>643</v>
      </c>
      <c r="G30" s="62">
        <v>216</v>
      </c>
      <c r="H30" s="62">
        <v>24931</v>
      </c>
      <c r="I30" s="63">
        <f>+H30/B30</f>
        <v>1.9610634783292693</v>
      </c>
    </row>
    <row r="31" spans="1:9" ht="12.75" customHeight="1" x14ac:dyDescent="0.2">
      <c r="A31" s="65" t="s">
        <v>58</v>
      </c>
      <c r="B31" s="62">
        <f>SUM(C31:G31)</f>
        <v>63181</v>
      </c>
      <c r="C31" s="62">
        <f t="shared" ref="C31:H31" si="2">SUM(C27:C30)</f>
        <v>26612</v>
      </c>
      <c r="D31" s="62">
        <f t="shared" si="2"/>
        <v>15465</v>
      </c>
      <c r="E31" s="62">
        <f t="shared" si="2"/>
        <v>9458</v>
      </c>
      <c r="F31" s="62">
        <f t="shared" si="2"/>
        <v>7366</v>
      </c>
      <c r="G31" s="62">
        <f t="shared" si="2"/>
        <v>4280</v>
      </c>
      <c r="H31" s="62">
        <f t="shared" si="2"/>
        <v>138416</v>
      </c>
      <c r="I31" s="63">
        <f>+H31/B31</f>
        <v>2.1907852044127192</v>
      </c>
    </row>
    <row r="32" spans="1:9" ht="12.75" customHeight="1" x14ac:dyDescent="0.2">
      <c r="A32" s="87" t="str">
        <f>REPT("    ",7)</f>
        <v xml:space="preserve">                            </v>
      </c>
      <c r="B32" s="88"/>
      <c r="C32" s="88"/>
      <c r="D32" s="88"/>
      <c r="E32" s="88"/>
      <c r="F32" s="88"/>
      <c r="G32" s="88"/>
      <c r="H32" s="88"/>
      <c r="I32" s="88"/>
    </row>
    <row r="33" spans="1:9" ht="12.75" customHeight="1" x14ac:dyDescent="0.2">
      <c r="A33" s="89" t="s">
        <v>70</v>
      </c>
      <c r="B33" s="79"/>
      <c r="C33" s="79"/>
      <c r="D33" s="79"/>
      <c r="E33" s="79"/>
      <c r="F33" s="79"/>
      <c r="G33" s="79"/>
      <c r="H33" s="90"/>
      <c r="I33" s="90"/>
    </row>
    <row r="34" spans="1:9" ht="12.75" customHeight="1" x14ac:dyDescent="0.2">
      <c r="A34" s="16"/>
      <c r="B34" s="91"/>
      <c r="H34" s="91"/>
    </row>
    <row r="35" spans="1:9" ht="12.75" customHeight="1" x14ac:dyDescent="0.2">
      <c r="A35" s="4"/>
      <c r="H35" s="91"/>
      <c r="I35" s="91"/>
    </row>
    <row r="36" spans="1:9" ht="12.75" customHeight="1" x14ac:dyDescent="0.2">
      <c r="A36" s="16"/>
      <c r="B36" s="91"/>
      <c r="H36" s="91"/>
    </row>
    <row r="37" spans="1:9" ht="12.75" customHeight="1" x14ac:dyDescent="0.2">
      <c r="A37" s="4"/>
      <c r="H37" s="91"/>
    </row>
    <row r="38" spans="1:9" ht="12.75" customHeight="1" x14ac:dyDescent="0.2">
      <c r="H38" s="91"/>
    </row>
    <row r="39" spans="1:9" ht="12.75" customHeight="1" x14ac:dyDescent="0.2">
      <c r="H39" s="91"/>
    </row>
    <row r="40" spans="1:9" ht="12.75" customHeight="1" x14ac:dyDescent="0.2">
      <c r="H40" s="91"/>
    </row>
    <row r="41" spans="1:9" ht="12.75" customHeight="1" x14ac:dyDescent="0.2">
      <c r="H41" s="91"/>
    </row>
    <row r="42" spans="1:9" ht="12.75" customHeight="1" x14ac:dyDescent="0.2">
      <c r="H42" s="91"/>
    </row>
    <row r="43" spans="1:9" ht="12.75" customHeight="1" x14ac:dyDescent="0.2">
      <c r="H43" s="91"/>
    </row>
    <row r="44" spans="1:9" ht="12.75" customHeight="1" x14ac:dyDescent="0.2">
      <c r="H44" s="91"/>
    </row>
    <row r="77" ht="11.25" x14ac:dyDescent="0.2"/>
    <row r="78" ht="11.25" x14ac:dyDescent="0.2"/>
    <row r="79" ht="11.25" x14ac:dyDescent="0.2"/>
  </sheetData>
  <mergeCells count="8">
    <mergeCell ref="B17:I17"/>
    <mergeCell ref="B25:I25"/>
    <mergeCell ref="A5:A7"/>
    <mergeCell ref="B5:B7"/>
    <mergeCell ref="C5:G6"/>
    <mergeCell ref="H5:H7"/>
    <mergeCell ref="I5:I7"/>
    <mergeCell ref="B9:I9"/>
  </mergeCells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I79"/>
  <sheetViews>
    <sheetView workbookViewId="0">
      <selection activeCell="H19" sqref="H19"/>
    </sheetView>
  </sheetViews>
  <sheetFormatPr baseColWidth="10" defaultColWidth="9.83203125" defaultRowHeight="12.75" customHeight="1" x14ac:dyDescent="0.2"/>
  <cols>
    <col min="1" max="1" width="21.83203125" style="50" customWidth="1"/>
    <col min="2" max="8" width="11.83203125" style="50" customWidth="1"/>
    <col min="9" max="9" width="12.33203125" style="50" customWidth="1"/>
    <col min="10" max="16384" width="9.83203125" style="50"/>
  </cols>
  <sheetData>
    <row r="1" spans="1:9" ht="12.75" customHeight="1" x14ac:dyDescent="0.2">
      <c r="A1" s="6" t="s">
        <v>59</v>
      </c>
      <c r="B1" s="49"/>
      <c r="C1" s="49"/>
      <c r="D1" s="49"/>
      <c r="E1" s="49"/>
      <c r="F1" s="49"/>
      <c r="G1" s="49"/>
      <c r="H1" s="49"/>
    </row>
    <row r="3" spans="1:9" ht="26.25" customHeight="1" x14ac:dyDescent="0.2">
      <c r="A3" s="77" t="s">
        <v>62</v>
      </c>
      <c r="B3" s="78"/>
      <c r="C3" s="78"/>
      <c r="D3" s="78"/>
      <c r="E3" s="78"/>
      <c r="F3" s="78"/>
      <c r="G3" s="78"/>
      <c r="H3" s="78"/>
      <c r="I3" s="78"/>
    </row>
    <row r="4" spans="1:9" ht="12.75" customHeight="1" x14ac:dyDescent="0.2">
      <c r="A4" s="79"/>
      <c r="B4" s="79"/>
      <c r="C4" s="79"/>
      <c r="D4" s="79"/>
      <c r="E4" s="79"/>
      <c r="F4" s="79"/>
      <c r="G4" s="79"/>
      <c r="H4" s="79"/>
      <c r="I4" s="79"/>
    </row>
    <row r="5" spans="1:9" ht="12.75" customHeight="1" thickBot="1" x14ac:dyDescent="0.25">
      <c r="A5" s="108" t="s">
        <v>56</v>
      </c>
      <c r="B5" s="117" t="s">
        <v>69</v>
      </c>
      <c r="C5" s="112" t="s">
        <v>6</v>
      </c>
      <c r="D5" s="112"/>
      <c r="E5" s="112"/>
      <c r="F5" s="112"/>
      <c r="G5" s="112"/>
      <c r="H5" s="114" t="s">
        <v>7</v>
      </c>
      <c r="I5" s="115" t="s">
        <v>57</v>
      </c>
    </row>
    <row r="6" spans="1:9" ht="12.75" customHeight="1" thickBot="1" x14ac:dyDescent="0.25">
      <c r="A6" s="109"/>
      <c r="B6" s="111"/>
      <c r="C6" s="113"/>
      <c r="D6" s="113"/>
      <c r="E6" s="113"/>
      <c r="F6" s="113"/>
      <c r="G6" s="113"/>
      <c r="H6" s="111"/>
      <c r="I6" s="116"/>
    </row>
    <row r="7" spans="1:9" ht="38.25" customHeight="1" thickBot="1" x14ac:dyDescent="0.25">
      <c r="A7" s="109"/>
      <c r="B7" s="111"/>
      <c r="C7" s="80">
        <v>1</v>
      </c>
      <c r="D7" s="80">
        <v>2</v>
      </c>
      <c r="E7" s="80">
        <v>3</v>
      </c>
      <c r="F7" s="80">
        <v>4</v>
      </c>
      <c r="G7" s="80" t="s">
        <v>3</v>
      </c>
      <c r="H7" s="111"/>
      <c r="I7" s="116"/>
    </row>
    <row r="8" spans="1:9" ht="6.75" customHeight="1" x14ac:dyDescent="0.2">
      <c r="A8" s="81"/>
      <c r="B8" s="79"/>
      <c r="C8" s="79"/>
      <c r="D8" s="82"/>
      <c r="E8" s="79"/>
      <c r="F8" s="79"/>
      <c r="G8" s="79"/>
      <c r="H8" s="79"/>
      <c r="I8" s="79"/>
    </row>
    <row r="9" spans="1:9" ht="12.75" customHeight="1" x14ac:dyDescent="0.2">
      <c r="A9" s="83"/>
      <c r="B9" s="107" t="s">
        <v>12</v>
      </c>
      <c r="C9" s="107"/>
      <c r="D9" s="107"/>
      <c r="E9" s="107"/>
      <c r="F9" s="107"/>
      <c r="G9" s="107"/>
      <c r="H9" s="107"/>
      <c r="I9" s="107"/>
    </row>
    <row r="10" spans="1:9" ht="3" customHeight="1" x14ac:dyDescent="0.2">
      <c r="A10" s="84"/>
      <c r="B10" s="85"/>
      <c r="C10" s="85"/>
      <c r="D10" s="85"/>
      <c r="E10" s="85"/>
      <c r="F10" s="85"/>
      <c r="G10" s="85"/>
      <c r="H10" s="85"/>
      <c r="I10" s="86"/>
    </row>
    <row r="11" spans="1:9" ht="12.75" customHeight="1" x14ac:dyDescent="0.2">
      <c r="A11" s="61" t="s">
        <v>16</v>
      </c>
      <c r="B11" s="62">
        <f t="shared" ref="B11:H15" si="0">+B19+B27</f>
        <v>52254</v>
      </c>
      <c r="C11" s="62">
        <f t="shared" si="0"/>
        <v>37642</v>
      </c>
      <c r="D11" s="62">
        <f t="shared" si="0"/>
        <v>11130</v>
      </c>
      <c r="E11" s="62">
        <f t="shared" si="0"/>
        <v>2361</v>
      </c>
      <c r="F11" s="62">
        <f t="shared" si="0"/>
        <v>864</v>
      </c>
      <c r="G11" s="62">
        <f t="shared" si="0"/>
        <v>257</v>
      </c>
      <c r="H11" s="62">
        <f t="shared" si="0"/>
        <v>71787</v>
      </c>
      <c r="I11" s="63">
        <f>+H11/B11</f>
        <v>1.3738087036399127</v>
      </c>
    </row>
    <row r="12" spans="1:9" ht="12.75" customHeight="1" x14ac:dyDescent="0.2">
      <c r="A12" s="64" t="s">
        <v>17</v>
      </c>
      <c r="B12" s="62">
        <f t="shared" si="0"/>
        <v>89539</v>
      </c>
      <c r="C12" s="62">
        <f t="shared" si="0"/>
        <v>42094</v>
      </c>
      <c r="D12" s="62">
        <f t="shared" si="0"/>
        <v>16922</v>
      </c>
      <c r="E12" s="62">
        <f t="shared" si="0"/>
        <v>11999</v>
      </c>
      <c r="F12" s="62">
        <f t="shared" si="0"/>
        <v>12524</v>
      </c>
      <c r="G12" s="62">
        <f t="shared" si="0"/>
        <v>6000</v>
      </c>
      <c r="H12" s="62">
        <f t="shared" si="0"/>
        <v>193955</v>
      </c>
      <c r="I12" s="63">
        <f>+H12/B12</f>
        <v>2.1661510626654308</v>
      </c>
    </row>
    <row r="13" spans="1:9" ht="12.75" customHeight="1" x14ac:dyDescent="0.2">
      <c r="A13" s="64" t="s">
        <v>13</v>
      </c>
      <c r="B13" s="62">
        <f t="shared" si="0"/>
        <v>69415</v>
      </c>
      <c r="C13" s="62">
        <f t="shared" si="0"/>
        <v>28502</v>
      </c>
      <c r="D13" s="62">
        <f t="shared" si="0"/>
        <v>15637</v>
      </c>
      <c r="E13" s="62">
        <f t="shared" si="0"/>
        <v>11178</v>
      </c>
      <c r="F13" s="62">
        <f t="shared" si="0"/>
        <v>9603</v>
      </c>
      <c r="G13" s="62">
        <f t="shared" si="0"/>
        <v>4495</v>
      </c>
      <c r="H13" s="62">
        <f t="shared" si="0"/>
        <v>155653</v>
      </c>
      <c r="I13" s="63">
        <f>+H13/B13</f>
        <v>2.2423539580782252</v>
      </c>
    </row>
    <row r="14" spans="1:9" ht="12.75" customHeight="1" x14ac:dyDescent="0.2">
      <c r="A14" s="61" t="s">
        <v>14</v>
      </c>
      <c r="B14" s="62">
        <f t="shared" si="0"/>
        <v>92679</v>
      </c>
      <c r="C14" s="62">
        <f t="shared" si="0"/>
        <v>43707</v>
      </c>
      <c r="D14" s="62">
        <f t="shared" si="0"/>
        <v>35312</v>
      </c>
      <c r="E14" s="62">
        <f t="shared" si="0"/>
        <v>10057</v>
      </c>
      <c r="F14" s="62">
        <f t="shared" si="0"/>
        <v>2835</v>
      </c>
      <c r="G14" s="62">
        <f t="shared" si="0"/>
        <v>768</v>
      </c>
      <c r="H14" s="62">
        <f t="shared" si="0"/>
        <v>159896</v>
      </c>
      <c r="I14" s="63">
        <f>+H14/B14</f>
        <v>1.7252667810399336</v>
      </c>
    </row>
    <row r="15" spans="1:9" ht="12.75" customHeight="1" x14ac:dyDescent="0.2">
      <c r="A15" s="65" t="s">
        <v>58</v>
      </c>
      <c r="B15" s="66">
        <f t="shared" si="0"/>
        <v>303887</v>
      </c>
      <c r="C15" s="66">
        <f t="shared" si="0"/>
        <v>151945</v>
      </c>
      <c r="D15" s="66">
        <f t="shared" si="0"/>
        <v>79001</v>
      </c>
      <c r="E15" s="66">
        <f t="shared" si="0"/>
        <v>35595</v>
      </c>
      <c r="F15" s="66">
        <f t="shared" si="0"/>
        <v>25826</v>
      </c>
      <c r="G15" s="66">
        <f t="shared" si="0"/>
        <v>11520</v>
      </c>
      <c r="H15" s="66">
        <f t="shared" si="0"/>
        <v>581291</v>
      </c>
      <c r="I15" s="67">
        <f>+H15/B15</f>
        <v>1.9128524747685818</v>
      </c>
    </row>
    <row r="16" spans="1:9" ht="3" customHeight="1" x14ac:dyDescent="0.2">
      <c r="A16" s="68"/>
      <c r="B16" s="69"/>
      <c r="C16" s="69"/>
      <c r="D16" s="69"/>
      <c r="E16" s="69"/>
      <c r="F16" s="69"/>
      <c r="G16" s="69"/>
      <c r="H16" s="69"/>
      <c r="I16" s="69"/>
    </row>
    <row r="17" spans="1:9" ht="12.75" customHeight="1" x14ac:dyDescent="0.2">
      <c r="A17" s="70"/>
      <c r="B17" s="107" t="s">
        <v>19</v>
      </c>
      <c r="C17" s="107"/>
      <c r="D17" s="107"/>
      <c r="E17" s="107"/>
      <c r="F17" s="107"/>
      <c r="G17" s="107"/>
      <c r="H17" s="107"/>
      <c r="I17" s="107"/>
    </row>
    <row r="18" spans="1:9" ht="3" customHeight="1" x14ac:dyDescent="0.2">
      <c r="A18" s="61"/>
      <c r="B18" s="62"/>
      <c r="C18" s="62"/>
      <c r="D18" s="62"/>
      <c r="E18" s="62"/>
      <c r="F18" s="62"/>
      <c r="G18" s="62"/>
      <c r="H18" s="62"/>
      <c r="I18" s="63"/>
    </row>
    <row r="19" spans="1:9" ht="12.75" customHeight="1" x14ac:dyDescent="0.2">
      <c r="A19" s="61" t="s">
        <v>16</v>
      </c>
      <c r="B19" s="62">
        <f>SUM(C19:G19)</f>
        <v>38668</v>
      </c>
      <c r="C19" s="62">
        <v>29297</v>
      </c>
      <c r="D19" s="62">
        <v>7687</v>
      </c>
      <c r="E19" s="62">
        <v>1215</v>
      </c>
      <c r="F19" s="62">
        <v>372</v>
      </c>
      <c r="G19" s="62">
        <v>97</v>
      </c>
      <c r="H19" s="62">
        <v>50317</v>
      </c>
      <c r="I19" s="63">
        <f>+H19/B19</f>
        <v>1.3012568532119582</v>
      </c>
    </row>
    <row r="20" spans="1:9" ht="12.75" customHeight="1" x14ac:dyDescent="0.2">
      <c r="A20" s="64" t="s">
        <v>17</v>
      </c>
      <c r="B20" s="62">
        <f>SUM(C20:G20)</f>
        <v>67230</v>
      </c>
      <c r="C20" s="62">
        <v>33776</v>
      </c>
      <c r="D20" s="62">
        <v>13113</v>
      </c>
      <c r="E20" s="62">
        <v>8636</v>
      </c>
      <c r="F20" s="62">
        <v>8380</v>
      </c>
      <c r="G20" s="62">
        <v>3325</v>
      </c>
      <c r="H20" s="62">
        <v>136962</v>
      </c>
      <c r="I20" s="63">
        <f>+H20/B20</f>
        <v>2.0372155287817937</v>
      </c>
    </row>
    <row r="21" spans="1:9" ht="12.75" customHeight="1" x14ac:dyDescent="0.2">
      <c r="A21" s="64" t="s">
        <v>13</v>
      </c>
      <c r="B21" s="62">
        <f>SUM(C21:G21)</f>
        <v>54345</v>
      </c>
      <c r="C21" s="62">
        <v>23299</v>
      </c>
      <c r="D21" s="62">
        <v>12143</v>
      </c>
      <c r="E21" s="62">
        <v>8255</v>
      </c>
      <c r="F21" s="62">
        <v>7431</v>
      </c>
      <c r="G21" s="62">
        <v>3217</v>
      </c>
      <c r="H21" s="62">
        <v>119095</v>
      </c>
      <c r="I21" s="63">
        <f>+H21/B21</f>
        <v>2.1914619560217132</v>
      </c>
    </row>
    <row r="22" spans="1:9" ht="12.75" customHeight="1" x14ac:dyDescent="0.2">
      <c r="A22" s="61" t="s">
        <v>14</v>
      </c>
      <c r="B22" s="62">
        <f>SUM(C22:G22)</f>
        <v>80706</v>
      </c>
      <c r="C22" s="62">
        <v>39345</v>
      </c>
      <c r="D22" s="62">
        <v>30503</v>
      </c>
      <c r="E22" s="62">
        <v>8091</v>
      </c>
      <c r="F22" s="62">
        <v>2209</v>
      </c>
      <c r="G22" s="62">
        <v>558</v>
      </c>
      <c r="H22" s="62">
        <v>136403</v>
      </c>
      <c r="I22" s="63">
        <f>+H22/B22</f>
        <v>1.6901221718335688</v>
      </c>
    </row>
    <row r="23" spans="1:9" ht="12.75" customHeight="1" x14ac:dyDescent="0.2">
      <c r="A23" s="65" t="s">
        <v>58</v>
      </c>
      <c r="B23" s="62">
        <f>SUM(C23:G23)</f>
        <v>240949</v>
      </c>
      <c r="C23" s="62">
        <f t="shared" ref="C23:H23" si="1">SUM(C19:C22)</f>
        <v>125717</v>
      </c>
      <c r="D23" s="62">
        <f t="shared" si="1"/>
        <v>63446</v>
      </c>
      <c r="E23" s="62">
        <f t="shared" si="1"/>
        <v>26197</v>
      </c>
      <c r="F23" s="62">
        <f t="shared" si="1"/>
        <v>18392</v>
      </c>
      <c r="G23" s="62">
        <f t="shared" si="1"/>
        <v>7197</v>
      </c>
      <c r="H23" s="62">
        <f t="shared" si="1"/>
        <v>442777</v>
      </c>
      <c r="I23" s="63">
        <f>+H23/B23</f>
        <v>1.837637840372859</v>
      </c>
    </row>
    <row r="24" spans="1:9" ht="3" customHeight="1" x14ac:dyDescent="0.2">
      <c r="A24" s="72"/>
      <c r="B24" s="62"/>
      <c r="C24" s="62"/>
      <c r="D24" s="62"/>
      <c r="E24" s="62"/>
      <c r="F24" s="62"/>
      <c r="G24" s="62"/>
      <c r="H24" s="62"/>
      <c r="I24" s="62"/>
    </row>
    <row r="25" spans="1:9" ht="12.75" customHeight="1" x14ac:dyDescent="0.2">
      <c r="A25" s="70"/>
      <c r="B25" s="107" t="s">
        <v>20</v>
      </c>
      <c r="C25" s="107"/>
      <c r="D25" s="107"/>
      <c r="E25" s="107"/>
      <c r="F25" s="107"/>
      <c r="G25" s="107"/>
      <c r="H25" s="107"/>
      <c r="I25" s="107"/>
    </row>
    <row r="26" spans="1:9" ht="3" customHeight="1" x14ac:dyDescent="0.2">
      <c r="A26" s="61"/>
      <c r="B26" s="62"/>
      <c r="C26" s="62"/>
      <c r="D26" s="62"/>
      <c r="E26" s="62"/>
      <c r="F26" s="62"/>
      <c r="G26" s="62"/>
      <c r="H26" s="62"/>
      <c r="I26" s="63"/>
    </row>
    <row r="27" spans="1:9" ht="12.75" customHeight="1" x14ac:dyDescent="0.2">
      <c r="A27" s="61" t="s">
        <v>16</v>
      </c>
      <c r="B27" s="62">
        <f>SUM(C27:G27)</f>
        <v>13586</v>
      </c>
      <c r="C27" s="62">
        <v>8345</v>
      </c>
      <c r="D27" s="62">
        <v>3443</v>
      </c>
      <c r="E27" s="62">
        <v>1146</v>
      </c>
      <c r="F27" s="62">
        <v>492</v>
      </c>
      <c r="G27" s="62">
        <v>160</v>
      </c>
      <c r="H27" s="62">
        <v>21470</v>
      </c>
      <c r="I27" s="63">
        <f>+H27/B27</f>
        <v>1.5803032533490358</v>
      </c>
    </row>
    <row r="28" spans="1:9" ht="12.75" customHeight="1" x14ac:dyDescent="0.2">
      <c r="A28" s="64" t="s">
        <v>17</v>
      </c>
      <c r="B28" s="62">
        <f>SUM(C28:G28)</f>
        <v>22309</v>
      </c>
      <c r="C28" s="62">
        <v>8318</v>
      </c>
      <c r="D28" s="62">
        <v>3809</v>
      </c>
      <c r="E28" s="62">
        <v>3363</v>
      </c>
      <c r="F28" s="62">
        <v>4144</v>
      </c>
      <c r="G28" s="62">
        <v>2675</v>
      </c>
      <c r="H28" s="62">
        <v>56993</v>
      </c>
      <c r="I28" s="63">
        <f>+H28/B28</f>
        <v>2.5547088618943028</v>
      </c>
    </row>
    <row r="29" spans="1:9" ht="12.75" customHeight="1" x14ac:dyDescent="0.2">
      <c r="A29" s="64" t="s">
        <v>13</v>
      </c>
      <c r="B29" s="62">
        <f>SUM(C29:G29)</f>
        <v>15070</v>
      </c>
      <c r="C29" s="62">
        <v>5203</v>
      </c>
      <c r="D29" s="62">
        <v>3494</v>
      </c>
      <c r="E29" s="62">
        <v>2923</v>
      </c>
      <c r="F29" s="62">
        <v>2172</v>
      </c>
      <c r="G29" s="62">
        <v>1278</v>
      </c>
      <c r="H29" s="62">
        <v>36558</v>
      </c>
      <c r="I29" s="63">
        <f>+H29/B29</f>
        <v>2.4258792302587922</v>
      </c>
    </row>
    <row r="30" spans="1:9" ht="12.75" customHeight="1" x14ac:dyDescent="0.2">
      <c r="A30" s="61" t="s">
        <v>14</v>
      </c>
      <c r="B30" s="62">
        <f>SUM(C30:G30)</f>
        <v>11973</v>
      </c>
      <c r="C30" s="62">
        <v>4362</v>
      </c>
      <c r="D30" s="62">
        <v>4809</v>
      </c>
      <c r="E30" s="62">
        <v>1966</v>
      </c>
      <c r="F30" s="62">
        <v>626</v>
      </c>
      <c r="G30" s="62">
        <v>210</v>
      </c>
      <c r="H30" s="62">
        <v>23493</v>
      </c>
      <c r="I30" s="63">
        <f>+H30/B30</f>
        <v>1.9621648709596593</v>
      </c>
    </row>
    <row r="31" spans="1:9" ht="12.75" customHeight="1" x14ac:dyDescent="0.2">
      <c r="A31" s="65" t="s">
        <v>58</v>
      </c>
      <c r="B31" s="62">
        <f>SUM(C31:G31)</f>
        <v>62938</v>
      </c>
      <c r="C31" s="62">
        <f t="shared" ref="C31:H31" si="2">SUM(C27:C30)</f>
        <v>26228</v>
      </c>
      <c r="D31" s="62">
        <f t="shared" si="2"/>
        <v>15555</v>
      </c>
      <c r="E31" s="62">
        <f t="shared" si="2"/>
        <v>9398</v>
      </c>
      <c r="F31" s="62">
        <f t="shared" si="2"/>
        <v>7434</v>
      </c>
      <c r="G31" s="62">
        <f t="shared" si="2"/>
        <v>4323</v>
      </c>
      <c r="H31" s="62">
        <f t="shared" si="2"/>
        <v>138514</v>
      </c>
      <c r="I31" s="63">
        <f>+H31/B31</f>
        <v>2.2008007880771552</v>
      </c>
    </row>
    <row r="32" spans="1:9" ht="12.75" customHeight="1" x14ac:dyDescent="0.2">
      <c r="A32" s="87" t="str">
        <f>REPT("    ",7)</f>
        <v xml:space="preserve">                            </v>
      </c>
      <c r="B32" s="88"/>
      <c r="C32" s="88"/>
      <c r="D32" s="88"/>
      <c r="E32" s="88"/>
      <c r="F32" s="88"/>
      <c r="G32" s="88"/>
      <c r="H32" s="88"/>
      <c r="I32" s="88"/>
    </row>
    <row r="33" spans="1:9" ht="12.75" customHeight="1" x14ac:dyDescent="0.2">
      <c r="A33" s="89" t="s">
        <v>70</v>
      </c>
      <c r="B33" s="79"/>
      <c r="C33" s="79"/>
      <c r="D33" s="79"/>
      <c r="E33" s="79"/>
      <c r="F33" s="79"/>
      <c r="G33" s="79"/>
      <c r="H33" s="90"/>
      <c r="I33" s="90"/>
    </row>
    <row r="34" spans="1:9" ht="12.75" customHeight="1" x14ac:dyDescent="0.2">
      <c r="A34" s="16"/>
      <c r="B34" s="91"/>
      <c r="H34" s="91"/>
    </row>
    <row r="35" spans="1:9" ht="12.75" customHeight="1" x14ac:dyDescent="0.2">
      <c r="A35" s="4"/>
      <c r="H35" s="91"/>
      <c r="I35" s="91"/>
    </row>
    <row r="36" spans="1:9" ht="12.75" customHeight="1" x14ac:dyDescent="0.2">
      <c r="A36" s="16"/>
      <c r="B36" s="91"/>
      <c r="H36" s="91"/>
    </row>
    <row r="37" spans="1:9" ht="12.75" customHeight="1" x14ac:dyDescent="0.2">
      <c r="A37" s="4"/>
      <c r="H37" s="91"/>
    </row>
    <row r="38" spans="1:9" ht="12.75" customHeight="1" x14ac:dyDescent="0.2">
      <c r="H38" s="91"/>
    </row>
    <row r="39" spans="1:9" ht="12.75" customHeight="1" x14ac:dyDescent="0.2">
      <c r="H39" s="91"/>
    </row>
    <row r="40" spans="1:9" ht="12.75" customHeight="1" x14ac:dyDescent="0.2">
      <c r="H40" s="91"/>
    </row>
    <row r="41" spans="1:9" ht="12.75" customHeight="1" x14ac:dyDescent="0.2">
      <c r="H41" s="91"/>
    </row>
    <row r="42" spans="1:9" ht="12.75" customHeight="1" x14ac:dyDescent="0.2">
      <c r="H42" s="91"/>
    </row>
    <row r="43" spans="1:9" ht="12.75" customHeight="1" x14ac:dyDescent="0.2">
      <c r="H43" s="91"/>
    </row>
    <row r="44" spans="1:9" ht="12.75" customHeight="1" x14ac:dyDescent="0.2">
      <c r="H44" s="91"/>
    </row>
    <row r="77" ht="11.25" x14ac:dyDescent="0.2"/>
    <row r="78" ht="11.25" x14ac:dyDescent="0.2"/>
    <row r="79" ht="11.25" x14ac:dyDescent="0.2"/>
  </sheetData>
  <mergeCells count="8">
    <mergeCell ref="I5:I7"/>
    <mergeCell ref="B9:I9"/>
    <mergeCell ref="B17:I17"/>
    <mergeCell ref="B25:I25"/>
    <mergeCell ref="A5:A7"/>
    <mergeCell ref="B5:B7"/>
    <mergeCell ref="C5:G6"/>
    <mergeCell ref="H5:H7"/>
  </mergeCells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workbookViewId="0">
      <selection activeCell="I36" sqref="I36"/>
    </sheetView>
  </sheetViews>
  <sheetFormatPr baseColWidth="10" defaultColWidth="9.83203125" defaultRowHeight="12.75" customHeight="1" x14ac:dyDescent="0.2"/>
  <cols>
    <col min="1" max="1" width="21.83203125" style="50" customWidth="1"/>
    <col min="2" max="2" width="11.83203125" style="50" customWidth="1"/>
    <col min="3" max="6" width="11.33203125" style="50" customWidth="1"/>
    <col min="7" max="8" width="11.83203125" style="50" customWidth="1"/>
    <col min="9" max="9" width="12.83203125" style="50" customWidth="1"/>
    <col min="10" max="16384" width="9.83203125" style="50"/>
  </cols>
  <sheetData>
    <row r="1" spans="1:13" ht="12.75" customHeight="1" x14ac:dyDescent="0.2">
      <c r="A1" s="6" t="s">
        <v>59</v>
      </c>
      <c r="B1" s="49"/>
      <c r="C1" s="49"/>
      <c r="D1" s="49"/>
      <c r="E1" s="49"/>
      <c r="F1" s="49"/>
      <c r="G1" s="49"/>
      <c r="H1" s="49"/>
    </row>
    <row r="3" spans="1:13" ht="26.25" customHeight="1" x14ac:dyDescent="0.2">
      <c r="A3" s="98" t="s">
        <v>86</v>
      </c>
      <c r="B3" s="78"/>
      <c r="C3" s="78"/>
      <c r="D3" s="78"/>
      <c r="E3" s="78"/>
      <c r="F3" s="78"/>
      <c r="G3" s="78"/>
      <c r="H3" s="78"/>
      <c r="I3" s="78"/>
    </row>
    <row r="4" spans="1:13" ht="12.75" customHeight="1" x14ac:dyDescent="0.2">
      <c r="A4" s="79"/>
      <c r="B4" s="79"/>
      <c r="C4" s="79"/>
      <c r="D4" s="79"/>
      <c r="E4" s="79"/>
      <c r="F4" s="79"/>
      <c r="G4" s="79"/>
      <c r="H4" s="79"/>
      <c r="I4" s="79"/>
    </row>
    <row r="5" spans="1:13" ht="12.75" customHeight="1" thickBot="1" x14ac:dyDescent="0.25">
      <c r="A5" s="108" t="s">
        <v>56</v>
      </c>
      <c r="B5" s="110" t="s">
        <v>79</v>
      </c>
      <c r="C5" s="112" t="s">
        <v>6</v>
      </c>
      <c r="D5" s="112"/>
      <c r="E5" s="112"/>
      <c r="F5" s="112"/>
      <c r="G5" s="112"/>
      <c r="H5" s="114" t="s">
        <v>7</v>
      </c>
      <c r="I5" s="115" t="s">
        <v>57</v>
      </c>
    </row>
    <row r="6" spans="1:13" ht="12.75" customHeight="1" thickBot="1" x14ac:dyDescent="0.25">
      <c r="A6" s="109"/>
      <c r="B6" s="111"/>
      <c r="C6" s="113"/>
      <c r="D6" s="113"/>
      <c r="E6" s="113"/>
      <c r="F6" s="113"/>
      <c r="G6" s="113"/>
      <c r="H6" s="111"/>
      <c r="I6" s="116"/>
    </row>
    <row r="7" spans="1:13" ht="38.25" customHeight="1" thickBot="1" x14ac:dyDescent="0.25">
      <c r="A7" s="109"/>
      <c r="B7" s="111"/>
      <c r="C7" s="106">
        <v>1</v>
      </c>
      <c r="D7" s="106">
        <v>2</v>
      </c>
      <c r="E7" s="106">
        <v>3</v>
      </c>
      <c r="F7" s="106">
        <v>4</v>
      </c>
      <c r="G7" s="106" t="s">
        <v>3</v>
      </c>
      <c r="H7" s="111"/>
      <c r="I7" s="116"/>
    </row>
    <row r="8" spans="1:13" ht="6.75" customHeight="1" x14ac:dyDescent="0.2">
      <c r="A8" s="81"/>
      <c r="B8" s="79"/>
      <c r="C8" s="79"/>
      <c r="D8" s="82"/>
      <c r="E8" s="79"/>
      <c r="F8" s="79"/>
      <c r="G8" s="79"/>
      <c r="H8" s="79"/>
      <c r="I8" s="79"/>
    </row>
    <row r="9" spans="1:13" ht="17.100000000000001" customHeight="1" x14ac:dyDescent="0.2">
      <c r="A9" s="83"/>
      <c r="B9" s="107" t="s">
        <v>12</v>
      </c>
      <c r="C9" s="107"/>
      <c r="D9" s="107"/>
      <c r="E9" s="107"/>
      <c r="F9" s="107"/>
      <c r="G9" s="107"/>
      <c r="H9" s="107"/>
      <c r="I9" s="107"/>
      <c r="K9" s="92"/>
      <c r="L9" s="92"/>
      <c r="M9" s="92"/>
    </row>
    <row r="10" spans="1:13" ht="12.75" customHeight="1" x14ac:dyDescent="0.2">
      <c r="A10" s="93" t="s">
        <v>16</v>
      </c>
      <c r="B10" s="62">
        <v>53909</v>
      </c>
      <c r="C10" s="62">
        <v>39178</v>
      </c>
      <c r="D10" s="62">
        <v>12375</v>
      </c>
      <c r="E10" s="62">
        <v>1537</v>
      </c>
      <c r="F10" s="62">
        <v>517</v>
      </c>
      <c r="G10" s="62">
        <v>302</v>
      </c>
      <c r="H10" s="62">
        <v>72259</v>
      </c>
      <c r="I10" s="63">
        <v>1.34</v>
      </c>
      <c r="K10" s="92"/>
      <c r="L10" s="92"/>
      <c r="M10" s="92"/>
    </row>
    <row r="11" spans="1:13" ht="12.75" customHeight="1" x14ac:dyDescent="0.2">
      <c r="A11" s="94" t="s">
        <v>17</v>
      </c>
      <c r="B11" s="62">
        <v>89883</v>
      </c>
      <c r="C11" s="62">
        <v>44335</v>
      </c>
      <c r="D11" s="62">
        <v>18107</v>
      </c>
      <c r="E11" s="62">
        <v>11776</v>
      </c>
      <c r="F11" s="62">
        <v>10715</v>
      </c>
      <c r="G11" s="62">
        <v>4950</v>
      </c>
      <c r="H11" s="62">
        <v>185147</v>
      </c>
      <c r="I11" s="63">
        <v>2.06</v>
      </c>
      <c r="K11" s="92"/>
      <c r="L11" s="92"/>
      <c r="M11" s="92"/>
    </row>
    <row r="12" spans="1:13" ht="12.75" customHeight="1" x14ac:dyDescent="0.2">
      <c r="A12" s="94" t="s">
        <v>13</v>
      </c>
      <c r="B12" s="62">
        <v>77814</v>
      </c>
      <c r="C12" s="62">
        <v>32622</v>
      </c>
      <c r="D12" s="62">
        <v>15112</v>
      </c>
      <c r="E12" s="62">
        <v>12020</v>
      </c>
      <c r="F12" s="62">
        <v>12303</v>
      </c>
      <c r="G12" s="62">
        <v>5757</v>
      </c>
      <c r="H12" s="62">
        <v>178682</v>
      </c>
      <c r="I12" s="63">
        <v>2.2999999999999998</v>
      </c>
      <c r="K12" s="92"/>
      <c r="L12" s="92"/>
      <c r="M12" s="92"/>
    </row>
    <row r="13" spans="1:13" ht="12.75" customHeight="1" x14ac:dyDescent="0.2">
      <c r="A13" s="93" t="s">
        <v>14</v>
      </c>
      <c r="B13" s="62">
        <v>102220</v>
      </c>
      <c r="C13" s="62">
        <v>52096</v>
      </c>
      <c r="D13" s="62">
        <v>38277</v>
      </c>
      <c r="E13" s="62">
        <v>8644</v>
      </c>
      <c r="F13" s="62">
        <v>2465</v>
      </c>
      <c r="G13" s="62">
        <v>738</v>
      </c>
      <c r="H13" s="62">
        <v>168377</v>
      </c>
      <c r="I13" s="63">
        <v>1.65</v>
      </c>
      <c r="K13" s="92"/>
      <c r="L13" s="92"/>
      <c r="M13" s="92"/>
    </row>
    <row r="14" spans="1:13" ht="12.75" customHeight="1" x14ac:dyDescent="0.2">
      <c r="A14" s="70" t="s">
        <v>58</v>
      </c>
      <c r="B14" s="66">
        <v>323826</v>
      </c>
      <c r="C14" s="66">
        <v>168231</v>
      </c>
      <c r="D14" s="66">
        <v>83871</v>
      </c>
      <c r="E14" s="66">
        <v>33977</v>
      </c>
      <c r="F14" s="66">
        <v>26000</v>
      </c>
      <c r="G14" s="66">
        <v>11747</v>
      </c>
      <c r="H14" s="66">
        <v>604465</v>
      </c>
      <c r="I14" s="67">
        <v>1.87</v>
      </c>
      <c r="K14" s="92"/>
      <c r="L14" s="92"/>
      <c r="M14" s="92"/>
    </row>
    <row r="15" spans="1:13" ht="17.100000000000001" customHeight="1" x14ac:dyDescent="0.2">
      <c r="A15" s="70"/>
      <c r="B15" s="107" t="s">
        <v>19</v>
      </c>
      <c r="C15" s="107"/>
      <c r="D15" s="107"/>
      <c r="E15" s="107"/>
      <c r="F15" s="107"/>
      <c r="G15" s="107"/>
      <c r="H15" s="107"/>
      <c r="I15" s="107"/>
      <c r="K15" s="92"/>
      <c r="L15" s="92"/>
      <c r="M15" s="92"/>
    </row>
    <row r="16" spans="1:13" ht="12.75" customHeight="1" x14ac:dyDescent="0.2">
      <c r="A16" s="93" t="s">
        <v>16</v>
      </c>
      <c r="B16" s="62">
        <v>34920</v>
      </c>
      <c r="C16" s="62">
        <v>25781</v>
      </c>
      <c r="D16" s="62">
        <v>8198</v>
      </c>
      <c r="E16" s="62">
        <v>727</v>
      </c>
      <c r="F16" s="62">
        <v>165</v>
      </c>
      <c r="G16" s="62">
        <v>49</v>
      </c>
      <c r="H16" s="62">
        <v>45276</v>
      </c>
      <c r="I16" s="63">
        <v>1.3</v>
      </c>
      <c r="K16" s="92"/>
      <c r="L16" s="92"/>
      <c r="M16" s="92"/>
    </row>
    <row r="17" spans="1:13" ht="12.75" customHeight="1" x14ac:dyDescent="0.2">
      <c r="A17" s="94" t="s">
        <v>17</v>
      </c>
      <c r="B17" s="62">
        <v>57030</v>
      </c>
      <c r="C17" s="62">
        <v>28688</v>
      </c>
      <c r="D17" s="62">
        <v>11993</v>
      </c>
      <c r="E17" s="62">
        <v>7210</v>
      </c>
      <c r="F17" s="62">
        <v>6746</v>
      </c>
      <c r="G17" s="62">
        <v>2393</v>
      </c>
      <c r="H17" s="62">
        <v>113826</v>
      </c>
      <c r="I17" s="63">
        <v>2</v>
      </c>
      <c r="K17" s="92"/>
      <c r="L17" s="92"/>
      <c r="M17" s="92"/>
    </row>
    <row r="18" spans="1:13" ht="12.75" customHeight="1" x14ac:dyDescent="0.2">
      <c r="A18" s="94" t="s">
        <v>13</v>
      </c>
      <c r="B18" s="62">
        <v>53668</v>
      </c>
      <c r="C18" s="62">
        <v>22686</v>
      </c>
      <c r="D18" s="62">
        <v>10485</v>
      </c>
      <c r="E18" s="62">
        <v>8207</v>
      </c>
      <c r="F18" s="62">
        <v>8738</v>
      </c>
      <c r="G18" s="62">
        <v>3552</v>
      </c>
      <c r="H18" s="62">
        <v>121852</v>
      </c>
      <c r="I18" s="63">
        <v>2.27</v>
      </c>
      <c r="K18" s="92"/>
      <c r="L18" s="92"/>
      <c r="M18" s="92"/>
    </row>
    <row r="19" spans="1:13" ht="12.75" customHeight="1" x14ac:dyDescent="0.2">
      <c r="A19" s="93" t="s">
        <v>14</v>
      </c>
      <c r="B19" s="62">
        <v>82082</v>
      </c>
      <c r="C19" s="62">
        <v>42793</v>
      </c>
      <c r="D19" s="62">
        <v>30711</v>
      </c>
      <c r="E19" s="62">
        <v>6297</v>
      </c>
      <c r="F19" s="62">
        <v>1777</v>
      </c>
      <c r="G19" s="62">
        <v>504</v>
      </c>
      <c r="H19" s="62">
        <v>132894</v>
      </c>
      <c r="I19" s="63">
        <v>1.62</v>
      </c>
      <c r="K19" s="92"/>
      <c r="L19" s="92"/>
      <c r="M19" s="92"/>
    </row>
    <row r="20" spans="1:13" ht="12.75" customHeight="1" x14ac:dyDescent="0.2">
      <c r="A20" s="70" t="s">
        <v>58</v>
      </c>
      <c r="B20" s="104">
        <v>227700</v>
      </c>
      <c r="C20" s="104">
        <v>119948</v>
      </c>
      <c r="D20" s="104">
        <v>61387</v>
      </c>
      <c r="E20" s="104">
        <v>22441</v>
      </c>
      <c r="F20" s="104">
        <v>17426</v>
      </c>
      <c r="G20" s="104">
        <v>6498</v>
      </c>
      <c r="H20" s="104">
        <v>413848</v>
      </c>
      <c r="I20" s="105">
        <v>1.82</v>
      </c>
      <c r="K20" s="92"/>
      <c r="L20" s="92"/>
      <c r="M20" s="92"/>
    </row>
    <row r="21" spans="1:13" ht="17.100000000000001" customHeight="1" x14ac:dyDescent="0.2">
      <c r="A21" s="70"/>
      <c r="B21" s="107" t="s">
        <v>20</v>
      </c>
      <c r="C21" s="107"/>
      <c r="D21" s="107"/>
      <c r="E21" s="107"/>
      <c r="F21" s="107"/>
      <c r="G21" s="107"/>
      <c r="H21" s="107"/>
      <c r="I21" s="107"/>
      <c r="K21" s="92"/>
      <c r="L21" s="92"/>
      <c r="M21" s="92"/>
    </row>
    <row r="22" spans="1:13" ht="12.75" customHeight="1" x14ac:dyDescent="0.2">
      <c r="A22" s="93" t="s">
        <v>16</v>
      </c>
      <c r="B22" s="62">
        <v>18989</v>
      </c>
      <c r="C22" s="62">
        <v>13397</v>
      </c>
      <c r="D22" s="62">
        <v>4177</v>
      </c>
      <c r="E22" s="62">
        <v>810</v>
      </c>
      <c r="F22" s="62">
        <v>352</v>
      </c>
      <c r="G22" s="62">
        <v>253</v>
      </c>
      <c r="H22" s="62">
        <v>26983</v>
      </c>
      <c r="I22" s="63">
        <v>1.42</v>
      </c>
    </row>
    <row r="23" spans="1:13" ht="12.75" customHeight="1" x14ac:dyDescent="0.2">
      <c r="A23" s="94" t="s">
        <v>17</v>
      </c>
      <c r="B23" s="62">
        <v>32853</v>
      </c>
      <c r="C23" s="62">
        <v>15647</v>
      </c>
      <c r="D23" s="62">
        <v>6114</v>
      </c>
      <c r="E23" s="62">
        <v>4566</v>
      </c>
      <c r="F23" s="62">
        <v>3969</v>
      </c>
      <c r="G23" s="62">
        <v>2557</v>
      </c>
      <c r="H23" s="62">
        <v>71321</v>
      </c>
      <c r="I23" s="63">
        <v>2.17</v>
      </c>
    </row>
    <row r="24" spans="1:13" ht="12.75" customHeight="1" x14ac:dyDescent="0.2">
      <c r="A24" s="94" t="s">
        <v>13</v>
      </c>
      <c r="B24" s="62">
        <v>24146</v>
      </c>
      <c r="C24" s="62">
        <v>9936</v>
      </c>
      <c r="D24" s="62">
        <v>4627</v>
      </c>
      <c r="E24" s="62">
        <v>3813</v>
      </c>
      <c r="F24" s="62">
        <v>3565</v>
      </c>
      <c r="G24" s="62">
        <v>2205</v>
      </c>
      <c r="H24" s="62">
        <v>56830</v>
      </c>
      <c r="I24" s="63">
        <v>2.35</v>
      </c>
    </row>
    <row r="25" spans="1:13" ht="12.75" customHeight="1" x14ac:dyDescent="0.2">
      <c r="A25" s="93" t="s">
        <v>14</v>
      </c>
      <c r="B25" s="62">
        <v>20138</v>
      </c>
      <c r="C25" s="62">
        <v>9303</v>
      </c>
      <c r="D25" s="62">
        <v>7566</v>
      </c>
      <c r="E25" s="62">
        <v>2347</v>
      </c>
      <c r="F25" s="62">
        <v>688</v>
      </c>
      <c r="G25" s="62">
        <v>234</v>
      </c>
      <c r="H25" s="62">
        <v>35483</v>
      </c>
      <c r="I25" s="63">
        <v>1.76</v>
      </c>
    </row>
    <row r="26" spans="1:13" ht="12.75" customHeight="1" x14ac:dyDescent="0.2">
      <c r="A26" s="70" t="s">
        <v>58</v>
      </c>
      <c r="B26" s="104">
        <v>96126</v>
      </c>
      <c r="C26" s="104">
        <v>48283</v>
      </c>
      <c r="D26" s="104">
        <v>22484</v>
      </c>
      <c r="E26" s="104">
        <v>11536</v>
      </c>
      <c r="F26" s="104">
        <v>8574</v>
      </c>
      <c r="G26" s="104">
        <v>5249</v>
      </c>
      <c r="H26" s="104">
        <v>190617</v>
      </c>
      <c r="I26" s="105">
        <v>1.98</v>
      </c>
    </row>
    <row r="27" spans="1:13" ht="9.75" customHeight="1" x14ac:dyDescent="0.2">
      <c r="A27" s="87" t="str">
        <f>REPT("    ",7)</f>
        <v xml:space="preserve">                            </v>
      </c>
      <c r="B27" s="88"/>
      <c r="C27" s="88"/>
      <c r="D27" s="88"/>
      <c r="E27" s="88"/>
      <c r="F27" s="88"/>
      <c r="G27" s="88"/>
      <c r="H27" s="88"/>
      <c r="I27" s="88"/>
    </row>
  </sheetData>
  <mergeCells count="8">
    <mergeCell ref="B15:I15"/>
    <mergeCell ref="B21:I21"/>
    <mergeCell ref="A5:A7"/>
    <mergeCell ref="B5:B7"/>
    <mergeCell ref="C5:G6"/>
    <mergeCell ref="H5:H7"/>
    <mergeCell ref="I5:I7"/>
    <mergeCell ref="B9:I9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4">
    <pageSetUpPr fitToPage="1"/>
  </sheetPr>
  <dimension ref="A1:K74"/>
  <sheetViews>
    <sheetView workbookViewId="0">
      <selection activeCell="L7" sqref="L7"/>
    </sheetView>
  </sheetViews>
  <sheetFormatPr baseColWidth="10" defaultColWidth="8.5" defaultRowHeight="12.75" customHeight="1" x14ac:dyDescent="0.2"/>
  <cols>
    <col min="1" max="1" width="21.83203125" style="51" customWidth="1"/>
    <col min="2" max="2" width="11.83203125" style="51" customWidth="1"/>
    <col min="3" max="7" width="11.6640625" style="51" customWidth="1"/>
    <col min="8" max="9" width="11.83203125" style="51" customWidth="1"/>
    <col min="10" max="16384" width="8.5" style="51"/>
  </cols>
  <sheetData>
    <row r="1" spans="1:10" ht="12.75" customHeight="1" x14ac:dyDescent="0.2">
      <c r="A1" s="6" t="s">
        <v>60</v>
      </c>
      <c r="B1" s="49"/>
      <c r="C1" s="49"/>
      <c r="D1" s="49"/>
      <c r="E1" s="49"/>
      <c r="F1" s="49"/>
      <c r="G1" s="49"/>
      <c r="H1" s="49"/>
      <c r="I1" s="50"/>
    </row>
    <row r="3" spans="1:10" ht="26.45" customHeight="1" x14ac:dyDescent="0.2">
      <c r="A3" s="52" t="s">
        <v>61</v>
      </c>
      <c r="B3" s="53"/>
      <c r="C3" s="53"/>
      <c r="D3" s="53"/>
      <c r="E3" s="53"/>
      <c r="F3" s="53"/>
      <c r="G3" s="53"/>
      <c r="H3" s="53"/>
      <c r="I3" s="53"/>
    </row>
    <row r="5" spans="1:10" ht="12.75" customHeight="1" thickBot="1" x14ac:dyDescent="0.25">
      <c r="A5" s="119" t="s">
        <v>56</v>
      </c>
      <c r="B5" s="123" t="s">
        <v>18</v>
      </c>
      <c r="C5" s="125" t="s">
        <v>6</v>
      </c>
      <c r="D5" s="125"/>
      <c r="E5" s="125"/>
      <c r="F5" s="125"/>
      <c r="G5" s="125"/>
      <c r="H5" s="127" t="s">
        <v>7</v>
      </c>
      <c r="I5" s="121" t="s">
        <v>57</v>
      </c>
    </row>
    <row r="6" spans="1:10" ht="12.75" customHeight="1" thickBot="1" x14ac:dyDescent="0.25">
      <c r="A6" s="120"/>
      <c r="B6" s="124"/>
      <c r="C6" s="126"/>
      <c r="D6" s="126"/>
      <c r="E6" s="126"/>
      <c r="F6" s="126"/>
      <c r="G6" s="126"/>
      <c r="H6" s="124"/>
      <c r="I6" s="122"/>
    </row>
    <row r="7" spans="1:10" ht="38.25" customHeight="1" thickBot="1" x14ac:dyDescent="0.25">
      <c r="A7" s="120"/>
      <c r="B7" s="124"/>
      <c r="C7" s="54">
        <v>1</v>
      </c>
      <c r="D7" s="54">
        <v>2</v>
      </c>
      <c r="E7" s="54">
        <v>3</v>
      </c>
      <c r="F7" s="54">
        <v>4</v>
      </c>
      <c r="G7" s="54" t="s">
        <v>3</v>
      </c>
      <c r="H7" s="124"/>
      <c r="I7" s="122"/>
    </row>
    <row r="8" spans="1:10" ht="6" customHeight="1" x14ac:dyDescent="0.2">
      <c r="A8" s="55"/>
      <c r="D8" s="56"/>
    </row>
    <row r="9" spans="1:10" ht="12.75" customHeight="1" x14ac:dyDescent="0.2">
      <c r="A9" s="57"/>
      <c r="B9" s="118" t="s">
        <v>12</v>
      </c>
      <c r="C9" s="118"/>
      <c r="D9" s="118"/>
      <c r="E9" s="118"/>
      <c r="F9" s="118"/>
      <c r="G9" s="118"/>
      <c r="H9" s="118"/>
      <c r="I9" s="118"/>
    </row>
    <row r="10" spans="1:10" ht="6" customHeight="1" x14ac:dyDescent="0.2">
      <c r="A10" s="58"/>
      <c r="B10" s="59"/>
      <c r="C10" s="59"/>
      <c r="D10" s="59"/>
      <c r="E10" s="59"/>
      <c r="F10" s="59"/>
      <c r="G10" s="59"/>
      <c r="H10" s="59"/>
      <c r="I10" s="60"/>
    </row>
    <row r="11" spans="1:10" ht="12.75" customHeight="1" x14ac:dyDescent="0.2">
      <c r="A11" s="61" t="s">
        <v>16</v>
      </c>
      <c r="B11" s="62">
        <f t="shared" ref="B11:H15" si="0">+B19+B27</f>
        <v>49794</v>
      </c>
      <c r="C11" s="62">
        <f t="shared" si="0"/>
        <v>36438</v>
      </c>
      <c r="D11" s="62">
        <f t="shared" si="0"/>
        <v>9839</v>
      </c>
      <c r="E11" s="62">
        <f t="shared" si="0"/>
        <v>2295</v>
      </c>
      <c r="F11" s="62">
        <f t="shared" si="0"/>
        <v>975</v>
      </c>
      <c r="G11" s="62">
        <f t="shared" si="0"/>
        <v>247</v>
      </c>
      <c r="H11" s="62">
        <f t="shared" si="0"/>
        <v>68195</v>
      </c>
      <c r="I11" s="63">
        <f>+H11/B11</f>
        <v>1.3695425151624694</v>
      </c>
      <c r="J11" s="59"/>
    </row>
    <row r="12" spans="1:10" ht="12.75" customHeight="1" x14ac:dyDescent="0.2">
      <c r="A12" s="64" t="s">
        <v>17</v>
      </c>
      <c r="B12" s="62">
        <f t="shared" si="0"/>
        <v>90593</v>
      </c>
      <c r="C12" s="62">
        <f t="shared" si="0"/>
        <v>42458</v>
      </c>
      <c r="D12" s="62">
        <f t="shared" si="0"/>
        <v>17040</v>
      </c>
      <c r="E12" s="62">
        <f t="shared" si="0"/>
        <v>12059</v>
      </c>
      <c r="F12" s="62">
        <f t="shared" si="0"/>
        <v>12884</v>
      </c>
      <c r="G12" s="62">
        <f t="shared" si="0"/>
        <v>6152</v>
      </c>
      <c r="H12" s="62">
        <f t="shared" si="0"/>
        <v>197085</v>
      </c>
      <c r="I12" s="63">
        <f>+H12/B12</f>
        <v>2.175499210755798</v>
      </c>
      <c r="J12" s="59"/>
    </row>
    <row r="13" spans="1:10" ht="12.75" customHeight="1" x14ac:dyDescent="0.2">
      <c r="A13" s="64" t="s">
        <v>13</v>
      </c>
      <c r="B13" s="62">
        <f t="shared" si="0"/>
        <v>68841</v>
      </c>
      <c r="C13" s="62">
        <f t="shared" si="0"/>
        <v>27318</v>
      </c>
      <c r="D13" s="62">
        <f t="shared" si="0"/>
        <v>15736</v>
      </c>
      <c r="E13" s="62">
        <f t="shared" si="0"/>
        <v>11404</v>
      </c>
      <c r="F13" s="62">
        <f t="shared" si="0"/>
        <v>9786</v>
      </c>
      <c r="G13" s="62">
        <f t="shared" si="0"/>
        <v>4597</v>
      </c>
      <c r="H13" s="62">
        <f t="shared" si="0"/>
        <v>156672</v>
      </c>
      <c r="I13" s="63">
        <f>+H13/B13</f>
        <v>2.2758530526866259</v>
      </c>
      <c r="J13" s="59"/>
    </row>
    <row r="14" spans="1:10" ht="12.75" customHeight="1" x14ac:dyDescent="0.2">
      <c r="A14" s="61" t="s">
        <v>14</v>
      </c>
      <c r="B14" s="62">
        <f t="shared" si="0"/>
        <v>92722</v>
      </c>
      <c r="C14" s="62">
        <f t="shared" si="0"/>
        <v>43765</v>
      </c>
      <c r="D14" s="62">
        <f t="shared" si="0"/>
        <v>35489</v>
      </c>
      <c r="E14" s="62">
        <f t="shared" si="0"/>
        <v>9978</v>
      </c>
      <c r="F14" s="62">
        <f t="shared" si="0"/>
        <v>2740</v>
      </c>
      <c r="G14" s="62">
        <f t="shared" si="0"/>
        <v>750</v>
      </c>
      <c r="H14" s="62">
        <f t="shared" si="0"/>
        <v>159609</v>
      </c>
      <c r="I14" s="63">
        <f>+H14/B14</f>
        <v>1.7213714113155454</v>
      </c>
      <c r="J14" s="59"/>
    </row>
    <row r="15" spans="1:10" ht="12.75" customHeight="1" x14ac:dyDescent="0.2">
      <c r="A15" s="65" t="s">
        <v>58</v>
      </c>
      <c r="B15" s="66">
        <f t="shared" si="0"/>
        <v>301950</v>
      </c>
      <c r="C15" s="66">
        <f t="shared" si="0"/>
        <v>149979</v>
      </c>
      <c r="D15" s="66">
        <f t="shared" si="0"/>
        <v>78104</v>
      </c>
      <c r="E15" s="66">
        <f t="shared" si="0"/>
        <v>35736</v>
      </c>
      <c r="F15" s="66">
        <f t="shared" si="0"/>
        <v>26385</v>
      </c>
      <c r="G15" s="66">
        <f t="shared" si="0"/>
        <v>11746</v>
      </c>
      <c r="H15" s="66">
        <f t="shared" si="0"/>
        <v>581561</v>
      </c>
      <c r="I15" s="67">
        <f>+H15/B15</f>
        <v>1.9260175525749297</v>
      </c>
      <c r="J15" s="59"/>
    </row>
    <row r="16" spans="1:10" ht="6" customHeight="1" x14ac:dyDescent="0.2">
      <c r="A16" s="68"/>
      <c r="B16" s="69"/>
      <c r="C16" s="69"/>
      <c r="D16" s="69"/>
      <c r="E16" s="69"/>
      <c r="F16" s="69"/>
      <c r="G16" s="69"/>
      <c r="H16" s="69"/>
      <c r="I16" s="69"/>
      <c r="J16" s="59"/>
    </row>
    <row r="17" spans="1:11" ht="12.75" customHeight="1" x14ac:dyDescent="0.2">
      <c r="A17" s="70"/>
      <c r="B17" s="118" t="s">
        <v>19</v>
      </c>
      <c r="C17" s="118"/>
      <c r="D17" s="118"/>
      <c r="E17" s="118"/>
      <c r="F17" s="118"/>
      <c r="G17" s="118"/>
      <c r="H17" s="118"/>
      <c r="I17" s="118"/>
      <c r="J17" s="59"/>
    </row>
    <row r="18" spans="1:11" ht="6" customHeight="1" x14ac:dyDescent="0.2">
      <c r="A18" s="61"/>
      <c r="B18" s="62"/>
      <c r="C18" s="62"/>
      <c r="D18" s="62"/>
      <c r="E18" s="62"/>
      <c r="F18" s="62"/>
      <c r="G18" s="62"/>
      <c r="H18" s="62"/>
      <c r="I18" s="63"/>
      <c r="J18" s="59"/>
    </row>
    <row r="19" spans="1:11" ht="12.75" customHeight="1" x14ac:dyDescent="0.2">
      <c r="A19" s="61" t="s">
        <v>16</v>
      </c>
      <c r="B19" s="62">
        <f>SUM(C19:G19)</f>
        <v>36658</v>
      </c>
      <c r="C19" s="62">
        <v>28309</v>
      </c>
      <c r="D19" s="62">
        <v>6725</v>
      </c>
      <c r="E19" s="62">
        <v>1120</v>
      </c>
      <c r="F19" s="62">
        <v>406</v>
      </c>
      <c r="G19" s="62">
        <v>98</v>
      </c>
      <c r="H19" s="62">
        <v>47258</v>
      </c>
      <c r="I19" s="63">
        <f>+H19/B19</f>
        <v>1.2891592558241038</v>
      </c>
      <c r="J19" s="59"/>
      <c r="K19" s="71"/>
    </row>
    <row r="20" spans="1:11" ht="12.75" customHeight="1" x14ac:dyDescent="0.2">
      <c r="A20" s="64" t="s">
        <v>17</v>
      </c>
      <c r="B20" s="62">
        <f>SUM(C20:G20)</f>
        <v>68579</v>
      </c>
      <c r="C20" s="62">
        <v>34399</v>
      </c>
      <c r="D20" s="62">
        <v>13310</v>
      </c>
      <c r="E20" s="62">
        <v>8751</v>
      </c>
      <c r="F20" s="62">
        <v>8698</v>
      </c>
      <c r="G20" s="62">
        <v>3421</v>
      </c>
      <c r="H20" s="62">
        <v>140124</v>
      </c>
      <c r="I20" s="63">
        <f>+H20/B20</f>
        <v>2.0432493912130534</v>
      </c>
      <c r="J20" s="59"/>
      <c r="K20" s="71"/>
    </row>
    <row r="21" spans="1:11" ht="12.75" customHeight="1" x14ac:dyDescent="0.2">
      <c r="A21" s="64" t="s">
        <v>13</v>
      </c>
      <c r="B21" s="62">
        <f>SUM(C21:G21)</f>
        <v>53224</v>
      </c>
      <c r="C21" s="62">
        <v>22237</v>
      </c>
      <c r="D21" s="62">
        <v>12115</v>
      </c>
      <c r="E21" s="62">
        <v>8315</v>
      </c>
      <c r="F21" s="62">
        <v>7349</v>
      </c>
      <c r="G21" s="62">
        <v>3208</v>
      </c>
      <c r="H21" s="62">
        <v>117829</v>
      </c>
      <c r="I21" s="63">
        <f>+H21/B21</f>
        <v>2.2138321058169246</v>
      </c>
      <c r="J21" s="59"/>
    </row>
    <row r="22" spans="1:11" ht="12.75" customHeight="1" x14ac:dyDescent="0.2">
      <c r="A22" s="61" t="s">
        <v>14</v>
      </c>
      <c r="B22" s="62">
        <f>SUM(C22:G22)</f>
        <v>81254</v>
      </c>
      <c r="C22" s="62">
        <v>39512</v>
      </c>
      <c r="D22" s="62">
        <v>30936</v>
      </c>
      <c r="E22" s="62">
        <v>8127</v>
      </c>
      <c r="F22" s="62">
        <v>2146</v>
      </c>
      <c r="G22" s="62">
        <v>533</v>
      </c>
      <c r="H22" s="62">
        <v>137155</v>
      </c>
      <c r="I22" s="63">
        <f>+H22/B22</f>
        <v>1.6879784379845915</v>
      </c>
      <c r="J22" s="59"/>
    </row>
    <row r="23" spans="1:11" ht="12.75" customHeight="1" x14ac:dyDescent="0.2">
      <c r="A23" s="65" t="s">
        <v>58</v>
      </c>
      <c r="B23" s="62">
        <f>SUM(C23:G23)</f>
        <v>239715</v>
      </c>
      <c r="C23" s="62">
        <f t="shared" ref="C23:H23" si="1">SUM(C19:C22)</f>
        <v>124457</v>
      </c>
      <c r="D23" s="62">
        <f t="shared" si="1"/>
        <v>63086</v>
      </c>
      <c r="E23" s="62">
        <f t="shared" si="1"/>
        <v>26313</v>
      </c>
      <c r="F23" s="62">
        <f t="shared" si="1"/>
        <v>18599</v>
      </c>
      <c r="G23" s="62">
        <f t="shared" si="1"/>
        <v>7260</v>
      </c>
      <c r="H23" s="62">
        <f t="shared" si="1"/>
        <v>442366</v>
      </c>
      <c r="I23" s="63">
        <f>+H23/B23</f>
        <v>1.8453830590492877</v>
      </c>
      <c r="J23" s="59"/>
    </row>
    <row r="24" spans="1:11" ht="6" customHeight="1" x14ac:dyDescent="0.2">
      <c r="A24" s="72"/>
      <c r="B24" s="62"/>
      <c r="C24" s="62"/>
      <c r="D24" s="62"/>
      <c r="E24" s="62"/>
      <c r="F24" s="62"/>
      <c r="G24" s="62"/>
      <c r="H24" s="62"/>
      <c r="I24" s="62"/>
      <c r="J24" s="59"/>
    </row>
    <row r="25" spans="1:11" ht="12.75" customHeight="1" x14ac:dyDescent="0.2">
      <c r="A25" s="70"/>
      <c r="B25" s="118" t="s">
        <v>20</v>
      </c>
      <c r="C25" s="118"/>
      <c r="D25" s="118"/>
      <c r="E25" s="118"/>
      <c r="F25" s="118"/>
      <c r="G25" s="118"/>
      <c r="H25" s="118"/>
      <c r="I25" s="118"/>
      <c r="J25" s="59"/>
    </row>
    <row r="26" spans="1:11" ht="6" customHeight="1" x14ac:dyDescent="0.2">
      <c r="A26" s="61"/>
      <c r="B26" s="62"/>
      <c r="C26" s="62"/>
      <c r="D26" s="62"/>
      <c r="E26" s="62"/>
      <c r="F26" s="62"/>
      <c r="G26" s="62"/>
      <c r="H26" s="62"/>
      <c r="I26" s="63"/>
      <c r="J26" s="59"/>
    </row>
    <row r="27" spans="1:11" ht="12.75" customHeight="1" x14ac:dyDescent="0.2">
      <c r="A27" s="61" t="s">
        <v>16</v>
      </c>
      <c r="B27" s="62">
        <f>SUM(C27:G27)</f>
        <v>13136</v>
      </c>
      <c r="C27" s="62">
        <v>8129</v>
      </c>
      <c r="D27" s="62">
        <v>3114</v>
      </c>
      <c r="E27" s="62">
        <v>1175</v>
      </c>
      <c r="F27" s="62">
        <v>569</v>
      </c>
      <c r="G27" s="62">
        <v>149</v>
      </c>
      <c r="H27" s="62">
        <v>20937</v>
      </c>
      <c r="I27" s="63">
        <f>+H27/B27</f>
        <v>1.5938641900121802</v>
      </c>
      <c r="J27" s="59"/>
    </row>
    <row r="28" spans="1:11" ht="12.75" customHeight="1" x14ac:dyDescent="0.2">
      <c r="A28" s="64" t="s">
        <v>17</v>
      </c>
      <c r="B28" s="62">
        <f>SUM(C28:G28)</f>
        <v>22014</v>
      </c>
      <c r="C28" s="62">
        <v>8059</v>
      </c>
      <c r="D28" s="62">
        <v>3730</v>
      </c>
      <c r="E28" s="62">
        <v>3308</v>
      </c>
      <c r="F28" s="62">
        <v>4186</v>
      </c>
      <c r="G28" s="62">
        <v>2731</v>
      </c>
      <c r="H28" s="62">
        <v>56961</v>
      </c>
      <c r="I28" s="63">
        <f>+H28/B28</f>
        <v>2.5874897792313982</v>
      </c>
      <c r="J28" s="59"/>
    </row>
    <row r="29" spans="1:11" ht="12.75" customHeight="1" x14ac:dyDescent="0.2">
      <c r="A29" s="64" t="s">
        <v>13</v>
      </c>
      <c r="B29" s="62">
        <f>SUM(C29:G29)</f>
        <v>15617</v>
      </c>
      <c r="C29" s="62">
        <v>5081</v>
      </c>
      <c r="D29" s="62">
        <v>3621</v>
      </c>
      <c r="E29" s="62">
        <v>3089</v>
      </c>
      <c r="F29" s="62">
        <v>2437</v>
      </c>
      <c r="G29" s="62">
        <v>1389</v>
      </c>
      <c r="H29" s="62">
        <v>38843</v>
      </c>
      <c r="I29" s="63">
        <f>+H29/B29</f>
        <v>2.4872254594352308</v>
      </c>
      <c r="J29" s="59"/>
    </row>
    <row r="30" spans="1:11" ht="12.75" customHeight="1" x14ac:dyDescent="0.2">
      <c r="A30" s="61" t="s">
        <v>14</v>
      </c>
      <c r="B30" s="62">
        <f>SUM(C30:G30)</f>
        <v>11468</v>
      </c>
      <c r="C30" s="62">
        <v>4253</v>
      </c>
      <c r="D30" s="62">
        <v>4553</v>
      </c>
      <c r="E30" s="62">
        <v>1851</v>
      </c>
      <c r="F30" s="62">
        <v>594</v>
      </c>
      <c r="G30" s="62">
        <v>217</v>
      </c>
      <c r="H30" s="62">
        <v>22454</v>
      </c>
      <c r="I30" s="63">
        <f>+H30/B30</f>
        <v>1.9579700034879666</v>
      </c>
      <c r="J30" s="59"/>
    </row>
    <row r="31" spans="1:11" ht="12.75" customHeight="1" x14ac:dyDescent="0.2">
      <c r="A31" s="65" t="s">
        <v>58</v>
      </c>
      <c r="B31" s="62">
        <f>SUM(C31:G31)</f>
        <v>62235</v>
      </c>
      <c r="C31" s="62">
        <f t="shared" ref="C31:H31" si="2">SUM(C27:C30)</f>
        <v>25522</v>
      </c>
      <c r="D31" s="62">
        <f t="shared" si="2"/>
        <v>15018</v>
      </c>
      <c r="E31" s="62">
        <f t="shared" si="2"/>
        <v>9423</v>
      </c>
      <c r="F31" s="62">
        <f t="shared" si="2"/>
        <v>7786</v>
      </c>
      <c r="G31" s="62">
        <f t="shared" si="2"/>
        <v>4486</v>
      </c>
      <c r="H31" s="62">
        <f t="shared" si="2"/>
        <v>139195</v>
      </c>
      <c r="I31" s="63">
        <f>+H31/B31</f>
        <v>2.2366031975576446</v>
      </c>
      <c r="J31" s="59"/>
    </row>
    <row r="32" spans="1:11" ht="12.75" customHeight="1" x14ac:dyDescent="0.2">
      <c r="A32" s="73" t="str">
        <f>REPT("    ",7)</f>
        <v xml:space="preserve">                            </v>
      </c>
      <c r="B32" s="74"/>
      <c r="C32" s="74"/>
      <c r="D32" s="74"/>
      <c r="E32" s="74"/>
      <c r="F32" s="74"/>
      <c r="G32" s="74"/>
      <c r="H32" s="74"/>
      <c r="I32" s="74"/>
    </row>
    <row r="33" spans="1:9" ht="12.75" customHeight="1" x14ac:dyDescent="0.2">
      <c r="A33" s="75" t="s">
        <v>68</v>
      </c>
      <c r="H33" s="76"/>
      <c r="I33" s="76"/>
    </row>
    <row r="34" spans="1:9" ht="12.75" customHeight="1" x14ac:dyDescent="0.2">
      <c r="H34" s="76"/>
      <c r="I34" s="76"/>
    </row>
    <row r="35" spans="1:9" ht="12.75" customHeight="1" x14ac:dyDescent="0.2">
      <c r="B35" s="59"/>
      <c r="C35" s="59"/>
      <c r="D35" s="59"/>
      <c r="E35" s="59"/>
      <c r="F35" s="59"/>
      <c r="G35" s="59"/>
      <c r="H35" s="59"/>
      <c r="I35" s="59"/>
    </row>
    <row r="36" spans="1:9" ht="12.75" customHeight="1" x14ac:dyDescent="0.2">
      <c r="B36" s="59"/>
      <c r="C36" s="59"/>
      <c r="D36" s="59"/>
      <c r="E36" s="59"/>
      <c r="F36" s="59"/>
      <c r="G36" s="59"/>
      <c r="H36" s="59"/>
      <c r="I36" s="59"/>
    </row>
    <row r="37" spans="1:9" ht="12.75" customHeight="1" x14ac:dyDescent="0.2">
      <c r="B37" s="59"/>
      <c r="C37" s="59"/>
      <c r="D37" s="59"/>
      <c r="E37" s="59"/>
      <c r="F37" s="59"/>
      <c r="G37" s="59"/>
      <c r="H37" s="59"/>
      <c r="I37" s="59"/>
    </row>
    <row r="38" spans="1:9" ht="12.75" customHeight="1" x14ac:dyDescent="0.2">
      <c r="B38" s="59"/>
      <c r="C38" s="59"/>
      <c r="D38" s="59"/>
      <c r="E38" s="59"/>
      <c r="F38" s="59"/>
      <c r="G38" s="59"/>
      <c r="H38" s="59"/>
      <c r="I38" s="59"/>
    </row>
    <row r="39" spans="1:9" ht="12.75" customHeight="1" x14ac:dyDescent="0.2">
      <c r="B39" s="59"/>
      <c r="C39" s="59"/>
      <c r="D39" s="59"/>
      <c r="E39" s="59"/>
      <c r="F39" s="59"/>
      <c r="G39" s="59"/>
      <c r="H39" s="59"/>
      <c r="I39" s="59"/>
    </row>
    <row r="40" spans="1:9" ht="12.75" customHeight="1" x14ac:dyDescent="0.2">
      <c r="H40" s="76"/>
      <c r="I40" s="76"/>
    </row>
    <row r="44" spans="1:9" ht="11.25" x14ac:dyDescent="0.2"/>
    <row r="45" spans="1:9" ht="11.25" x14ac:dyDescent="0.2"/>
    <row r="46" spans="1:9" ht="11.25" x14ac:dyDescent="0.2"/>
    <row r="47" spans="1:9" ht="11.25" x14ac:dyDescent="0.2"/>
    <row r="48" spans="1:9" ht="11.25" x14ac:dyDescent="0.2"/>
    <row r="49" ht="11.25" x14ac:dyDescent="0.2"/>
    <row r="50" ht="11.25" x14ac:dyDescent="0.2"/>
    <row r="51" ht="11.25" x14ac:dyDescent="0.2"/>
    <row r="52" ht="11.25" x14ac:dyDescent="0.2"/>
    <row r="53" ht="11.25" x14ac:dyDescent="0.2"/>
    <row r="54" ht="11.25" x14ac:dyDescent="0.2"/>
    <row r="55" ht="11.25" x14ac:dyDescent="0.2"/>
    <row r="56" ht="11.25" x14ac:dyDescent="0.2"/>
    <row r="57" ht="11.25" x14ac:dyDescent="0.2"/>
    <row r="58" ht="11.25" x14ac:dyDescent="0.2"/>
    <row r="59" ht="11.25" x14ac:dyDescent="0.2"/>
    <row r="60" ht="11.25" x14ac:dyDescent="0.2"/>
    <row r="61" ht="11.25" x14ac:dyDescent="0.2"/>
    <row r="62" ht="11.25" x14ac:dyDescent="0.2"/>
    <row r="63" ht="11.25" x14ac:dyDescent="0.2"/>
    <row r="64" ht="11.25" x14ac:dyDescent="0.2"/>
    <row r="65" ht="11.25" x14ac:dyDescent="0.2"/>
    <row r="66" ht="11.25" x14ac:dyDescent="0.2"/>
    <row r="67" ht="11.25" x14ac:dyDescent="0.2"/>
    <row r="68" ht="11.25" x14ac:dyDescent="0.2"/>
    <row r="69" ht="11.25" x14ac:dyDescent="0.2"/>
    <row r="70" ht="11.25" x14ac:dyDescent="0.2"/>
    <row r="71" ht="11.25" x14ac:dyDescent="0.2"/>
    <row r="72" ht="11.25" x14ac:dyDescent="0.2"/>
    <row r="73" ht="11.25" x14ac:dyDescent="0.2"/>
    <row r="74" ht="11.25" x14ac:dyDescent="0.2"/>
  </sheetData>
  <mergeCells count="8">
    <mergeCell ref="B17:I17"/>
    <mergeCell ref="B25:I25"/>
    <mergeCell ref="A5:A7"/>
    <mergeCell ref="I5:I7"/>
    <mergeCell ref="B9:I9"/>
    <mergeCell ref="B5:B7"/>
    <mergeCell ref="C5:G6"/>
    <mergeCell ref="H5:H7"/>
  </mergeCells>
  <phoneticPr fontId="0" type="noConversion"/>
  <pageMargins left="0.59055118110236204" right="0.59055118110236204" top="0.39370078740157499" bottom="0.59055118110236204" header="0.47244094488189003" footer="0"/>
  <pageSetup paperSize="9" orientation="portrait" horizontalDpi="300" verticalDpi="30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I80"/>
  <sheetViews>
    <sheetView workbookViewId="0">
      <selection activeCell="F37" sqref="F37"/>
    </sheetView>
  </sheetViews>
  <sheetFormatPr baseColWidth="10" defaultColWidth="9.83203125" defaultRowHeight="12.75" customHeight="1" x14ac:dyDescent="0.2"/>
  <cols>
    <col min="1" max="1" width="19.83203125" customWidth="1"/>
    <col min="2" max="9" width="11.83203125" customWidth="1"/>
  </cols>
  <sheetData>
    <row r="1" spans="1:9" ht="12.75" customHeight="1" x14ac:dyDescent="0.2">
      <c r="A1" s="6" t="s">
        <v>32</v>
      </c>
      <c r="B1" s="1"/>
      <c r="C1" s="1"/>
      <c r="D1" s="1"/>
      <c r="E1" s="1"/>
      <c r="F1" s="1"/>
      <c r="G1" s="1"/>
      <c r="H1" s="1"/>
    </row>
    <row r="3" spans="1:9" ht="12.75" customHeight="1" x14ac:dyDescent="0.2">
      <c r="A3" s="18" t="s">
        <v>33</v>
      </c>
      <c r="B3" s="1"/>
      <c r="C3" s="1"/>
      <c r="D3" s="1"/>
      <c r="E3" s="1"/>
      <c r="F3" s="1"/>
      <c r="G3" s="1"/>
      <c r="H3" s="1"/>
      <c r="I3" s="1"/>
    </row>
    <row r="4" spans="1:9" ht="12.75" customHeight="1" x14ac:dyDescent="0.2">
      <c r="A4" s="18" t="s">
        <v>54</v>
      </c>
      <c r="B4" s="1"/>
      <c r="C4" s="1"/>
      <c r="D4" s="1"/>
      <c r="E4" s="1"/>
      <c r="F4" s="1"/>
      <c r="G4" s="1"/>
      <c r="H4" s="1"/>
      <c r="I4" s="1"/>
    </row>
    <row r="5" spans="1:9" ht="12.75" customHeight="1" x14ac:dyDescent="0.2">
      <c r="B5" s="5"/>
      <c r="C5" s="5"/>
      <c r="D5" s="5"/>
      <c r="E5" s="5"/>
      <c r="F5" s="5"/>
      <c r="G5" s="5"/>
    </row>
    <row r="6" spans="1:9" ht="12.75" customHeight="1" x14ac:dyDescent="0.2">
      <c r="A6" s="22"/>
      <c r="B6" s="130" t="s">
        <v>18</v>
      </c>
      <c r="C6" s="133" t="s">
        <v>6</v>
      </c>
      <c r="D6" s="134"/>
      <c r="E6" s="134"/>
      <c r="F6" s="134"/>
      <c r="G6" s="135"/>
      <c r="H6" s="139" t="s">
        <v>7</v>
      </c>
      <c r="I6" s="23" t="s">
        <v>0</v>
      </c>
    </row>
    <row r="7" spans="1:9" ht="12.75" customHeight="1" x14ac:dyDescent="0.2">
      <c r="A7" s="8" t="s">
        <v>8</v>
      </c>
      <c r="B7" s="131"/>
      <c r="C7" s="136"/>
      <c r="D7" s="137"/>
      <c r="E7" s="137"/>
      <c r="F7" s="137"/>
      <c r="G7" s="138"/>
      <c r="H7" s="140"/>
      <c r="I7" s="24" t="s">
        <v>1</v>
      </c>
    </row>
    <row r="8" spans="1:9" ht="12.75" customHeight="1" x14ac:dyDescent="0.2">
      <c r="A8" s="8" t="s">
        <v>9</v>
      </c>
      <c r="B8" s="131"/>
      <c r="C8" s="20"/>
      <c r="D8" s="9"/>
      <c r="E8" s="21"/>
      <c r="F8" s="9"/>
      <c r="G8" s="10"/>
      <c r="H8" s="140"/>
      <c r="I8" s="1" t="s">
        <v>2</v>
      </c>
    </row>
    <row r="9" spans="1:9" ht="12.75" customHeight="1" x14ac:dyDescent="0.2">
      <c r="A9" s="8" t="s">
        <v>10</v>
      </c>
      <c r="B9" s="131"/>
      <c r="C9" s="7">
        <v>1</v>
      </c>
      <c r="D9" s="11">
        <v>2</v>
      </c>
      <c r="E9" s="19">
        <v>3</v>
      </c>
      <c r="F9" s="11">
        <v>4</v>
      </c>
      <c r="G9" s="25" t="s">
        <v>3</v>
      </c>
      <c r="H9" s="140"/>
      <c r="I9" s="1" t="s">
        <v>11</v>
      </c>
    </row>
    <row r="10" spans="1:9" ht="12.75" customHeight="1" x14ac:dyDescent="0.2">
      <c r="A10" s="26"/>
      <c r="B10" s="132"/>
      <c r="C10" s="27"/>
      <c r="D10" s="13"/>
      <c r="E10" s="12"/>
      <c r="F10" s="13"/>
      <c r="G10" s="28"/>
      <c r="H10" s="141"/>
      <c r="I10" s="2" t="s">
        <v>4</v>
      </c>
    </row>
    <row r="11" spans="1:9" ht="12.75" customHeight="1" x14ac:dyDescent="0.2">
      <c r="A11" s="21"/>
    </row>
    <row r="12" spans="1:9" ht="12.75" customHeight="1" x14ac:dyDescent="0.2">
      <c r="A12" s="142" t="s">
        <v>12</v>
      </c>
      <c r="B12" s="142"/>
      <c r="C12" s="142"/>
      <c r="D12" s="142"/>
      <c r="E12" s="142"/>
      <c r="F12" s="142"/>
      <c r="G12" s="142"/>
      <c r="H12" s="142"/>
      <c r="I12" s="142"/>
    </row>
    <row r="13" spans="1:9" ht="12.75" customHeight="1" x14ac:dyDescent="0.2">
      <c r="A13" s="29"/>
      <c r="B13" s="15"/>
      <c r="C13" s="15"/>
      <c r="D13" s="15"/>
      <c r="E13" s="15"/>
      <c r="F13" s="15"/>
      <c r="G13" s="15"/>
      <c r="H13" s="15"/>
      <c r="I13" s="30"/>
    </row>
    <row r="14" spans="1:9" ht="12.75" customHeight="1" x14ac:dyDescent="0.2">
      <c r="A14" s="14" t="s">
        <v>16</v>
      </c>
      <c r="B14" s="15">
        <f>SUM(C14:G14)</f>
        <v>48623</v>
      </c>
      <c r="C14" s="15">
        <f t="shared" ref="C14:H17" si="0">C30+C22</f>
        <v>35271</v>
      </c>
      <c r="D14" s="15">
        <f t="shared" si="0"/>
        <v>9685</v>
      </c>
      <c r="E14" s="15">
        <f t="shared" si="0"/>
        <v>2420</v>
      </c>
      <c r="F14" s="15">
        <f t="shared" si="0"/>
        <v>962</v>
      </c>
      <c r="G14" s="15">
        <f t="shared" si="0"/>
        <v>285</v>
      </c>
      <c r="H14" s="15">
        <f t="shared" si="0"/>
        <v>67251</v>
      </c>
      <c r="I14" s="31">
        <f>H14/B14</f>
        <v>1.3831108734549493</v>
      </c>
    </row>
    <row r="15" spans="1:9" ht="12.75" customHeight="1" x14ac:dyDescent="0.2">
      <c r="A15" s="32" t="s">
        <v>17</v>
      </c>
      <c r="B15" s="15">
        <f>SUM(C15:G15)</f>
        <v>90906</v>
      </c>
      <c r="C15" s="15">
        <f t="shared" si="0"/>
        <v>42203</v>
      </c>
      <c r="D15" s="15">
        <f t="shared" si="0"/>
        <v>17113</v>
      </c>
      <c r="E15" s="15">
        <f t="shared" si="0"/>
        <v>12215</v>
      </c>
      <c r="F15" s="15">
        <f t="shared" si="0"/>
        <v>13130</v>
      </c>
      <c r="G15" s="15">
        <f t="shared" si="0"/>
        <v>6245</v>
      </c>
      <c r="H15" s="15">
        <f t="shared" si="0"/>
        <v>198916</v>
      </c>
      <c r="I15" s="31">
        <f>H15/B15</f>
        <v>2.1881503971135019</v>
      </c>
    </row>
    <row r="16" spans="1:9" ht="12.75" customHeight="1" x14ac:dyDescent="0.2">
      <c r="A16" s="32" t="s">
        <v>13</v>
      </c>
      <c r="B16" s="15">
        <f>SUM(C16:G16)</f>
        <v>67098</v>
      </c>
      <c r="C16" s="15">
        <f t="shared" si="0"/>
        <v>26107</v>
      </c>
      <c r="D16" s="15">
        <f t="shared" si="0"/>
        <v>15607</v>
      </c>
      <c r="E16" s="15">
        <f t="shared" si="0"/>
        <v>11304</v>
      </c>
      <c r="F16" s="15">
        <f t="shared" si="0"/>
        <v>9530</v>
      </c>
      <c r="G16" s="15">
        <f t="shared" si="0"/>
        <v>4550</v>
      </c>
      <c r="H16" s="15">
        <f t="shared" si="0"/>
        <v>153651</v>
      </c>
      <c r="I16" s="31">
        <f>H16/B16</f>
        <v>2.2899490297773406</v>
      </c>
    </row>
    <row r="17" spans="1:9" ht="12.75" customHeight="1" x14ac:dyDescent="0.2">
      <c r="A17" s="14" t="s">
        <v>14</v>
      </c>
      <c r="B17" s="15">
        <f>SUM(C17:G17)</f>
        <v>93034</v>
      </c>
      <c r="C17" s="15">
        <f t="shared" si="0"/>
        <v>43873</v>
      </c>
      <c r="D17" s="15">
        <f t="shared" si="0"/>
        <v>35648</v>
      </c>
      <c r="E17" s="15">
        <f t="shared" si="0"/>
        <v>9992</v>
      </c>
      <c r="F17" s="15">
        <f t="shared" si="0"/>
        <v>2761</v>
      </c>
      <c r="G17" s="15">
        <f t="shared" si="0"/>
        <v>760</v>
      </c>
      <c r="H17" s="15">
        <f t="shared" si="0"/>
        <v>160184</v>
      </c>
      <c r="I17" s="31">
        <f>H17/B17</f>
        <v>1.721779134509964</v>
      </c>
    </row>
    <row r="18" spans="1:9" ht="12.75" customHeight="1" x14ac:dyDescent="0.2">
      <c r="A18" s="14" t="s">
        <v>15</v>
      </c>
      <c r="B18" s="15">
        <f>SUM(C18:G18)</f>
        <v>299661</v>
      </c>
      <c r="C18" s="15">
        <f t="shared" ref="C18:H18" si="1">SUM(C14:C17)</f>
        <v>147454</v>
      </c>
      <c r="D18" s="15">
        <f t="shared" si="1"/>
        <v>78053</v>
      </c>
      <c r="E18" s="15">
        <f t="shared" si="1"/>
        <v>35931</v>
      </c>
      <c r="F18" s="15">
        <f t="shared" si="1"/>
        <v>26383</v>
      </c>
      <c r="G18" s="15">
        <f t="shared" si="1"/>
        <v>11840</v>
      </c>
      <c r="H18" s="15">
        <f t="shared" si="1"/>
        <v>580002</v>
      </c>
      <c r="I18" s="31">
        <f>H18/B18</f>
        <v>1.9355271456746124</v>
      </c>
    </row>
    <row r="19" spans="1:9" ht="12.75" customHeight="1" x14ac:dyDescent="0.2">
      <c r="A19" s="21"/>
      <c r="I19" s="31"/>
    </row>
    <row r="20" spans="1:9" ht="12.75" customHeight="1" x14ac:dyDescent="0.2">
      <c r="A20" s="128" t="s">
        <v>19</v>
      </c>
      <c r="B20" s="128"/>
      <c r="C20" s="128"/>
      <c r="D20" s="128"/>
      <c r="E20" s="128"/>
      <c r="F20" s="128"/>
      <c r="G20" s="128"/>
      <c r="H20" s="128"/>
      <c r="I20" s="128"/>
    </row>
    <row r="21" spans="1:9" ht="12.75" customHeight="1" x14ac:dyDescent="0.2">
      <c r="A21" s="29"/>
      <c r="B21" s="15"/>
      <c r="C21" s="15"/>
      <c r="D21" s="15"/>
      <c r="E21" s="15"/>
      <c r="F21" s="15"/>
      <c r="G21" s="15"/>
      <c r="H21" s="15"/>
      <c r="I21" s="31"/>
    </row>
    <row r="22" spans="1:9" ht="12.75" customHeight="1" x14ac:dyDescent="0.2">
      <c r="A22" s="14" t="s">
        <v>16</v>
      </c>
      <c r="B22" s="15">
        <f>SUM(C22:G22)</f>
        <v>35475</v>
      </c>
      <c r="C22" s="15">
        <v>27362</v>
      </c>
      <c r="D22" s="15">
        <v>6522</v>
      </c>
      <c r="E22" s="15">
        <v>1095</v>
      </c>
      <c r="F22" s="15">
        <v>388</v>
      </c>
      <c r="G22" s="15">
        <v>108</v>
      </c>
      <c r="H22" s="15">
        <v>45810</v>
      </c>
      <c r="I22" s="31">
        <f>H22/B22</f>
        <v>1.2913319238900633</v>
      </c>
    </row>
    <row r="23" spans="1:9" ht="12.75" customHeight="1" x14ac:dyDescent="0.2">
      <c r="A23" s="32" t="s">
        <v>17</v>
      </c>
      <c r="B23" s="15">
        <f>SUM(C23:G23)</f>
        <v>69411</v>
      </c>
      <c r="C23" s="15">
        <v>34598</v>
      </c>
      <c r="D23" s="15">
        <v>13527</v>
      </c>
      <c r="E23" s="15">
        <v>8860</v>
      </c>
      <c r="F23" s="15">
        <v>8961</v>
      </c>
      <c r="G23" s="15">
        <v>3465</v>
      </c>
      <c r="H23" s="15">
        <v>142390</v>
      </c>
      <c r="I23" s="31">
        <f>H23/B23</f>
        <v>2.0514039561452795</v>
      </c>
    </row>
    <row r="24" spans="1:9" ht="12.75" customHeight="1" x14ac:dyDescent="0.2">
      <c r="A24" s="32" t="s">
        <v>13</v>
      </c>
      <c r="B24" s="15">
        <f>SUM(C24:G24)</f>
        <v>51431</v>
      </c>
      <c r="C24" s="15">
        <v>21219</v>
      </c>
      <c r="D24" s="15">
        <v>11885</v>
      </c>
      <c r="E24" s="15">
        <v>8123</v>
      </c>
      <c r="F24" s="15">
        <v>7076</v>
      </c>
      <c r="G24" s="15">
        <v>3128</v>
      </c>
      <c r="H24" s="15">
        <v>114249</v>
      </c>
      <c r="I24" s="31">
        <f>H24/B24</f>
        <v>2.2214034337267408</v>
      </c>
    </row>
    <row r="25" spans="1:9" ht="12.75" customHeight="1" x14ac:dyDescent="0.2">
      <c r="A25" s="14" t="s">
        <v>14</v>
      </c>
      <c r="B25" s="15">
        <f>SUM(C25:G25)</f>
        <v>82070</v>
      </c>
      <c r="C25" s="15">
        <v>39811</v>
      </c>
      <c r="D25" s="15">
        <v>31268</v>
      </c>
      <c r="E25" s="15">
        <v>8272</v>
      </c>
      <c r="F25" s="15">
        <v>2165</v>
      </c>
      <c r="G25" s="15">
        <v>554</v>
      </c>
      <c r="H25" s="15">
        <v>138733</v>
      </c>
      <c r="I25" s="31">
        <f>H25/B25</f>
        <v>1.6904228097965153</v>
      </c>
    </row>
    <row r="26" spans="1:9" ht="12.75" customHeight="1" x14ac:dyDescent="0.2">
      <c r="A26" s="14" t="s">
        <v>15</v>
      </c>
      <c r="B26" s="15">
        <f>SUM(C26:G26)</f>
        <v>238387</v>
      </c>
      <c r="C26" s="15">
        <f t="shared" ref="C26:H26" si="2">SUM(C22:C25)</f>
        <v>122990</v>
      </c>
      <c r="D26" s="15">
        <f t="shared" si="2"/>
        <v>63202</v>
      </c>
      <c r="E26" s="15">
        <f t="shared" si="2"/>
        <v>26350</v>
      </c>
      <c r="F26" s="15">
        <f t="shared" si="2"/>
        <v>18590</v>
      </c>
      <c r="G26" s="15">
        <f t="shared" si="2"/>
        <v>7255</v>
      </c>
      <c r="H26" s="15">
        <f t="shared" si="2"/>
        <v>441182</v>
      </c>
      <c r="I26" s="31">
        <f>H26/B26</f>
        <v>1.8506965564397388</v>
      </c>
    </row>
    <row r="27" spans="1:9" ht="12.75" customHeight="1" x14ac:dyDescent="0.2">
      <c r="A27" s="33"/>
      <c r="B27" s="15"/>
      <c r="C27" s="15"/>
      <c r="D27" s="15"/>
      <c r="E27" s="15"/>
      <c r="F27" s="15"/>
      <c r="G27" s="15"/>
      <c r="H27" s="15"/>
      <c r="I27" s="31"/>
    </row>
    <row r="28" spans="1:9" ht="12.75" customHeight="1" x14ac:dyDescent="0.2">
      <c r="A28" s="129" t="s">
        <v>20</v>
      </c>
      <c r="B28" s="129"/>
      <c r="C28" s="129"/>
      <c r="D28" s="129"/>
      <c r="E28" s="129"/>
      <c r="F28" s="129"/>
      <c r="G28" s="129"/>
      <c r="H28" s="129"/>
      <c r="I28" s="129"/>
    </row>
    <row r="29" spans="1:9" ht="12.75" customHeight="1" x14ac:dyDescent="0.2">
      <c r="A29" s="29"/>
      <c r="B29" s="15"/>
      <c r="C29" s="15"/>
      <c r="D29" s="15"/>
      <c r="E29" s="15"/>
      <c r="F29" s="15"/>
      <c r="G29" s="15"/>
      <c r="H29" s="15"/>
      <c r="I29" s="31"/>
    </row>
    <row r="30" spans="1:9" ht="12.75" customHeight="1" x14ac:dyDescent="0.2">
      <c r="A30" s="14" t="s">
        <v>16</v>
      </c>
      <c r="B30" s="15">
        <f>B14-B22</f>
        <v>13148</v>
      </c>
      <c r="C30" s="15">
        <v>7909</v>
      </c>
      <c r="D30" s="15">
        <v>3163</v>
      </c>
      <c r="E30" s="15">
        <v>1325</v>
      </c>
      <c r="F30" s="15">
        <v>574</v>
      </c>
      <c r="G30" s="15">
        <v>177</v>
      </c>
      <c r="H30" s="15">
        <v>21441</v>
      </c>
      <c r="I30" s="31">
        <f>H30/B30</f>
        <v>1.6307423182233038</v>
      </c>
    </row>
    <row r="31" spans="1:9" ht="12.75" customHeight="1" x14ac:dyDescent="0.2">
      <c r="A31" s="32" t="s">
        <v>17</v>
      </c>
      <c r="B31" s="15">
        <f>B15-B23</f>
        <v>21495</v>
      </c>
      <c r="C31" s="15">
        <v>7605</v>
      </c>
      <c r="D31" s="15">
        <v>3586</v>
      </c>
      <c r="E31" s="15">
        <v>3355</v>
      </c>
      <c r="F31" s="15">
        <v>4169</v>
      </c>
      <c r="G31" s="15">
        <v>2780</v>
      </c>
      <c r="H31" s="15">
        <v>56526</v>
      </c>
      <c r="I31" s="31">
        <f>H31/B31</f>
        <v>2.6297278436845777</v>
      </c>
    </row>
    <row r="32" spans="1:9" ht="12.75" customHeight="1" x14ac:dyDescent="0.2">
      <c r="A32" s="32" t="s">
        <v>13</v>
      </c>
      <c r="B32" s="15">
        <f>B16-B24</f>
        <v>15667</v>
      </c>
      <c r="C32" s="15">
        <v>4888</v>
      </c>
      <c r="D32" s="15">
        <v>3722</v>
      </c>
      <c r="E32" s="15">
        <v>3181</v>
      </c>
      <c r="F32" s="15">
        <v>2454</v>
      </c>
      <c r="G32" s="15">
        <v>1422</v>
      </c>
      <c r="H32" s="15">
        <v>39402</v>
      </c>
      <c r="I32" s="31">
        <f>H32/B32</f>
        <v>2.514967766643263</v>
      </c>
    </row>
    <row r="33" spans="1:9" ht="12.75" customHeight="1" x14ac:dyDescent="0.2">
      <c r="A33" s="14" t="s">
        <v>14</v>
      </c>
      <c r="B33" s="15">
        <f>B17-B25</f>
        <v>10964</v>
      </c>
      <c r="C33" s="15">
        <v>4062</v>
      </c>
      <c r="D33" s="15">
        <v>4380</v>
      </c>
      <c r="E33" s="15">
        <v>1720</v>
      </c>
      <c r="F33" s="15">
        <v>596</v>
      </c>
      <c r="G33" s="15">
        <v>206</v>
      </c>
      <c r="H33" s="15">
        <v>21451</v>
      </c>
      <c r="I33" s="31">
        <f>H33/B33</f>
        <v>1.956493980299161</v>
      </c>
    </row>
    <row r="34" spans="1:9" ht="12.75" customHeight="1" x14ac:dyDescent="0.2">
      <c r="A34" s="14" t="s">
        <v>15</v>
      </c>
      <c r="B34" s="15">
        <f>B18-B26</f>
        <v>61274</v>
      </c>
      <c r="C34" s="15">
        <f t="shared" ref="C34:H34" si="3">C18-C26</f>
        <v>24464</v>
      </c>
      <c r="D34" s="15">
        <f t="shared" si="3"/>
        <v>14851</v>
      </c>
      <c r="E34" s="15">
        <f t="shared" si="3"/>
        <v>9581</v>
      </c>
      <c r="F34" s="15">
        <f t="shared" si="3"/>
        <v>7793</v>
      </c>
      <c r="G34" s="15">
        <f t="shared" si="3"/>
        <v>4585</v>
      </c>
      <c r="H34" s="15">
        <f t="shared" si="3"/>
        <v>138820</v>
      </c>
      <c r="I34" s="31">
        <f>H34/B34</f>
        <v>2.2655612494695956</v>
      </c>
    </row>
    <row r="35" spans="1:9" ht="12.75" customHeight="1" x14ac:dyDescent="0.2">
      <c r="A35" s="16" t="str">
        <f>REPT("    ",7)</f>
        <v xml:space="preserve">                            </v>
      </c>
      <c r="B35" s="3"/>
      <c r="H35" s="3"/>
    </row>
    <row r="36" spans="1:9" ht="12.75" customHeight="1" x14ac:dyDescent="0.2">
      <c r="A36" s="4" t="s">
        <v>36</v>
      </c>
      <c r="H36" s="3"/>
      <c r="I36" s="3"/>
    </row>
    <row r="37" spans="1:9" ht="12.75" customHeight="1" x14ac:dyDescent="0.2">
      <c r="A37" s="16"/>
      <c r="B37" s="3"/>
      <c r="H37" s="3"/>
    </row>
    <row r="38" spans="1:9" ht="12.75" customHeight="1" x14ac:dyDescent="0.2">
      <c r="A38" s="4"/>
      <c r="H38" s="3"/>
    </row>
    <row r="39" spans="1:9" ht="12.75" customHeight="1" x14ac:dyDescent="0.2">
      <c r="H39" s="3"/>
    </row>
    <row r="40" spans="1:9" ht="12.75" customHeight="1" x14ac:dyDescent="0.2">
      <c r="H40" s="3"/>
    </row>
    <row r="41" spans="1:9" ht="12.75" customHeight="1" x14ac:dyDescent="0.2">
      <c r="H41" s="3"/>
    </row>
    <row r="42" spans="1:9" ht="12.75" customHeight="1" x14ac:dyDescent="0.2">
      <c r="H42" s="3"/>
    </row>
    <row r="43" spans="1:9" ht="12.75" customHeight="1" x14ac:dyDescent="0.2">
      <c r="H43" s="3"/>
    </row>
    <row r="44" spans="1:9" ht="12.75" customHeight="1" x14ac:dyDescent="0.2">
      <c r="H44" s="3"/>
    </row>
    <row r="45" spans="1:9" ht="12.75" customHeight="1" x14ac:dyDescent="0.2">
      <c r="H45" s="3"/>
    </row>
    <row r="60" spans="1:9" ht="12.75" customHeight="1" x14ac:dyDescent="0.2">
      <c r="A60" s="17"/>
      <c r="B60" s="17"/>
      <c r="C60" s="17"/>
      <c r="D60" s="17"/>
      <c r="E60" s="17"/>
      <c r="F60" s="17"/>
      <c r="G60" s="17"/>
      <c r="H60" s="17"/>
      <c r="I60" s="17"/>
    </row>
    <row r="61" spans="1:9" ht="12.75" customHeight="1" x14ac:dyDescent="0.2">
      <c r="A61" s="17"/>
      <c r="B61" s="17"/>
      <c r="C61" s="17"/>
      <c r="D61" s="17"/>
      <c r="E61" s="17"/>
      <c r="F61" s="17"/>
      <c r="G61" s="17"/>
      <c r="H61" s="17"/>
      <c r="I61" s="17"/>
    </row>
    <row r="62" spans="1:9" ht="12.75" customHeight="1" x14ac:dyDescent="0.2">
      <c r="A62" s="17"/>
    </row>
    <row r="65" spans="1:1" ht="12.75" customHeight="1" x14ac:dyDescent="0.2">
      <c r="A65" s="17"/>
    </row>
    <row r="66" spans="1:1" ht="12.75" customHeight="1" x14ac:dyDescent="0.2">
      <c r="A66" s="17"/>
    </row>
    <row r="78" spans="1:1" ht="11.25" x14ac:dyDescent="0.2"/>
    <row r="79" spans="1:1" ht="11.25" x14ac:dyDescent="0.2"/>
    <row r="80" spans="1:1" ht="11.25" x14ac:dyDescent="0.2"/>
  </sheetData>
  <mergeCells count="6">
    <mergeCell ref="A20:I20"/>
    <mergeCell ref="A28:I28"/>
    <mergeCell ref="B6:B10"/>
    <mergeCell ref="C6:G7"/>
    <mergeCell ref="H6:H10"/>
    <mergeCell ref="A12:I12"/>
  </mergeCells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I80"/>
  <sheetViews>
    <sheetView topLeftCell="A3" workbookViewId="0">
      <selection activeCell="C30" sqref="C30:H33"/>
    </sheetView>
  </sheetViews>
  <sheetFormatPr baseColWidth="10" defaultColWidth="9.83203125" defaultRowHeight="12.75" customHeight="1" x14ac:dyDescent="0.2"/>
  <cols>
    <col min="1" max="1" width="19.83203125" customWidth="1"/>
    <col min="2" max="9" width="11.83203125" customWidth="1"/>
  </cols>
  <sheetData>
    <row r="1" spans="1:9" ht="12.75" customHeight="1" x14ac:dyDescent="0.2">
      <c r="A1" s="6" t="s">
        <v>32</v>
      </c>
      <c r="B1" s="1"/>
      <c r="C1" s="1"/>
      <c r="D1" s="1"/>
      <c r="E1" s="1"/>
      <c r="F1" s="1"/>
      <c r="G1" s="1"/>
      <c r="H1" s="1"/>
    </row>
    <row r="3" spans="1:9" ht="12.75" customHeight="1" x14ac:dyDescent="0.2">
      <c r="A3" s="18" t="s">
        <v>34</v>
      </c>
      <c r="B3" s="1"/>
      <c r="C3" s="1"/>
      <c r="D3" s="1"/>
      <c r="E3" s="1"/>
      <c r="F3" s="1"/>
      <c r="G3" s="1"/>
      <c r="H3" s="1"/>
      <c r="I3" s="1"/>
    </row>
    <row r="4" spans="1:9" ht="12.75" customHeight="1" x14ac:dyDescent="0.2">
      <c r="A4" s="18" t="s">
        <v>54</v>
      </c>
      <c r="B4" s="1"/>
      <c r="C4" s="1"/>
      <c r="D4" s="1"/>
      <c r="E4" s="1"/>
      <c r="F4" s="1"/>
      <c r="G4" s="1"/>
      <c r="H4" s="1"/>
      <c r="I4" s="1"/>
    </row>
    <row r="5" spans="1:9" ht="12.75" customHeight="1" x14ac:dyDescent="0.2">
      <c r="B5" s="5"/>
      <c r="C5" s="5"/>
      <c r="D5" s="5"/>
      <c r="E5" s="5"/>
      <c r="F5" s="5"/>
      <c r="G5" s="5"/>
    </row>
    <row r="6" spans="1:9" ht="12.75" customHeight="1" x14ac:dyDescent="0.2">
      <c r="A6" s="22"/>
      <c r="B6" s="130" t="s">
        <v>18</v>
      </c>
      <c r="C6" s="133" t="s">
        <v>6</v>
      </c>
      <c r="D6" s="134"/>
      <c r="E6" s="134"/>
      <c r="F6" s="134"/>
      <c r="G6" s="135"/>
      <c r="H6" s="139" t="s">
        <v>7</v>
      </c>
      <c r="I6" s="23" t="s">
        <v>0</v>
      </c>
    </row>
    <row r="7" spans="1:9" ht="12.75" customHeight="1" x14ac:dyDescent="0.2">
      <c r="A7" s="8" t="s">
        <v>8</v>
      </c>
      <c r="B7" s="131"/>
      <c r="C7" s="136"/>
      <c r="D7" s="137"/>
      <c r="E7" s="137"/>
      <c r="F7" s="137"/>
      <c r="G7" s="138"/>
      <c r="H7" s="140"/>
      <c r="I7" s="24" t="s">
        <v>1</v>
      </c>
    </row>
    <row r="8" spans="1:9" ht="12.75" customHeight="1" x14ac:dyDescent="0.2">
      <c r="A8" s="8" t="s">
        <v>9</v>
      </c>
      <c r="B8" s="131"/>
      <c r="C8" s="20"/>
      <c r="D8" s="9"/>
      <c r="E8" s="21"/>
      <c r="F8" s="9"/>
      <c r="G8" s="10"/>
      <c r="H8" s="140"/>
      <c r="I8" s="1" t="s">
        <v>2</v>
      </c>
    </row>
    <row r="9" spans="1:9" ht="12.75" customHeight="1" x14ac:dyDescent="0.2">
      <c r="A9" s="8" t="s">
        <v>10</v>
      </c>
      <c r="B9" s="131"/>
      <c r="C9" s="7">
        <v>1</v>
      </c>
      <c r="D9" s="11">
        <v>2</v>
      </c>
      <c r="E9" s="19">
        <v>3</v>
      </c>
      <c r="F9" s="11">
        <v>4</v>
      </c>
      <c r="G9" s="25" t="s">
        <v>3</v>
      </c>
      <c r="H9" s="140"/>
      <c r="I9" s="1" t="s">
        <v>11</v>
      </c>
    </row>
    <row r="10" spans="1:9" ht="12.75" customHeight="1" x14ac:dyDescent="0.2">
      <c r="A10" s="26"/>
      <c r="B10" s="132"/>
      <c r="C10" s="27"/>
      <c r="D10" s="13"/>
      <c r="E10" s="12"/>
      <c r="F10" s="13"/>
      <c r="G10" s="28"/>
      <c r="H10" s="141"/>
      <c r="I10" s="2" t="s">
        <v>4</v>
      </c>
    </row>
    <row r="11" spans="1:9" ht="12.75" customHeight="1" x14ac:dyDescent="0.2">
      <c r="A11" s="21"/>
    </row>
    <row r="12" spans="1:9" ht="12.75" customHeight="1" x14ac:dyDescent="0.2">
      <c r="A12" s="142" t="s">
        <v>12</v>
      </c>
      <c r="B12" s="142"/>
      <c r="C12" s="142"/>
      <c r="D12" s="142"/>
      <c r="E12" s="142"/>
      <c r="F12" s="142"/>
      <c r="G12" s="142"/>
      <c r="H12" s="142"/>
      <c r="I12" s="142"/>
    </row>
    <row r="13" spans="1:9" ht="12.75" customHeight="1" x14ac:dyDescent="0.2">
      <c r="A13" s="29"/>
      <c r="B13" s="15"/>
      <c r="C13" s="15"/>
      <c r="D13" s="15"/>
      <c r="E13" s="15"/>
      <c r="F13" s="15"/>
      <c r="G13" s="15"/>
      <c r="H13" s="15"/>
      <c r="I13" s="30"/>
    </row>
    <row r="14" spans="1:9" ht="12.75" customHeight="1" x14ac:dyDescent="0.2">
      <c r="A14" s="14" t="s">
        <v>16</v>
      </c>
      <c r="B14" s="15">
        <f>SUM(C14:G14)</f>
        <v>48210</v>
      </c>
      <c r="C14" s="15">
        <f t="shared" ref="C14:H17" si="0">C30+C22</f>
        <v>34846</v>
      </c>
      <c r="D14" s="15">
        <f t="shared" si="0"/>
        <v>9547</v>
      </c>
      <c r="E14" s="15">
        <f t="shared" si="0"/>
        <v>2443</v>
      </c>
      <c r="F14" s="15">
        <f t="shared" si="0"/>
        <v>1061</v>
      </c>
      <c r="G14" s="15">
        <f t="shared" si="0"/>
        <v>313</v>
      </c>
      <c r="H14" s="15">
        <f t="shared" si="0"/>
        <v>67161</v>
      </c>
      <c r="I14" s="31">
        <f>H14/B14</f>
        <v>1.3930927193528313</v>
      </c>
    </row>
    <row r="15" spans="1:9" ht="12.75" customHeight="1" x14ac:dyDescent="0.2">
      <c r="A15" s="32" t="s">
        <v>17</v>
      </c>
      <c r="B15" s="15">
        <f>SUM(C15:G15)</f>
        <v>90979</v>
      </c>
      <c r="C15" s="15">
        <f t="shared" si="0"/>
        <v>42230</v>
      </c>
      <c r="D15" s="15">
        <f t="shared" si="0"/>
        <v>17018</v>
      </c>
      <c r="E15" s="15">
        <f t="shared" si="0"/>
        <v>12283</v>
      </c>
      <c r="F15" s="15">
        <f t="shared" si="0"/>
        <v>13094</v>
      </c>
      <c r="G15" s="15">
        <f t="shared" si="0"/>
        <v>6354</v>
      </c>
      <c r="H15" s="15">
        <f t="shared" si="0"/>
        <v>199383</v>
      </c>
      <c r="I15" s="31">
        <f>H15/B15</f>
        <v>2.1915277151870214</v>
      </c>
    </row>
    <row r="16" spans="1:9" ht="12.75" customHeight="1" x14ac:dyDescent="0.2">
      <c r="A16" s="32" t="s">
        <v>13</v>
      </c>
      <c r="B16" s="15">
        <f>SUM(C16:G16)</f>
        <v>66975</v>
      </c>
      <c r="C16" s="15">
        <f t="shared" si="0"/>
        <v>25958</v>
      </c>
      <c r="D16" s="15">
        <f t="shared" si="0"/>
        <v>15650</v>
      </c>
      <c r="E16" s="15">
        <f t="shared" si="0"/>
        <v>11425</v>
      </c>
      <c r="F16" s="15">
        <f t="shared" si="0"/>
        <v>9441</v>
      </c>
      <c r="G16" s="15">
        <f t="shared" si="0"/>
        <v>4501</v>
      </c>
      <c r="H16" s="15">
        <f t="shared" si="0"/>
        <v>153309</v>
      </c>
      <c r="I16" s="31">
        <f>H16/B16</f>
        <v>2.2890481522956327</v>
      </c>
    </row>
    <row r="17" spans="1:9" ht="12.75" customHeight="1" x14ac:dyDescent="0.2">
      <c r="A17" s="14" t="s">
        <v>14</v>
      </c>
      <c r="B17" s="15">
        <f>SUM(C17:G17)</f>
        <v>92785</v>
      </c>
      <c r="C17" s="15">
        <f t="shared" si="0"/>
        <v>43878</v>
      </c>
      <c r="D17" s="15">
        <f t="shared" si="0"/>
        <v>35493</v>
      </c>
      <c r="E17" s="15">
        <f t="shared" si="0"/>
        <v>9912</v>
      </c>
      <c r="F17" s="15">
        <f t="shared" si="0"/>
        <v>2760</v>
      </c>
      <c r="G17" s="15">
        <f t="shared" si="0"/>
        <v>742</v>
      </c>
      <c r="H17" s="15">
        <f t="shared" si="0"/>
        <v>159551</v>
      </c>
      <c r="I17" s="31">
        <f>H17/B17</f>
        <v>1.7195775179177668</v>
      </c>
    </row>
    <row r="18" spans="1:9" ht="12.75" customHeight="1" x14ac:dyDescent="0.2">
      <c r="A18" s="14" t="s">
        <v>15</v>
      </c>
      <c r="B18" s="15">
        <f>SUM(C18:G18)</f>
        <v>298949</v>
      </c>
      <c r="C18" s="15">
        <f t="shared" ref="C18:H18" si="1">SUM(C14:C17)</f>
        <v>146912</v>
      </c>
      <c r="D18" s="15">
        <f t="shared" si="1"/>
        <v>77708</v>
      </c>
      <c r="E18" s="15">
        <f t="shared" si="1"/>
        <v>36063</v>
      </c>
      <c r="F18" s="15">
        <f t="shared" si="1"/>
        <v>26356</v>
      </c>
      <c r="G18" s="15">
        <f t="shared" si="1"/>
        <v>11910</v>
      </c>
      <c r="H18" s="15">
        <f t="shared" si="1"/>
        <v>579404</v>
      </c>
      <c r="I18" s="31">
        <f>H18/B18</f>
        <v>1.9381366052403588</v>
      </c>
    </row>
    <row r="19" spans="1:9" ht="12.75" customHeight="1" x14ac:dyDescent="0.2">
      <c r="A19" s="21"/>
      <c r="I19" s="31"/>
    </row>
    <row r="20" spans="1:9" ht="12.75" customHeight="1" x14ac:dyDescent="0.2">
      <c r="A20" s="128" t="s">
        <v>19</v>
      </c>
      <c r="B20" s="128"/>
      <c r="C20" s="128"/>
      <c r="D20" s="128"/>
      <c r="E20" s="128"/>
      <c r="F20" s="128"/>
      <c r="G20" s="128"/>
      <c r="H20" s="128"/>
      <c r="I20" s="128"/>
    </row>
    <row r="21" spans="1:9" ht="12.75" customHeight="1" x14ac:dyDescent="0.2">
      <c r="A21" s="29"/>
      <c r="B21" s="15"/>
      <c r="C21" s="15"/>
      <c r="D21" s="15"/>
      <c r="E21" s="15"/>
      <c r="F21" s="15"/>
      <c r="G21" s="15"/>
      <c r="H21" s="15"/>
      <c r="I21" s="31"/>
    </row>
    <row r="22" spans="1:9" ht="12.75" customHeight="1" x14ac:dyDescent="0.2">
      <c r="A22" s="14" t="s">
        <v>16</v>
      </c>
      <c r="B22" s="15">
        <f>SUM(C22:G22)</f>
        <v>34504</v>
      </c>
      <c r="C22" s="15">
        <v>26601</v>
      </c>
      <c r="D22" s="15">
        <v>6327</v>
      </c>
      <c r="E22" s="15">
        <v>1078</v>
      </c>
      <c r="F22" s="15">
        <v>399</v>
      </c>
      <c r="G22" s="15">
        <v>99</v>
      </c>
      <c r="H22" s="15">
        <v>44606</v>
      </c>
      <c r="I22" s="31">
        <f>H22/B22</f>
        <v>1.2927776489682357</v>
      </c>
    </row>
    <row r="23" spans="1:9" ht="12.75" customHeight="1" x14ac:dyDescent="0.2">
      <c r="A23" s="32" t="s">
        <v>17</v>
      </c>
      <c r="B23" s="15">
        <f>SUM(C23:G23)</f>
        <v>69869</v>
      </c>
      <c r="C23" s="15">
        <v>34887</v>
      </c>
      <c r="D23" s="15">
        <v>13554</v>
      </c>
      <c r="E23" s="15">
        <v>8892</v>
      </c>
      <c r="F23" s="15">
        <v>9012</v>
      </c>
      <c r="G23" s="15">
        <v>3524</v>
      </c>
      <c r="H23" s="15">
        <v>143331</v>
      </c>
      <c r="I23" s="31">
        <f>H23/B23</f>
        <v>2.0514248092859493</v>
      </c>
    </row>
    <row r="24" spans="1:9" ht="12.75" customHeight="1" x14ac:dyDescent="0.2">
      <c r="A24" s="32" t="s">
        <v>13</v>
      </c>
      <c r="B24" s="15">
        <f>SUM(C24:G24)</f>
        <v>51037</v>
      </c>
      <c r="C24" s="15">
        <v>21059</v>
      </c>
      <c r="D24" s="15">
        <v>11911</v>
      </c>
      <c r="E24" s="15">
        <v>8092</v>
      </c>
      <c r="F24" s="15">
        <v>6922</v>
      </c>
      <c r="G24" s="15">
        <v>3053</v>
      </c>
      <c r="H24" s="15">
        <v>113005</v>
      </c>
      <c r="I24" s="31">
        <f>H24/B24</f>
        <v>2.2141779493308777</v>
      </c>
    </row>
    <row r="25" spans="1:9" ht="12.75" customHeight="1" x14ac:dyDescent="0.2">
      <c r="A25" s="14" t="s">
        <v>14</v>
      </c>
      <c r="B25" s="15">
        <f>SUM(C25:G25)</f>
        <v>82207</v>
      </c>
      <c r="C25" s="15">
        <v>39903</v>
      </c>
      <c r="D25" s="15">
        <v>31288</v>
      </c>
      <c r="E25" s="15">
        <v>8276</v>
      </c>
      <c r="F25" s="15">
        <v>2195</v>
      </c>
      <c r="G25" s="15">
        <v>545</v>
      </c>
      <c r="H25" s="15">
        <v>138946</v>
      </c>
      <c r="I25" s="31">
        <f>H25/B25</f>
        <v>1.6901966985779799</v>
      </c>
    </row>
    <row r="26" spans="1:9" ht="12.75" customHeight="1" x14ac:dyDescent="0.2">
      <c r="A26" s="14" t="s">
        <v>15</v>
      </c>
      <c r="B26" s="15">
        <f>SUM(C26:G26)</f>
        <v>237617</v>
      </c>
      <c r="C26" s="15">
        <f t="shared" ref="C26:H26" si="2">SUM(C22:C25)</f>
        <v>122450</v>
      </c>
      <c r="D26" s="15">
        <f t="shared" si="2"/>
        <v>63080</v>
      </c>
      <c r="E26" s="15">
        <f t="shared" si="2"/>
        <v>26338</v>
      </c>
      <c r="F26" s="15">
        <f t="shared" si="2"/>
        <v>18528</v>
      </c>
      <c r="G26" s="15">
        <f t="shared" si="2"/>
        <v>7221</v>
      </c>
      <c r="H26" s="15">
        <f t="shared" si="2"/>
        <v>439888</v>
      </c>
      <c r="I26" s="31">
        <f>H26/B26</f>
        <v>1.8512480167664771</v>
      </c>
    </row>
    <row r="27" spans="1:9" ht="12.75" customHeight="1" x14ac:dyDescent="0.2">
      <c r="A27" s="33"/>
      <c r="B27" s="15"/>
      <c r="C27" s="15"/>
      <c r="D27" s="15"/>
      <c r="E27" s="15"/>
      <c r="F27" s="15"/>
      <c r="G27" s="15"/>
      <c r="H27" s="15"/>
      <c r="I27" s="31"/>
    </row>
    <row r="28" spans="1:9" ht="12.75" customHeight="1" x14ac:dyDescent="0.2">
      <c r="A28" s="129" t="s">
        <v>20</v>
      </c>
      <c r="B28" s="129"/>
      <c r="C28" s="129"/>
      <c r="D28" s="129"/>
      <c r="E28" s="129"/>
      <c r="F28" s="129"/>
      <c r="G28" s="129"/>
      <c r="H28" s="129"/>
      <c r="I28" s="129"/>
    </row>
    <row r="29" spans="1:9" ht="12.75" customHeight="1" x14ac:dyDescent="0.2">
      <c r="A29" s="29"/>
      <c r="B29" s="15"/>
      <c r="C29" s="15"/>
      <c r="D29" s="15"/>
      <c r="E29" s="15"/>
      <c r="F29" s="15"/>
      <c r="G29" s="15"/>
      <c r="H29" s="15"/>
      <c r="I29" s="31"/>
    </row>
    <row r="30" spans="1:9" ht="12.75" customHeight="1" x14ac:dyDescent="0.2">
      <c r="A30" s="14" t="s">
        <v>16</v>
      </c>
      <c r="B30" s="15">
        <f>B14-B22</f>
        <v>13706</v>
      </c>
      <c r="C30" s="15">
        <v>8245</v>
      </c>
      <c r="D30" s="15">
        <v>3220</v>
      </c>
      <c r="E30" s="15">
        <v>1365</v>
      </c>
      <c r="F30" s="15">
        <v>662</v>
      </c>
      <c r="G30" s="15">
        <v>214</v>
      </c>
      <c r="H30" s="15">
        <v>22555</v>
      </c>
      <c r="I30" s="31">
        <f>H30/B30</f>
        <v>1.6456296512476287</v>
      </c>
    </row>
    <row r="31" spans="1:9" ht="12.75" customHeight="1" x14ac:dyDescent="0.2">
      <c r="A31" s="32" t="s">
        <v>17</v>
      </c>
      <c r="B31" s="15">
        <f>B15-B23</f>
        <v>21110</v>
      </c>
      <c r="C31" s="15">
        <v>7343</v>
      </c>
      <c r="D31" s="15">
        <v>3464</v>
      </c>
      <c r="E31" s="15">
        <v>3391</v>
      </c>
      <c r="F31" s="15">
        <v>4082</v>
      </c>
      <c r="G31" s="15">
        <v>2830</v>
      </c>
      <c r="H31" s="15">
        <v>56052</v>
      </c>
      <c r="I31" s="31">
        <f>H31/B31</f>
        <v>2.6552344860255803</v>
      </c>
    </row>
    <row r="32" spans="1:9" ht="12.75" customHeight="1" x14ac:dyDescent="0.2">
      <c r="A32" s="32" t="s">
        <v>13</v>
      </c>
      <c r="B32" s="15">
        <f>B16-B24</f>
        <v>15938</v>
      </c>
      <c r="C32" s="15">
        <v>4899</v>
      </c>
      <c r="D32" s="15">
        <v>3739</v>
      </c>
      <c r="E32" s="15">
        <v>3333</v>
      </c>
      <c r="F32" s="15">
        <v>2519</v>
      </c>
      <c r="G32" s="15">
        <v>1448</v>
      </c>
      <c r="H32" s="15">
        <v>40304</v>
      </c>
      <c r="I32" s="31">
        <f>H32/B32</f>
        <v>2.5287990964989335</v>
      </c>
    </row>
    <row r="33" spans="1:9" ht="12.75" customHeight="1" x14ac:dyDescent="0.2">
      <c r="A33" s="14" t="s">
        <v>14</v>
      </c>
      <c r="B33" s="15">
        <f>B17-B25</f>
        <v>10578</v>
      </c>
      <c r="C33" s="15">
        <v>3975</v>
      </c>
      <c r="D33" s="15">
        <v>4205</v>
      </c>
      <c r="E33" s="15">
        <v>1636</v>
      </c>
      <c r="F33" s="15">
        <v>565</v>
      </c>
      <c r="G33" s="15">
        <v>197</v>
      </c>
      <c r="H33" s="15">
        <v>20605</v>
      </c>
      <c r="I33" s="31">
        <f>H33/B33</f>
        <v>1.9479107581773492</v>
      </c>
    </row>
    <row r="34" spans="1:9" ht="12.75" customHeight="1" x14ac:dyDescent="0.2">
      <c r="A34" s="14" t="s">
        <v>15</v>
      </c>
      <c r="B34" s="15">
        <f>B18-B26</f>
        <v>61332</v>
      </c>
      <c r="C34" s="15">
        <f t="shared" ref="C34:H34" si="3">C18-C26</f>
        <v>24462</v>
      </c>
      <c r="D34" s="15">
        <f t="shared" si="3"/>
        <v>14628</v>
      </c>
      <c r="E34" s="15">
        <f t="shared" si="3"/>
        <v>9725</v>
      </c>
      <c r="F34" s="15">
        <f t="shared" si="3"/>
        <v>7828</v>
      </c>
      <c r="G34" s="15">
        <f t="shared" si="3"/>
        <v>4689</v>
      </c>
      <c r="H34" s="15">
        <f t="shared" si="3"/>
        <v>139516</v>
      </c>
      <c r="I34" s="31">
        <f>H34/B34</f>
        <v>2.2747668427574514</v>
      </c>
    </row>
    <row r="35" spans="1:9" ht="12.75" customHeight="1" x14ac:dyDescent="0.2">
      <c r="A35" s="16" t="str">
        <f>REPT("    ",7)</f>
        <v xml:space="preserve">                            </v>
      </c>
      <c r="B35" s="3"/>
      <c r="H35" s="3"/>
    </row>
    <row r="36" spans="1:9" ht="12.75" customHeight="1" x14ac:dyDescent="0.2">
      <c r="A36" s="4" t="s">
        <v>36</v>
      </c>
      <c r="H36" s="3"/>
      <c r="I36" s="3"/>
    </row>
    <row r="37" spans="1:9" ht="12.75" customHeight="1" x14ac:dyDescent="0.2">
      <c r="A37" s="16"/>
      <c r="B37" s="3"/>
      <c r="H37" s="3"/>
    </row>
    <row r="38" spans="1:9" ht="12.75" customHeight="1" x14ac:dyDescent="0.2">
      <c r="A38" s="4"/>
      <c r="H38" s="3"/>
    </row>
    <row r="39" spans="1:9" ht="12.75" customHeight="1" x14ac:dyDescent="0.2">
      <c r="H39" s="3"/>
    </row>
    <row r="40" spans="1:9" ht="12.75" customHeight="1" x14ac:dyDescent="0.2">
      <c r="H40" s="3"/>
    </row>
    <row r="41" spans="1:9" ht="12.75" customHeight="1" x14ac:dyDescent="0.2">
      <c r="H41" s="3"/>
    </row>
    <row r="42" spans="1:9" ht="12.75" customHeight="1" x14ac:dyDescent="0.2">
      <c r="H42" s="3"/>
    </row>
    <row r="43" spans="1:9" ht="12.75" customHeight="1" x14ac:dyDescent="0.2">
      <c r="H43" s="3"/>
    </row>
    <row r="44" spans="1:9" ht="12.75" customHeight="1" x14ac:dyDescent="0.2">
      <c r="H44" s="3"/>
    </row>
    <row r="45" spans="1:9" ht="12.75" customHeight="1" x14ac:dyDescent="0.2">
      <c r="H45" s="3"/>
    </row>
    <row r="60" spans="1:9" ht="12.75" customHeight="1" x14ac:dyDescent="0.2">
      <c r="A60" s="17"/>
      <c r="B60" s="17"/>
      <c r="C60" s="17"/>
      <c r="D60" s="17"/>
      <c r="E60" s="17"/>
      <c r="F60" s="17"/>
      <c r="G60" s="17"/>
      <c r="H60" s="17"/>
      <c r="I60" s="17"/>
    </row>
    <row r="61" spans="1:9" ht="12.75" customHeight="1" x14ac:dyDescent="0.2">
      <c r="A61" s="17"/>
      <c r="B61" s="17"/>
      <c r="C61" s="17"/>
      <c r="D61" s="17"/>
      <c r="E61" s="17"/>
      <c r="F61" s="17"/>
      <c r="G61" s="17"/>
      <c r="H61" s="17"/>
      <c r="I61" s="17"/>
    </row>
    <row r="62" spans="1:9" ht="12.75" customHeight="1" x14ac:dyDescent="0.2">
      <c r="A62" s="17"/>
    </row>
    <row r="65" spans="1:1" ht="12.75" customHeight="1" x14ac:dyDescent="0.2">
      <c r="A65" s="17"/>
    </row>
    <row r="66" spans="1:1" ht="12.75" customHeight="1" x14ac:dyDescent="0.2">
      <c r="A66" s="17"/>
    </row>
    <row r="78" spans="1:1" ht="11.25" x14ac:dyDescent="0.2"/>
    <row r="79" spans="1:1" ht="11.25" x14ac:dyDescent="0.2"/>
    <row r="80" spans="1:1" ht="11.25" x14ac:dyDescent="0.2"/>
  </sheetData>
  <mergeCells count="6">
    <mergeCell ref="A20:I20"/>
    <mergeCell ref="A28:I28"/>
    <mergeCell ref="B6:B10"/>
    <mergeCell ref="C6:G7"/>
    <mergeCell ref="H6:H10"/>
    <mergeCell ref="A12:I12"/>
  </mergeCells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I80"/>
  <sheetViews>
    <sheetView workbookViewId="0">
      <selection activeCell="K15" sqref="K15"/>
    </sheetView>
  </sheetViews>
  <sheetFormatPr baseColWidth="10" defaultColWidth="9.83203125" defaultRowHeight="12.75" customHeight="1" x14ac:dyDescent="0.2"/>
  <cols>
    <col min="1" max="1" width="19.83203125" customWidth="1"/>
    <col min="2" max="9" width="11.83203125" customWidth="1"/>
  </cols>
  <sheetData>
    <row r="1" spans="1:9" ht="12.75" customHeight="1" x14ac:dyDescent="0.2">
      <c r="A1" s="6" t="s">
        <v>32</v>
      </c>
      <c r="B1" s="1"/>
      <c r="C1" s="1"/>
      <c r="D1" s="1"/>
      <c r="E1" s="1"/>
      <c r="F1" s="1"/>
      <c r="G1" s="1"/>
      <c r="H1" s="1"/>
    </row>
    <row r="3" spans="1:9" ht="12.75" customHeight="1" x14ac:dyDescent="0.2">
      <c r="A3" s="18" t="s">
        <v>39</v>
      </c>
      <c r="B3" s="1"/>
      <c r="C3" s="1"/>
      <c r="D3" s="1"/>
      <c r="E3" s="1"/>
      <c r="F3" s="1"/>
      <c r="G3" s="1"/>
      <c r="H3" s="1"/>
      <c r="I3" s="1"/>
    </row>
    <row r="4" spans="1:9" ht="12.75" customHeight="1" x14ac:dyDescent="0.2">
      <c r="A4" s="18" t="s">
        <v>54</v>
      </c>
      <c r="B4" s="1"/>
      <c r="C4" s="1"/>
      <c r="D4" s="1"/>
      <c r="E4" s="1"/>
      <c r="F4" s="1"/>
      <c r="G4" s="1"/>
      <c r="H4" s="1"/>
      <c r="I4" s="1"/>
    </row>
    <row r="5" spans="1:9" ht="12.75" customHeight="1" x14ac:dyDescent="0.2">
      <c r="B5" s="5"/>
      <c r="C5" s="5"/>
      <c r="D5" s="5"/>
      <c r="E5" s="5"/>
      <c r="F5" s="5"/>
      <c r="G5" s="5"/>
    </row>
    <row r="6" spans="1:9" ht="12.75" customHeight="1" x14ac:dyDescent="0.2">
      <c r="A6" s="22"/>
      <c r="B6" s="130" t="s">
        <v>18</v>
      </c>
      <c r="C6" s="133" t="s">
        <v>6</v>
      </c>
      <c r="D6" s="134"/>
      <c r="E6" s="134"/>
      <c r="F6" s="134"/>
      <c r="G6" s="135"/>
      <c r="H6" s="139" t="s">
        <v>7</v>
      </c>
      <c r="I6" s="23" t="s">
        <v>0</v>
      </c>
    </row>
    <row r="7" spans="1:9" ht="12.75" customHeight="1" x14ac:dyDescent="0.2">
      <c r="A7" s="8" t="s">
        <v>8</v>
      </c>
      <c r="B7" s="131"/>
      <c r="C7" s="136"/>
      <c r="D7" s="137"/>
      <c r="E7" s="137"/>
      <c r="F7" s="137"/>
      <c r="G7" s="138"/>
      <c r="H7" s="140"/>
      <c r="I7" s="24" t="s">
        <v>1</v>
      </c>
    </row>
    <row r="8" spans="1:9" ht="12.75" customHeight="1" x14ac:dyDescent="0.2">
      <c r="A8" s="8" t="s">
        <v>9</v>
      </c>
      <c r="B8" s="131"/>
      <c r="C8" s="20"/>
      <c r="D8" s="9"/>
      <c r="E8" s="21"/>
      <c r="F8" s="9"/>
      <c r="G8" s="10"/>
      <c r="H8" s="140"/>
      <c r="I8" s="1" t="s">
        <v>2</v>
      </c>
    </row>
    <row r="9" spans="1:9" ht="12.75" customHeight="1" x14ac:dyDescent="0.2">
      <c r="A9" s="8" t="s">
        <v>10</v>
      </c>
      <c r="B9" s="131"/>
      <c r="C9" s="7">
        <v>1</v>
      </c>
      <c r="D9" s="11">
        <v>2</v>
      </c>
      <c r="E9" s="19">
        <v>3</v>
      </c>
      <c r="F9" s="11">
        <v>4</v>
      </c>
      <c r="G9" s="25" t="s">
        <v>3</v>
      </c>
      <c r="H9" s="140"/>
      <c r="I9" s="1" t="s">
        <v>11</v>
      </c>
    </row>
    <row r="10" spans="1:9" ht="12.75" customHeight="1" x14ac:dyDescent="0.2">
      <c r="A10" s="26"/>
      <c r="B10" s="132"/>
      <c r="C10" s="27"/>
      <c r="D10" s="13"/>
      <c r="E10" s="12"/>
      <c r="F10" s="13"/>
      <c r="G10" s="28"/>
      <c r="H10" s="141"/>
      <c r="I10" s="2" t="s">
        <v>4</v>
      </c>
    </row>
    <row r="11" spans="1:9" ht="12.75" customHeight="1" x14ac:dyDescent="0.2">
      <c r="A11" s="21"/>
    </row>
    <row r="12" spans="1:9" ht="12.75" customHeight="1" x14ac:dyDescent="0.2">
      <c r="A12" s="142" t="s">
        <v>12</v>
      </c>
      <c r="B12" s="142"/>
      <c r="C12" s="142"/>
      <c r="D12" s="142"/>
      <c r="E12" s="142"/>
      <c r="F12" s="142"/>
      <c r="G12" s="142"/>
      <c r="H12" s="142"/>
      <c r="I12" s="142"/>
    </row>
    <row r="13" spans="1:9" ht="12.75" customHeight="1" x14ac:dyDescent="0.2">
      <c r="A13" s="29"/>
      <c r="B13" s="15"/>
      <c r="C13" s="15"/>
      <c r="D13" s="15"/>
      <c r="E13" s="15"/>
      <c r="F13" s="15"/>
      <c r="G13" s="15"/>
      <c r="H13" s="15"/>
      <c r="I13" s="30"/>
    </row>
    <row r="14" spans="1:9" ht="12.75" customHeight="1" x14ac:dyDescent="0.2">
      <c r="A14" s="14" t="s">
        <v>16</v>
      </c>
      <c r="B14" s="15">
        <f>SUM(C14:G14)</f>
        <v>48124</v>
      </c>
      <c r="C14" s="15">
        <f t="shared" ref="C14:H17" si="0">C30+C22</f>
        <v>34692</v>
      </c>
      <c r="D14" s="15">
        <f t="shared" si="0"/>
        <v>9510</v>
      </c>
      <c r="E14" s="15">
        <f t="shared" si="0"/>
        <v>2473</v>
      </c>
      <c r="F14" s="15">
        <f t="shared" si="0"/>
        <v>1130</v>
      </c>
      <c r="G14" s="15">
        <f t="shared" si="0"/>
        <v>319</v>
      </c>
      <c r="H14" s="15">
        <f t="shared" si="0"/>
        <v>67327</v>
      </c>
      <c r="I14" s="31">
        <f>H14/B14</f>
        <v>1.3990316681905079</v>
      </c>
    </row>
    <row r="15" spans="1:9" ht="12.75" customHeight="1" x14ac:dyDescent="0.2">
      <c r="A15" s="32" t="s">
        <v>17</v>
      </c>
      <c r="B15" s="15">
        <f>SUM(C15:G15)</f>
        <v>92247</v>
      </c>
      <c r="C15" s="15">
        <f t="shared" si="0"/>
        <v>43138</v>
      </c>
      <c r="D15" s="15">
        <f t="shared" si="0"/>
        <v>17219</v>
      </c>
      <c r="E15" s="15">
        <f t="shared" si="0"/>
        <v>12235</v>
      </c>
      <c r="F15" s="15">
        <f t="shared" si="0"/>
        <v>13150</v>
      </c>
      <c r="G15" s="15">
        <f t="shared" si="0"/>
        <v>6505</v>
      </c>
      <c r="H15" s="15">
        <f t="shared" si="0"/>
        <v>201583</v>
      </c>
      <c r="I15" s="31">
        <f>H15/B15</f>
        <v>2.1852526369421228</v>
      </c>
    </row>
    <row r="16" spans="1:9" ht="12.75" customHeight="1" x14ac:dyDescent="0.2">
      <c r="A16" s="32" t="s">
        <v>13</v>
      </c>
      <c r="B16" s="15">
        <f>SUM(C16:G16)</f>
        <v>67464</v>
      </c>
      <c r="C16" s="15">
        <f t="shared" si="0"/>
        <v>26244</v>
      </c>
      <c r="D16" s="15">
        <f t="shared" si="0"/>
        <v>15966</v>
      </c>
      <c r="E16" s="15">
        <f t="shared" si="0"/>
        <v>11466</v>
      </c>
      <c r="F16" s="15">
        <f t="shared" si="0"/>
        <v>9382</v>
      </c>
      <c r="G16" s="15">
        <f t="shared" si="0"/>
        <v>4406</v>
      </c>
      <c r="H16" s="15">
        <f t="shared" si="0"/>
        <v>153661</v>
      </c>
      <c r="I16" s="31">
        <f>H16/B16</f>
        <v>2.2776740187359183</v>
      </c>
    </row>
    <row r="17" spans="1:9" ht="12.75" customHeight="1" x14ac:dyDescent="0.2">
      <c r="A17" s="14" t="s">
        <v>14</v>
      </c>
      <c r="B17" s="15">
        <f>SUM(C17:G17)</f>
        <v>92627</v>
      </c>
      <c r="C17" s="15">
        <f t="shared" si="0"/>
        <v>43859</v>
      </c>
      <c r="D17" s="15">
        <f t="shared" si="0"/>
        <v>35268</v>
      </c>
      <c r="E17" s="15">
        <f t="shared" si="0"/>
        <v>9972</v>
      </c>
      <c r="F17" s="15">
        <f t="shared" si="0"/>
        <v>2753</v>
      </c>
      <c r="G17" s="15">
        <f t="shared" si="0"/>
        <v>775</v>
      </c>
      <c r="H17" s="15">
        <f t="shared" si="0"/>
        <v>159391</v>
      </c>
      <c r="I17" s="31">
        <f>H17/B17</f>
        <v>1.7207833569045743</v>
      </c>
    </row>
    <row r="18" spans="1:9" ht="12.75" customHeight="1" x14ac:dyDescent="0.2">
      <c r="A18" s="14" t="s">
        <v>15</v>
      </c>
      <c r="B18" s="15">
        <f>SUM(C18:G18)</f>
        <v>300462</v>
      </c>
      <c r="C18" s="15">
        <f t="shared" ref="C18:H18" si="1">SUM(C14:C17)</f>
        <v>147933</v>
      </c>
      <c r="D18" s="15">
        <f t="shared" si="1"/>
        <v>77963</v>
      </c>
      <c r="E18" s="15">
        <f t="shared" si="1"/>
        <v>36146</v>
      </c>
      <c r="F18" s="15">
        <f t="shared" si="1"/>
        <v>26415</v>
      </c>
      <c r="G18" s="15">
        <f t="shared" si="1"/>
        <v>12005</v>
      </c>
      <c r="H18" s="15">
        <f t="shared" si="1"/>
        <v>581962</v>
      </c>
      <c r="I18" s="31">
        <f>H18/B18</f>
        <v>1.9368905219295618</v>
      </c>
    </row>
    <row r="19" spans="1:9" ht="12.75" customHeight="1" x14ac:dyDescent="0.2">
      <c r="A19" s="21"/>
      <c r="I19" s="31"/>
    </row>
    <row r="20" spans="1:9" ht="12.75" customHeight="1" x14ac:dyDescent="0.2">
      <c r="A20" s="128" t="s">
        <v>19</v>
      </c>
      <c r="B20" s="128"/>
      <c r="C20" s="128"/>
      <c r="D20" s="128"/>
      <c r="E20" s="128"/>
      <c r="F20" s="128"/>
      <c r="G20" s="128"/>
      <c r="H20" s="128"/>
      <c r="I20" s="128"/>
    </row>
    <row r="21" spans="1:9" ht="12.75" customHeight="1" x14ac:dyDescent="0.2">
      <c r="A21" s="29"/>
      <c r="B21" s="15"/>
      <c r="C21" s="15"/>
      <c r="D21" s="15"/>
      <c r="E21" s="15"/>
      <c r="F21" s="15"/>
      <c r="G21" s="15"/>
      <c r="H21" s="15"/>
      <c r="I21" s="31"/>
    </row>
    <row r="22" spans="1:9" ht="12.75" customHeight="1" x14ac:dyDescent="0.2">
      <c r="A22" s="14" t="s">
        <v>16</v>
      </c>
      <c r="B22" s="15">
        <f>SUM(C22:G22)</f>
        <v>33914</v>
      </c>
      <c r="C22" s="15">
        <v>26270</v>
      </c>
      <c r="D22" s="15">
        <v>6118</v>
      </c>
      <c r="E22" s="15">
        <v>1051</v>
      </c>
      <c r="F22" s="15">
        <v>387</v>
      </c>
      <c r="G22" s="15">
        <v>88</v>
      </c>
      <c r="H22" s="15">
        <v>43670</v>
      </c>
      <c r="I22" s="31">
        <f>H22/B22</f>
        <v>1.2876688093412749</v>
      </c>
    </row>
    <row r="23" spans="1:9" ht="12.75" customHeight="1" x14ac:dyDescent="0.2">
      <c r="A23" s="32" t="s">
        <v>17</v>
      </c>
      <c r="B23" s="15">
        <f>SUM(C23:G23)</f>
        <v>71135</v>
      </c>
      <c r="C23" s="15">
        <v>35764</v>
      </c>
      <c r="D23" s="15">
        <v>13807</v>
      </c>
      <c r="E23" s="15">
        <v>8895</v>
      </c>
      <c r="F23" s="15">
        <v>9072</v>
      </c>
      <c r="G23" s="15">
        <v>3597</v>
      </c>
      <c r="H23" s="15">
        <v>145363</v>
      </c>
      <c r="I23" s="31">
        <f>H23/B23</f>
        <v>2.0434807057004289</v>
      </c>
    </row>
    <row r="24" spans="1:9" ht="12.75" customHeight="1" x14ac:dyDescent="0.2">
      <c r="A24" s="32" t="s">
        <v>13</v>
      </c>
      <c r="B24" s="15">
        <f>SUM(C24:G24)</f>
        <v>51223</v>
      </c>
      <c r="C24" s="15">
        <v>21199</v>
      </c>
      <c r="D24" s="15">
        <v>12159</v>
      </c>
      <c r="E24" s="15">
        <v>8131</v>
      </c>
      <c r="F24" s="15">
        <v>6797</v>
      </c>
      <c r="G24" s="15">
        <v>2937</v>
      </c>
      <c r="H24" s="15">
        <v>112660</v>
      </c>
      <c r="I24" s="31">
        <f>H24/B24</f>
        <v>2.1994026121078423</v>
      </c>
    </row>
    <row r="25" spans="1:9" ht="12.75" customHeight="1" x14ac:dyDescent="0.2">
      <c r="A25" s="14" t="s">
        <v>14</v>
      </c>
      <c r="B25" s="15">
        <f>SUM(C25:G25)</f>
        <v>82427</v>
      </c>
      <c r="C25" s="15">
        <v>39977</v>
      </c>
      <c r="D25" s="15">
        <v>31312</v>
      </c>
      <c r="E25" s="15">
        <v>8368</v>
      </c>
      <c r="F25" s="15">
        <v>2196</v>
      </c>
      <c r="G25" s="15">
        <v>574</v>
      </c>
      <c r="H25" s="15">
        <v>139489</v>
      </c>
      <c r="I25" s="31">
        <f>H25/B25</f>
        <v>1.692273162919917</v>
      </c>
    </row>
    <row r="26" spans="1:9" ht="12.75" customHeight="1" x14ac:dyDescent="0.2">
      <c r="A26" s="14" t="s">
        <v>15</v>
      </c>
      <c r="B26" s="15">
        <f>SUM(C26:G26)</f>
        <v>238699</v>
      </c>
      <c r="C26" s="15">
        <f t="shared" ref="C26:H26" si="2">SUM(C22:C25)</f>
        <v>123210</v>
      </c>
      <c r="D26" s="15">
        <f t="shared" si="2"/>
        <v>63396</v>
      </c>
      <c r="E26" s="15">
        <f t="shared" si="2"/>
        <v>26445</v>
      </c>
      <c r="F26" s="15">
        <f t="shared" si="2"/>
        <v>18452</v>
      </c>
      <c r="G26" s="15">
        <f t="shared" si="2"/>
        <v>7196</v>
      </c>
      <c r="H26" s="15">
        <f t="shared" si="2"/>
        <v>441182</v>
      </c>
      <c r="I26" s="31">
        <f>H26/B26</f>
        <v>1.848277537819597</v>
      </c>
    </row>
    <row r="27" spans="1:9" ht="12.75" customHeight="1" x14ac:dyDescent="0.2">
      <c r="A27" s="33"/>
      <c r="B27" s="15"/>
      <c r="C27" s="15"/>
      <c r="D27" s="15"/>
      <c r="E27" s="15"/>
      <c r="F27" s="15"/>
      <c r="G27" s="15"/>
      <c r="H27" s="15"/>
      <c r="I27" s="31"/>
    </row>
    <row r="28" spans="1:9" ht="12.75" customHeight="1" x14ac:dyDescent="0.2">
      <c r="A28" s="129" t="s">
        <v>20</v>
      </c>
      <c r="B28" s="129"/>
      <c r="C28" s="129"/>
      <c r="D28" s="129"/>
      <c r="E28" s="129"/>
      <c r="F28" s="129"/>
      <c r="G28" s="129"/>
      <c r="H28" s="129"/>
      <c r="I28" s="129"/>
    </row>
    <row r="29" spans="1:9" ht="12.75" customHeight="1" x14ac:dyDescent="0.2">
      <c r="A29" s="29"/>
      <c r="B29" s="15"/>
      <c r="C29" s="15"/>
      <c r="D29" s="15"/>
      <c r="E29" s="15"/>
      <c r="F29" s="15"/>
      <c r="G29" s="15"/>
      <c r="H29" s="15"/>
      <c r="I29" s="31"/>
    </row>
    <row r="30" spans="1:9" ht="12.75" customHeight="1" x14ac:dyDescent="0.2">
      <c r="A30" s="14" t="s">
        <v>16</v>
      </c>
      <c r="B30" s="15">
        <f>B14-B22</f>
        <v>14210</v>
      </c>
      <c r="C30" s="15">
        <v>8422</v>
      </c>
      <c r="D30" s="15">
        <v>3392</v>
      </c>
      <c r="E30" s="15">
        <v>1422</v>
      </c>
      <c r="F30" s="15">
        <v>743</v>
      </c>
      <c r="G30" s="15">
        <v>231</v>
      </c>
      <c r="H30" s="15">
        <v>23657</v>
      </c>
      <c r="I30" s="31">
        <f>H30/B30</f>
        <v>1.6648135116115412</v>
      </c>
    </row>
    <row r="31" spans="1:9" ht="12.75" customHeight="1" x14ac:dyDescent="0.2">
      <c r="A31" s="32" t="s">
        <v>17</v>
      </c>
      <c r="B31" s="15">
        <f>B15-B23</f>
        <v>21112</v>
      </c>
      <c r="C31" s="15">
        <v>7374</v>
      </c>
      <c r="D31" s="15">
        <v>3412</v>
      </c>
      <c r="E31" s="15">
        <v>3340</v>
      </c>
      <c r="F31" s="15">
        <v>4078</v>
      </c>
      <c r="G31" s="15">
        <v>2908</v>
      </c>
      <c r="H31" s="15">
        <v>56220</v>
      </c>
      <c r="I31" s="31">
        <f>H31/B31</f>
        <v>2.6629405077680941</v>
      </c>
    </row>
    <row r="32" spans="1:9" ht="12.75" customHeight="1" x14ac:dyDescent="0.2">
      <c r="A32" s="32" t="s">
        <v>13</v>
      </c>
      <c r="B32" s="15">
        <f>B16-B24</f>
        <v>16241</v>
      </c>
      <c r="C32" s="15">
        <v>5045</v>
      </c>
      <c r="D32" s="15">
        <v>3807</v>
      </c>
      <c r="E32" s="15">
        <v>3335</v>
      </c>
      <c r="F32" s="15">
        <v>2585</v>
      </c>
      <c r="G32" s="15">
        <v>1469</v>
      </c>
      <c r="H32" s="15">
        <v>41001</v>
      </c>
      <c r="I32" s="31">
        <f>H32/B32</f>
        <v>2.5245366664614246</v>
      </c>
    </row>
    <row r="33" spans="1:9" ht="12.75" customHeight="1" x14ac:dyDescent="0.2">
      <c r="A33" s="14" t="s">
        <v>14</v>
      </c>
      <c r="B33" s="15">
        <f>B17-B25</f>
        <v>10200</v>
      </c>
      <c r="C33" s="15">
        <v>3882</v>
      </c>
      <c r="D33" s="15">
        <v>3956</v>
      </c>
      <c r="E33" s="15">
        <v>1604</v>
      </c>
      <c r="F33" s="15">
        <v>557</v>
      </c>
      <c r="G33" s="15">
        <v>201</v>
      </c>
      <c r="H33" s="15">
        <v>19902</v>
      </c>
      <c r="I33" s="31">
        <f>H33/B33</f>
        <v>1.9511764705882353</v>
      </c>
    </row>
    <row r="34" spans="1:9" ht="12.75" customHeight="1" x14ac:dyDescent="0.2">
      <c r="A34" s="14" t="s">
        <v>15</v>
      </c>
      <c r="B34" s="15">
        <f>B18-B26</f>
        <v>61763</v>
      </c>
      <c r="C34" s="15">
        <f t="shared" ref="C34:H34" si="3">C18-C26</f>
        <v>24723</v>
      </c>
      <c r="D34" s="15">
        <f t="shared" si="3"/>
        <v>14567</v>
      </c>
      <c r="E34" s="15">
        <f t="shared" si="3"/>
        <v>9701</v>
      </c>
      <c r="F34" s="15">
        <f t="shared" si="3"/>
        <v>7963</v>
      </c>
      <c r="G34" s="15">
        <f t="shared" si="3"/>
        <v>4809</v>
      </c>
      <c r="H34" s="15">
        <f t="shared" si="3"/>
        <v>140780</v>
      </c>
      <c r="I34" s="31">
        <f>H34/B34</f>
        <v>2.2793581917976784</v>
      </c>
    </row>
    <row r="35" spans="1:9" ht="12.75" customHeight="1" x14ac:dyDescent="0.2">
      <c r="A35" s="16" t="str">
        <f>REPT("    ",7)</f>
        <v xml:space="preserve">                            </v>
      </c>
      <c r="B35" s="3"/>
      <c r="H35" s="3"/>
    </row>
    <row r="36" spans="1:9" ht="12.75" customHeight="1" x14ac:dyDescent="0.2">
      <c r="A36" s="4" t="s">
        <v>36</v>
      </c>
      <c r="H36" s="3"/>
      <c r="I36" s="3"/>
    </row>
    <row r="37" spans="1:9" ht="12.75" customHeight="1" x14ac:dyDescent="0.2">
      <c r="A37" s="16"/>
      <c r="B37" s="3"/>
      <c r="H37" s="3"/>
    </row>
    <row r="38" spans="1:9" ht="12.75" customHeight="1" x14ac:dyDescent="0.2">
      <c r="A38" s="4"/>
      <c r="H38" s="3"/>
    </row>
    <row r="39" spans="1:9" ht="12.75" customHeight="1" x14ac:dyDescent="0.2">
      <c r="H39" s="3"/>
    </row>
    <row r="40" spans="1:9" ht="12.75" customHeight="1" x14ac:dyDescent="0.2">
      <c r="H40" s="3"/>
    </row>
    <row r="41" spans="1:9" ht="12.75" customHeight="1" x14ac:dyDescent="0.2">
      <c r="H41" s="3"/>
    </row>
    <row r="42" spans="1:9" ht="12.75" customHeight="1" x14ac:dyDescent="0.2">
      <c r="H42" s="3"/>
    </row>
    <row r="43" spans="1:9" ht="12.75" customHeight="1" x14ac:dyDescent="0.2">
      <c r="H43" s="3"/>
    </row>
    <row r="44" spans="1:9" ht="12.75" customHeight="1" x14ac:dyDescent="0.2">
      <c r="H44" s="3"/>
    </row>
    <row r="45" spans="1:9" ht="12.75" customHeight="1" x14ac:dyDescent="0.2">
      <c r="H45" s="3"/>
    </row>
    <row r="60" spans="1:9" ht="12.75" customHeight="1" x14ac:dyDescent="0.2">
      <c r="A60" s="17"/>
      <c r="B60" s="17"/>
      <c r="C60" s="17"/>
      <c r="D60" s="17"/>
      <c r="E60" s="17"/>
      <c r="F60" s="17"/>
      <c r="G60" s="17"/>
      <c r="H60" s="17"/>
      <c r="I60" s="17"/>
    </row>
    <row r="61" spans="1:9" ht="12.75" customHeight="1" x14ac:dyDescent="0.2">
      <c r="A61" s="17"/>
      <c r="B61" s="17"/>
      <c r="C61" s="17"/>
      <c r="D61" s="17"/>
      <c r="E61" s="17"/>
      <c r="F61" s="17"/>
      <c r="G61" s="17"/>
      <c r="H61" s="17"/>
      <c r="I61" s="17"/>
    </row>
    <row r="62" spans="1:9" ht="12.75" customHeight="1" x14ac:dyDescent="0.2">
      <c r="A62" s="17"/>
    </row>
    <row r="65" spans="1:1" ht="12.75" customHeight="1" x14ac:dyDescent="0.2">
      <c r="A65" s="17"/>
    </row>
    <row r="66" spans="1:1" ht="12.75" customHeight="1" x14ac:dyDescent="0.2">
      <c r="A66" s="17"/>
    </row>
    <row r="78" spans="1:1" ht="11.25" x14ac:dyDescent="0.2"/>
    <row r="79" spans="1:1" ht="11.25" x14ac:dyDescent="0.2"/>
    <row r="80" spans="1:1" ht="11.25" x14ac:dyDescent="0.2"/>
  </sheetData>
  <mergeCells count="6">
    <mergeCell ref="A20:I20"/>
    <mergeCell ref="A28:I28"/>
    <mergeCell ref="B6:B10"/>
    <mergeCell ref="C6:G7"/>
    <mergeCell ref="H6:H10"/>
    <mergeCell ref="A12:I12"/>
  </mergeCells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I70"/>
  <sheetViews>
    <sheetView workbookViewId="0">
      <selection activeCell="D36" sqref="D36"/>
    </sheetView>
  </sheetViews>
  <sheetFormatPr baseColWidth="10" defaultColWidth="9.83203125" defaultRowHeight="12.75" customHeight="1" x14ac:dyDescent="0.2"/>
  <cols>
    <col min="1" max="1" width="19.83203125" customWidth="1"/>
    <col min="2" max="9" width="11.83203125" customWidth="1"/>
  </cols>
  <sheetData>
    <row r="1" spans="1:9" ht="12.75" customHeight="1" x14ac:dyDescent="0.2">
      <c r="A1" s="6" t="s">
        <v>32</v>
      </c>
      <c r="B1" s="1"/>
      <c r="C1" s="1"/>
      <c r="D1" s="1"/>
      <c r="E1" s="1"/>
      <c r="F1" s="1"/>
      <c r="G1" s="1"/>
      <c r="H1" s="1"/>
    </row>
    <row r="3" spans="1:9" ht="12.75" customHeight="1" x14ac:dyDescent="0.2">
      <c r="A3" s="18" t="s">
        <v>38</v>
      </c>
      <c r="B3" s="1"/>
      <c r="C3" s="1"/>
      <c r="D3" s="1"/>
      <c r="E3" s="1"/>
      <c r="F3" s="1"/>
      <c r="G3" s="1"/>
      <c r="H3" s="1"/>
      <c r="I3" s="1"/>
    </row>
    <row r="4" spans="1:9" ht="12.75" customHeight="1" x14ac:dyDescent="0.2">
      <c r="A4" s="18" t="s">
        <v>54</v>
      </c>
      <c r="B4" s="1"/>
      <c r="C4" s="1"/>
      <c r="D4" s="1"/>
      <c r="E4" s="1"/>
      <c r="F4" s="1"/>
      <c r="G4" s="1"/>
      <c r="H4" s="1"/>
      <c r="I4" s="1"/>
    </row>
    <row r="5" spans="1:9" ht="12.75" customHeight="1" x14ac:dyDescent="0.2">
      <c r="B5" s="5"/>
      <c r="C5" s="5"/>
      <c r="D5" s="5"/>
      <c r="E5" s="5"/>
      <c r="F5" s="5"/>
      <c r="G5" s="5"/>
    </row>
    <row r="6" spans="1:9" ht="12.75" customHeight="1" x14ac:dyDescent="0.2">
      <c r="A6" s="22"/>
      <c r="B6" s="130" t="s">
        <v>18</v>
      </c>
      <c r="C6" s="133" t="s">
        <v>6</v>
      </c>
      <c r="D6" s="134"/>
      <c r="E6" s="134"/>
      <c r="F6" s="134"/>
      <c r="G6" s="135"/>
      <c r="H6" s="139" t="s">
        <v>7</v>
      </c>
      <c r="I6" s="23" t="s">
        <v>0</v>
      </c>
    </row>
    <row r="7" spans="1:9" ht="12.75" customHeight="1" x14ac:dyDescent="0.2">
      <c r="A7" s="8" t="s">
        <v>8</v>
      </c>
      <c r="B7" s="131"/>
      <c r="C7" s="136"/>
      <c r="D7" s="137"/>
      <c r="E7" s="137"/>
      <c r="F7" s="137"/>
      <c r="G7" s="138"/>
      <c r="H7" s="140"/>
      <c r="I7" s="24" t="s">
        <v>1</v>
      </c>
    </row>
    <row r="8" spans="1:9" ht="12.75" customHeight="1" x14ac:dyDescent="0.2">
      <c r="A8" s="8" t="s">
        <v>9</v>
      </c>
      <c r="B8" s="131"/>
      <c r="C8" s="20"/>
      <c r="D8" s="9"/>
      <c r="E8" s="21"/>
      <c r="F8" s="9"/>
      <c r="G8" s="10"/>
      <c r="H8" s="140"/>
      <c r="I8" s="1" t="s">
        <v>2</v>
      </c>
    </row>
    <row r="9" spans="1:9" ht="12.75" customHeight="1" x14ac:dyDescent="0.2">
      <c r="A9" s="8" t="s">
        <v>10</v>
      </c>
      <c r="B9" s="131"/>
      <c r="C9" s="7">
        <v>1</v>
      </c>
      <c r="D9" s="11">
        <v>2</v>
      </c>
      <c r="E9" s="19">
        <v>3</v>
      </c>
      <c r="F9" s="11">
        <v>4</v>
      </c>
      <c r="G9" s="25" t="s">
        <v>3</v>
      </c>
      <c r="H9" s="140"/>
      <c r="I9" s="1" t="s">
        <v>11</v>
      </c>
    </row>
    <row r="10" spans="1:9" ht="12.75" customHeight="1" x14ac:dyDescent="0.2">
      <c r="A10" s="26"/>
      <c r="B10" s="132"/>
      <c r="C10" s="27"/>
      <c r="D10" s="13"/>
      <c r="E10" s="12"/>
      <c r="F10" s="13"/>
      <c r="G10" s="28"/>
      <c r="H10" s="141"/>
      <c r="I10" s="2" t="s">
        <v>4</v>
      </c>
    </row>
    <row r="11" spans="1:9" ht="12.75" customHeight="1" x14ac:dyDescent="0.2">
      <c r="A11" s="21"/>
    </row>
    <row r="12" spans="1:9" ht="12.75" customHeight="1" x14ac:dyDescent="0.2">
      <c r="A12" s="142" t="s">
        <v>12</v>
      </c>
      <c r="B12" s="142"/>
      <c r="C12" s="142"/>
      <c r="D12" s="142"/>
      <c r="E12" s="142"/>
      <c r="F12" s="142"/>
      <c r="G12" s="142"/>
      <c r="H12" s="142"/>
      <c r="I12" s="142"/>
    </row>
    <row r="13" spans="1:9" ht="12.75" customHeight="1" x14ac:dyDescent="0.2">
      <c r="A13" s="29"/>
      <c r="B13" s="15"/>
      <c r="C13" s="15"/>
      <c r="D13" s="15"/>
      <c r="E13" s="15"/>
      <c r="F13" s="15"/>
      <c r="G13" s="15"/>
      <c r="H13" s="15"/>
      <c r="I13" s="30"/>
    </row>
    <row r="14" spans="1:9" ht="12.75" customHeight="1" x14ac:dyDescent="0.2">
      <c r="A14" s="14" t="s">
        <v>16</v>
      </c>
      <c r="B14" s="15">
        <f>SUM(C14:G14)</f>
        <v>47288</v>
      </c>
      <c r="C14" s="15">
        <f t="shared" ref="C14:H17" si="0">C30+C22</f>
        <v>33826</v>
      </c>
      <c r="D14" s="15">
        <f t="shared" si="0"/>
        <v>9303</v>
      </c>
      <c r="E14" s="15">
        <f t="shared" si="0"/>
        <v>2580</v>
      </c>
      <c r="F14" s="15">
        <f t="shared" si="0"/>
        <v>1230</v>
      </c>
      <c r="G14" s="15">
        <f t="shared" si="0"/>
        <v>349</v>
      </c>
      <c r="H14" s="15">
        <f t="shared" si="0"/>
        <v>66918</v>
      </c>
      <c r="I14" s="31">
        <f>H14/B14</f>
        <v>1.4151158856369481</v>
      </c>
    </row>
    <row r="15" spans="1:9" ht="12.75" customHeight="1" x14ac:dyDescent="0.2">
      <c r="A15" s="32" t="s">
        <v>17</v>
      </c>
      <c r="B15" s="15">
        <f>SUM(C15:G15)</f>
        <v>91617</v>
      </c>
      <c r="C15" s="15">
        <f t="shared" si="0"/>
        <v>42458</v>
      </c>
      <c r="D15" s="15">
        <f t="shared" si="0"/>
        <v>17225</v>
      </c>
      <c r="E15" s="15">
        <f t="shared" si="0"/>
        <v>12141</v>
      </c>
      <c r="F15" s="15">
        <f t="shared" si="0"/>
        <v>13235</v>
      </c>
      <c r="G15" s="15">
        <f t="shared" si="0"/>
        <v>6558</v>
      </c>
      <c r="H15" s="15">
        <f t="shared" si="0"/>
        <v>201260</v>
      </c>
      <c r="I15" s="31">
        <f>H15/B15</f>
        <v>2.1967538775554756</v>
      </c>
    </row>
    <row r="16" spans="1:9" ht="12.75" customHeight="1" x14ac:dyDescent="0.2">
      <c r="A16" s="32" t="s">
        <v>13</v>
      </c>
      <c r="B16" s="15">
        <f>SUM(C16:G16)</f>
        <v>67592</v>
      </c>
      <c r="C16" s="15">
        <f t="shared" si="0"/>
        <v>25848</v>
      </c>
      <c r="D16" s="15">
        <f t="shared" si="0"/>
        <v>16506</v>
      </c>
      <c r="E16" s="15">
        <f t="shared" si="0"/>
        <v>11544</v>
      </c>
      <c r="F16" s="15">
        <f t="shared" si="0"/>
        <v>9347</v>
      </c>
      <c r="G16" s="15">
        <f t="shared" si="0"/>
        <v>4347</v>
      </c>
      <c r="H16" s="15">
        <f t="shared" si="0"/>
        <v>154104</v>
      </c>
      <c r="I16" s="31">
        <f>H16/B16</f>
        <v>2.2799147828145343</v>
      </c>
    </row>
    <row r="17" spans="1:9" ht="12.75" customHeight="1" x14ac:dyDescent="0.2">
      <c r="A17" s="14" t="s">
        <v>14</v>
      </c>
      <c r="B17" s="15">
        <f>SUM(C17:G17)</f>
        <v>91782</v>
      </c>
      <c r="C17" s="15">
        <f t="shared" si="0"/>
        <v>43539</v>
      </c>
      <c r="D17" s="15">
        <f t="shared" si="0"/>
        <v>34824</v>
      </c>
      <c r="E17" s="15">
        <f t="shared" si="0"/>
        <v>9939</v>
      </c>
      <c r="F17" s="15">
        <f t="shared" si="0"/>
        <v>2698</v>
      </c>
      <c r="G17" s="15">
        <f t="shared" si="0"/>
        <v>782</v>
      </c>
      <c r="H17" s="15">
        <f t="shared" si="0"/>
        <v>157902</v>
      </c>
      <c r="I17" s="31">
        <f>H17/B17</f>
        <v>1.7204026933385632</v>
      </c>
    </row>
    <row r="18" spans="1:9" ht="12.75" customHeight="1" x14ac:dyDescent="0.2">
      <c r="A18" s="14" t="s">
        <v>15</v>
      </c>
      <c r="B18" s="15">
        <f>SUM(C18:G18)</f>
        <v>298279</v>
      </c>
      <c r="C18" s="15">
        <f t="shared" ref="C18:H18" si="1">SUM(C14:C17)</f>
        <v>145671</v>
      </c>
      <c r="D18" s="15">
        <f t="shared" si="1"/>
        <v>77858</v>
      </c>
      <c r="E18" s="15">
        <f t="shared" si="1"/>
        <v>36204</v>
      </c>
      <c r="F18" s="15">
        <f t="shared" si="1"/>
        <v>26510</v>
      </c>
      <c r="G18" s="15">
        <f t="shared" si="1"/>
        <v>12036</v>
      </c>
      <c r="H18" s="15">
        <f t="shared" si="1"/>
        <v>580184</v>
      </c>
      <c r="I18" s="31">
        <f>H18/B18</f>
        <v>1.9451050861777062</v>
      </c>
    </row>
    <row r="19" spans="1:9" ht="12.75" customHeight="1" x14ac:dyDescent="0.2">
      <c r="A19" s="21"/>
      <c r="I19" s="31"/>
    </row>
    <row r="20" spans="1:9" ht="12.75" customHeight="1" x14ac:dyDescent="0.2">
      <c r="A20" s="128" t="s">
        <v>19</v>
      </c>
      <c r="B20" s="128"/>
      <c r="C20" s="128"/>
      <c r="D20" s="128"/>
      <c r="E20" s="128"/>
      <c r="F20" s="128"/>
      <c r="G20" s="128"/>
      <c r="H20" s="128"/>
      <c r="I20" s="128"/>
    </row>
    <row r="21" spans="1:9" ht="12.75" customHeight="1" x14ac:dyDescent="0.2">
      <c r="A21" s="29"/>
      <c r="B21" s="15"/>
      <c r="C21" s="15"/>
      <c r="D21" s="15"/>
      <c r="E21" s="15"/>
      <c r="F21" s="15"/>
      <c r="G21" s="15"/>
      <c r="H21" s="15"/>
      <c r="I21" s="31"/>
    </row>
    <row r="22" spans="1:9" ht="12.75" customHeight="1" x14ac:dyDescent="0.2">
      <c r="A22" s="14" t="s">
        <v>16</v>
      </c>
      <c r="B22" s="15">
        <v>33123</v>
      </c>
      <c r="C22" s="15">
        <v>25589</v>
      </c>
      <c r="D22" s="15">
        <v>5969</v>
      </c>
      <c r="E22" s="15">
        <v>1073</v>
      </c>
      <c r="F22" s="15">
        <v>405</v>
      </c>
      <c r="G22" s="15">
        <v>87</v>
      </c>
      <c r="H22" s="15">
        <v>42830</v>
      </c>
      <c r="I22" s="31">
        <f>H22/B22</f>
        <v>1.2930592035745554</v>
      </c>
    </row>
    <row r="23" spans="1:9" ht="12.75" customHeight="1" x14ac:dyDescent="0.2">
      <c r="A23" s="32" t="s">
        <v>17</v>
      </c>
      <c r="B23" s="15">
        <v>70860</v>
      </c>
      <c r="C23" s="15">
        <v>35259</v>
      </c>
      <c r="D23" s="15">
        <v>13884</v>
      </c>
      <c r="E23" s="15">
        <v>8934</v>
      </c>
      <c r="F23" s="15">
        <v>9150</v>
      </c>
      <c r="G23" s="15">
        <v>3633</v>
      </c>
      <c r="H23" s="15">
        <v>145590</v>
      </c>
      <c r="I23" s="31">
        <f>H23/B23</f>
        <v>2.054614733276884</v>
      </c>
    </row>
    <row r="24" spans="1:9" ht="12.75" customHeight="1" x14ac:dyDescent="0.2">
      <c r="A24" s="32" t="s">
        <v>13</v>
      </c>
      <c r="B24" s="15">
        <v>50965</v>
      </c>
      <c r="C24" s="15">
        <v>20728</v>
      </c>
      <c r="D24" s="15">
        <v>12534</v>
      </c>
      <c r="E24" s="15">
        <v>8159</v>
      </c>
      <c r="F24" s="15">
        <v>6696</v>
      </c>
      <c r="G24" s="15">
        <v>2848</v>
      </c>
      <c r="H24" s="15">
        <v>112094</v>
      </c>
      <c r="I24" s="31">
        <f>H24/B24</f>
        <v>2.1994309820465023</v>
      </c>
    </row>
    <row r="25" spans="1:9" ht="12.75" customHeight="1" x14ac:dyDescent="0.2">
      <c r="A25" s="14" t="s">
        <v>14</v>
      </c>
      <c r="B25" s="15">
        <v>82153</v>
      </c>
      <c r="C25" s="15">
        <v>39836</v>
      </c>
      <c r="D25" s="15">
        <v>31134</v>
      </c>
      <c r="E25" s="15">
        <v>8425</v>
      </c>
      <c r="F25" s="15">
        <v>2175</v>
      </c>
      <c r="G25" s="15">
        <v>583</v>
      </c>
      <c r="H25" s="15">
        <v>139124</v>
      </c>
      <c r="I25" s="31">
        <f>H25/B25</f>
        <v>1.6934743709907125</v>
      </c>
    </row>
    <row r="26" spans="1:9" ht="12.75" customHeight="1" x14ac:dyDescent="0.2">
      <c r="A26" s="14" t="s">
        <v>15</v>
      </c>
      <c r="B26" s="15">
        <f>SUM(C26:G26)</f>
        <v>237101</v>
      </c>
      <c r="C26" s="15">
        <f t="shared" ref="C26:H26" si="2">SUM(C22:C25)</f>
        <v>121412</v>
      </c>
      <c r="D26" s="15">
        <f t="shared" si="2"/>
        <v>63521</v>
      </c>
      <c r="E26" s="15">
        <f t="shared" si="2"/>
        <v>26591</v>
      </c>
      <c r="F26" s="15">
        <f t="shared" si="2"/>
        <v>18426</v>
      </c>
      <c r="G26" s="15">
        <f t="shared" si="2"/>
        <v>7151</v>
      </c>
      <c r="H26" s="15">
        <f t="shared" si="2"/>
        <v>439638</v>
      </c>
      <c r="I26" s="31">
        <f>H26/B26</f>
        <v>1.8542224621574772</v>
      </c>
    </row>
    <row r="27" spans="1:9" ht="12.75" customHeight="1" x14ac:dyDescent="0.2">
      <c r="A27" s="33"/>
      <c r="B27" s="15"/>
      <c r="C27" s="15"/>
      <c r="D27" s="15"/>
      <c r="E27" s="15"/>
      <c r="F27" s="15"/>
      <c r="G27" s="15"/>
      <c r="H27" s="15"/>
      <c r="I27" s="31"/>
    </row>
    <row r="28" spans="1:9" ht="12.75" customHeight="1" x14ac:dyDescent="0.2">
      <c r="A28" s="143" t="s">
        <v>20</v>
      </c>
      <c r="B28" s="143"/>
      <c r="C28" s="143"/>
      <c r="D28" s="143"/>
      <c r="E28" s="143"/>
      <c r="F28" s="143"/>
      <c r="G28" s="143"/>
      <c r="H28" s="143"/>
      <c r="I28" s="143"/>
    </row>
    <row r="29" spans="1:9" ht="12.75" customHeight="1" x14ac:dyDescent="0.2">
      <c r="A29" s="29"/>
      <c r="B29" s="15"/>
      <c r="C29" s="15"/>
      <c r="D29" s="15"/>
      <c r="E29" s="15"/>
      <c r="F29" s="15"/>
      <c r="G29" s="15"/>
      <c r="H29" s="15"/>
      <c r="I29" s="31"/>
    </row>
    <row r="30" spans="1:9" ht="12.75" customHeight="1" x14ac:dyDescent="0.2">
      <c r="A30" s="14" t="s">
        <v>16</v>
      </c>
      <c r="B30" s="15">
        <v>14165</v>
      </c>
      <c r="C30" s="15">
        <v>8237</v>
      </c>
      <c r="D30" s="15">
        <v>3334</v>
      </c>
      <c r="E30" s="15">
        <v>1507</v>
      </c>
      <c r="F30" s="15">
        <v>825</v>
      </c>
      <c r="G30" s="15">
        <v>262</v>
      </c>
      <c r="H30" s="15">
        <v>24088</v>
      </c>
      <c r="I30" s="31">
        <f>H30/B30</f>
        <v>1.7005294740557713</v>
      </c>
    </row>
    <row r="31" spans="1:9" ht="12.75" customHeight="1" x14ac:dyDescent="0.2">
      <c r="A31" s="32" t="s">
        <v>17</v>
      </c>
      <c r="B31" s="15">
        <v>20757</v>
      </c>
      <c r="C31" s="15">
        <v>7199</v>
      </c>
      <c r="D31" s="15">
        <v>3341</v>
      </c>
      <c r="E31" s="15">
        <v>3207</v>
      </c>
      <c r="F31" s="15">
        <v>4085</v>
      </c>
      <c r="G31" s="15">
        <v>2925</v>
      </c>
      <c r="H31" s="15">
        <v>55670</v>
      </c>
      <c r="I31" s="31">
        <f>H31/B31</f>
        <v>2.6819867996338584</v>
      </c>
    </row>
    <row r="32" spans="1:9" ht="12.75" customHeight="1" x14ac:dyDescent="0.2">
      <c r="A32" s="32" t="s">
        <v>13</v>
      </c>
      <c r="B32" s="15">
        <v>16627</v>
      </c>
      <c r="C32" s="15">
        <v>5120</v>
      </c>
      <c r="D32" s="15">
        <v>3972</v>
      </c>
      <c r="E32" s="15">
        <v>3385</v>
      </c>
      <c r="F32" s="15">
        <v>2651</v>
      </c>
      <c r="G32" s="15">
        <v>1499</v>
      </c>
      <c r="H32" s="15">
        <v>42010</v>
      </c>
      <c r="I32" s="31">
        <f>H32/B32</f>
        <v>2.5266133397486015</v>
      </c>
    </row>
    <row r="33" spans="1:9" ht="12.75" customHeight="1" x14ac:dyDescent="0.2">
      <c r="A33" s="14" t="s">
        <v>14</v>
      </c>
      <c r="B33" s="15">
        <v>9629</v>
      </c>
      <c r="C33" s="15">
        <v>3703</v>
      </c>
      <c r="D33" s="15">
        <v>3690</v>
      </c>
      <c r="E33" s="15">
        <v>1514</v>
      </c>
      <c r="F33" s="15">
        <v>523</v>
      </c>
      <c r="G33" s="15">
        <v>199</v>
      </c>
      <c r="H33" s="15">
        <v>18778</v>
      </c>
      <c r="I33" s="31">
        <f>H33/B33</f>
        <v>1.9501505867691349</v>
      </c>
    </row>
    <row r="34" spans="1:9" ht="12.75" customHeight="1" x14ac:dyDescent="0.2">
      <c r="A34" s="14" t="s">
        <v>15</v>
      </c>
      <c r="B34" s="15">
        <f>B18-B26</f>
        <v>61178</v>
      </c>
      <c r="C34" s="15">
        <f t="shared" ref="C34:H34" si="3">C18-C26</f>
        <v>24259</v>
      </c>
      <c r="D34" s="15">
        <f t="shared" si="3"/>
        <v>14337</v>
      </c>
      <c r="E34" s="15">
        <f t="shared" si="3"/>
        <v>9613</v>
      </c>
      <c r="F34" s="15">
        <f t="shared" si="3"/>
        <v>8084</v>
      </c>
      <c r="G34" s="15">
        <f t="shared" si="3"/>
        <v>4885</v>
      </c>
      <c r="H34" s="15">
        <f t="shared" si="3"/>
        <v>140546</v>
      </c>
      <c r="I34" s="31">
        <f>H34/B34</f>
        <v>2.2973291052339078</v>
      </c>
    </row>
    <row r="35" spans="1:9" ht="12.75" customHeight="1" x14ac:dyDescent="0.2">
      <c r="A35" s="16" t="str">
        <f>REPT("    ",7)</f>
        <v xml:space="preserve">                            </v>
      </c>
      <c r="B35" s="3"/>
      <c r="H35" s="3"/>
    </row>
    <row r="36" spans="1:9" ht="12.75" customHeight="1" x14ac:dyDescent="0.2">
      <c r="A36" s="4" t="s">
        <v>35</v>
      </c>
      <c r="H36" s="3"/>
      <c r="I36" s="3"/>
    </row>
    <row r="50" spans="1:9" ht="12.75" customHeight="1" x14ac:dyDescent="0.2">
      <c r="A50" s="17"/>
      <c r="B50" s="17"/>
      <c r="C50" s="17"/>
      <c r="D50" s="17"/>
      <c r="E50" s="17"/>
      <c r="F50" s="17"/>
      <c r="G50" s="17"/>
      <c r="H50" s="17"/>
      <c r="I50" s="17"/>
    </row>
    <row r="51" spans="1:9" ht="12.75" customHeight="1" x14ac:dyDescent="0.2">
      <c r="A51" s="17"/>
      <c r="B51" s="17"/>
      <c r="C51" s="17"/>
      <c r="D51" s="17"/>
      <c r="E51" s="17"/>
      <c r="F51" s="17"/>
      <c r="G51" s="17"/>
      <c r="H51" s="17"/>
      <c r="I51" s="17"/>
    </row>
    <row r="52" spans="1:9" ht="12.75" customHeight="1" x14ac:dyDescent="0.2">
      <c r="A52" s="17"/>
    </row>
    <row r="55" spans="1:9" ht="12.75" customHeight="1" x14ac:dyDescent="0.2">
      <c r="A55" s="17"/>
    </row>
    <row r="56" spans="1:9" ht="12.75" customHeight="1" x14ac:dyDescent="0.2">
      <c r="A56" s="17"/>
    </row>
    <row r="68" ht="11.25" x14ac:dyDescent="0.2"/>
    <row r="69" ht="11.25" x14ac:dyDescent="0.2"/>
    <row r="70" ht="11.25" x14ac:dyDescent="0.2"/>
  </sheetData>
  <mergeCells count="6">
    <mergeCell ref="A20:I20"/>
    <mergeCell ref="A28:I28"/>
    <mergeCell ref="B6:B10"/>
    <mergeCell ref="C6:G7"/>
    <mergeCell ref="H6:H10"/>
    <mergeCell ref="A12:I12"/>
  </mergeCells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I36"/>
  <sheetViews>
    <sheetView workbookViewId="0">
      <selection activeCell="H22" sqref="H22"/>
    </sheetView>
  </sheetViews>
  <sheetFormatPr baseColWidth="10" defaultColWidth="9.83203125" defaultRowHeight="12.75" customHeight="1" x14ac:dyDescent="0.2"/>
  <cols>
    <col min="1" max="1" width="19.83203125" customWidth="1"/>
    <col min="2" max="9" width="11.83203125" customWidth="1"/>
  </cols>
  <sheetData>
    <row r="1" spans="1:9" ht="12.75" customHeight="1" x14ac:dyDescent="0.2">
      <c r="A1" s="6" t="s">
        <v>32</v>
      </c>
      <c r="B1" s="1"/>
      <c r="C1" s="1"/>
      <c r="D1" s="1"/>
      <c r="E1" s="1"/>
      <c r="F1" s="1"/>
      <c r="G1" s="1"/>
      <c r="H1" s="1"/>
    </row>
    <row r="3" spans="1:9" ht="12.75" customHeight="1" x14ac:dyDescent="0.2">
      <c r="A3" s="18" t="s">
        <v>37</v>
      </c>
      <c r="B3" s="1"/>
      <c r="C3" s="1"/>
      <c r="D3" s="1"/>
      <c r="E3" s="1"/>
      <c r="F3" s="1"/>
      <c r="G3" s="1"/>
      <c r="H3" s="1"/>
      <c r="I3" s="1"/>
    </row>
    <row r="4" spans="1:9" ht="12.75" customHeight="1" x14ac:dyDescent="0.2">
      <c r="A4" s="18" t="s">
        <v>54</v>
      </c>
      <c r="B4" s="1"/>
      <c r="C4" s="1"/>
      <c r="D4" s="1"/>
      <c r="E4" s="1"/>
      <c r="F4" s="1"/>
      <c r="G4" s="1"/>
      <c r="H4" s="1"/>
      <c r="I4" s="1"/>
    </row>
    <row r="5" spans="1:9" ht="12.75" customHeight="1" x14ac:dyDescent="0.2">
      <c r="B5" s="5"/>
      <c r="C5" s="5"/>
      <c r="D5" s="5"/>
      <c r="E5" s="5"/>
      <c r="F5" s="5"/>
      <c r="G5" s="5"/>
    </row>
    <row r="6" spans="1:9" ht="12.75" customHeight="1" x14ac:dyDescent="0.2">
      <c r="A6" s="22"/>
      <c r="B6" s="130" t="s">
        <v>18</v>
      </c>
      <c r="C6" s="133" t="s">
        <v>6</v>
      </c>
      <c r="D6" s="134"/>
      <c r="E6" s="134"/>
      <c r="F6" s="134"/>
      <c r="G6" s="135"/>
      <c r="H6" s="139" t="s">
        <v>7</v>
      </c>
      <c r="I6" s="23" t="s">
        <v>0</v>
      </c>
    </row>
    <row r="7" spans="1:9" ht="12.75" customHeight="1" x14ac:dyDescent="0.2">
      <c r="A7" s="8" t="s">
        <v>8</v>
      </c>
      <c r="B7" s="131"/>
      <c r="C7" s="136"/>
      <c r="D7" s="137"/>
      <c r="E7" s="137"/>
      <c r="F7" s="137"/>
      <c r="G7" s="138"/>
      <c r="H7" s="140"/>
      <c r="I7" s="24" t="s">
        <v>1</v>
      </c>
    </row>
    <row r="8" spans="1:9" ht="12.75" customHeight="1" x14ac:dyDescent="0.2">
      <c r="A8" s="8" t="s">
        <v>9</v>
      </c>
      <c r="B8" s="131"/>
      <c r="C8" s="20"/>
      <c r="D8" s="9"/>
      <c r="E8" s="21"/>
      <c r="F8" s="9"/>
      <c r="G8" s="10"/>
      <c r="H8" s="140"/>
      <c r="I8" s="1" t="s">
        <v>2</v>
      </c>
    </row>
    <row r="9" spans="1:9" ht="12.75" customHeight="1" x14ac:dyDescent="0.2">
      <c r="A9" s="8" t="s">
        <v>10</v>
      </c>
      <c r="B9" s="131"/>
      <c r="C9" s="7">
        <v>1</v>
      </c>
      <c r="D9" s="11">
        <v>2</v>
      </c>
      <c r="E9" s="19">
        <v>3</v>
      </c>
      <c r="F9" s="11">
        <v>4</v>
      </c>
      <c r="G9" s="25" t="s">
        <v>3</v>
      </c>
      <c r="H9" s="140"/>
      <c r="I9" s="1" t="s">
        <v>11</v>
      </c>
    </row>
    <row r="10" spans="1:9" ht="12.75" customHeight="1" x14ac:dyDescent="0.2">
      <c r="A10" s="26"/>
      <c r="B10" s="132"/>
      <c r="C10" s="27"/>
      <c r="D10" s="13"/>
      <c r="E10" s="12"/>
      <c r="F10" s="13"/>
      <c r="G10" s="28"/>
      <c r="H10" s="141"/>
      <c r="I10" s="2" t="s">
        <v>4</v>
      </c>
    </row>
    <row r="11" spans="1:9" ht="12.75" customHeight="1" x14ac:dyDescent="0.2">
      <c r="A11" s="21"/>
    </row>
    <row r="12" spans="1:9" ht="12.75" customHeight="1" x14ac:dyDescent="0.2">
      <c r="A12" s="142" t="s">
        <v>12</v>
      </c>
      <c r="B12" s="142"/>
      <c r="C12" s="142"/>
      <c r="D12" s="142"/>
      <c r="E12" s="142"/>
      <c r="F12" s="142"/>
      <c r="G12" s="142"/>
      <c r="H12" s="142"/>
      <c r="I12" s="142"/>
    </row>
    <row r="13" spans="1:9" ht="12.75" customHeight="1" x14ac:dyDescent="0.2">
      <c r="A13" s="29"/>
      <c r="B13" s="15"/>
      <c r="C13" s="15"/>
      <c r="D13" s="15"/>
      <c r="E13" s="15"/>
      <c r="F13" s="15"/>
      <c r="G13" s="15"/>
      <c r="H13" s="15"/>
      <c r="I13" s="30"/>
    </row>
    <row r="14" spans="1:9" ht="12.75" customHeight="1" x14ac:dyDescent="0.2">
      <c r="A14" s="14" t="s">
        <v>16</v>
      </c>
      <c r="B14" s="15">
        <f>SUM(C14:G14)</f>
        <v>46212</v>
      </c>
      <c r="C14" s="15">
        <f t="shared" ref="C14:H17" si="0">C30+C22</f>
        <v>32540</v>
      </c>
      <c r="D14" s="15">
        <f t="shared" si="0"/>
        <v>9367</v>
      </c>
      <c r="E14" s="15">
        <f t="shared" si="0"/>
        <v>2663</v>
      </c>
      <c r="F14" s="15">
        <f t="shared" si="0"/>
        <v>1279</v>
      </c>
      <c r="G14" s="15">
        <f t="shared" si="0"/>
        <v>363</v>
      </c>
      <c r="H14" s="15">
        <f t="shared" si="0"/>
        <v>66289</v>
      </c>
      <c r="I14" s="31">
        <f>H14/B14</f>
        <v>1.4344542543062409</v>
      </c>
    </row>
    <row r="15" spans="1:9" ht="12.75" customHeight="1" x14ac:dyDescent="0.2">
      <c r="A15" s="32" t="s">
        <v>17</v>
      </c>
      <c r="B15" s="15">
        <f>SUM(C15:G15)</f>
        <v>90643</v>
      </c>
      <c r="C15" s="15">
        <f t="shared" si="0"/>
        <v>41613</v>
      </c>
      <c r="D15" s="15">
        <f t="shared" si="0"/>
        <v>17098</v>
      </c>
      <c r="E15" s="15">
        <f t="shared" si="0"/>
        <v>12101</v>
      </c>
      <c r="F15" s="15">
        <f t="shared" si="0"/>
        <v>13221</v>
      </c>
      <c r="G15" s="15">
        <f t="shared" si="0"/>
        <v>6610</v>
      </c>
      <c r="H15" s="15">
        <f t="shared" si="0"/>
        <v>200278</v>
      </c>
      <c r="I15" s="31">
        <f>H15/B15</f>
        <v>2.2095252804960119</v>
      </c>
    </row>
    <row r="16" spans="1:9" ht="12.75" customHeight="1" x14ac:dyDescent="0.2">
      <c r="A16" s="32" t="s">
        <v>13</v>
      </c>
      <c r="B16" s="15">
        <f>SUM(C16:G16)</f>
        <v>68275</v>
      </c>
      <c r="C16" s="15">
        <f t="shared" si="0"/>
        <v>25972</v>
      </c>
      <c r="D16" s="15">
        <f t="shared" si="0"/>
        <v>17092</v>
      </c>
      <c r="E16" s="15">
        <f t="shared" si="0"/>
        <v>11698</v>
      </c>
      <c r="F16" s="15">
        <f t="shared" si="0"/>
        <v>9282</v>
      </c>
      <c r="G16" s="15">
        <f t="shared" si="0"/>
        <v>4231</v>
      </c>
      <c r="H16" s="15">
        <f t="shared" si="0"/>
        <v>154936</v>
      </c>
      <c r="I16" s="31">
        <f>H16/B16</f>
        <v>2.2692932991578179</v>
      </c>
    </row>
    <row r="17" spans="1:9" ht="12.75" customHeight="1" x14ac:dyDescent="0.2">
      <c r="A17" s="14" t="s">
        <v>14</v>
      </c>
      <c r="B17" s="15">
        <f>SUM(C17:G17)</f>
        <v>90420</v>
      </c>
      <c r="C17" s="15">
        <f t="shared" si="0"/>
        <v>42958</v>
      </c>
      <c r="D17" s="15">
        <f t="shared" si="0"/>
        <v>34129</v>
      </c>
      <c r="E17" s="15">
        <f t="shared" si="0"/>
        <v>9882</v>
      </c>
      <c r="F17" s="15">
        <f t="shared" si="0"/>
        <v>2685</v>
      </c>
      <c r="G17" s="15">
        <f t="shared" si="0"/>
        <v>766</v>
      </c>
      <c r="H17" s="15">
        <f t="shared" si="0"/>
        <v>155679</v>
      </c>
      <c r="I17" s="31">
        <f>H17/B17</f>
        <v>1.7217319177173191</v>
      </c>
    </row>
    <row r="18" spans="1:9" ht="12.75" customHeight="1" x14ac:dyDescent="0.2">
      <c r="A18" s="14" t="s">
        <v>15</v>
      </c>
      <c r="B18" s="15">
        <f>SUM(C18:G18)</f>
        <v>295550</v>
      </c>
      <c r="C18" s="15">
        <f t="shared" ref="C18:H18" si="1">SUM(C14:C17)</f>
        <v>143083</v>
      </c>
      <c r="D18" s="15">
        <f t="shared" si="1"/>
        <v>77686</v>
      </c>
      <c r="E18" s="15">
        <f t="shared" si="1"/>
        <v>36344</v>
      </c>
      <c r="F18" s="15">
        <f t="shared" si="1"/>
        <v>26467</v>
      </c>
      <c r="G18" s="15">
        <f t="shared" si="1"/>
        <v>11970</v>
      </c>
      <c r="H18" s="15">
        <f t="shared" si="1"/>
        <v>577182</v>
      </c>
      <c r="I18" s="31">
        <f>H18/B18</f>
        <v>1.9529081373710031</v>
      </c>
    </row>
    <row r="19" spans="1:9" ht="12.75" customHeight="1" x14ac:dyDescent="0.2">
      <c r="A19" s="21"/>
      <c r="I19" s="31"/>
    </row>
    <row r="20" spans="1:9" ht="12.75" customHeight="1" x14ac:dyDescent="0.2">
      <c r="A20" s="128" t="s">
        <v>19</v>
      </c>
      <c r="B20" s="128"/>
      <c r="C20" s="128"/>
      <c r="D20" s="128"/>
      <c r="E20" s="128"/>
      <c r="F20" s="128"/>
      <c r="G20" s="128"/>
      <c r="H20" s="128"/>
      <c r="I20" s="128"/>
    </row>
    <row r="21" spans="1:9" ht="12.75" customHeight="1" x14ac:dyDescent="0.2">
      <c r="A21" s="29"/>
      <c r="B21" s="15"/>
      <c r="C21" s="15"/>
      <c r="D21" s="15"/>
      <c r="E21" s="15"/>
      <c r="F21" s="15"/>
      <c r="G21" s="15"/>
      <c r="H21" s="15"/>
      <c r="I21" s="31"/>
    </row>
    <row r="22" spans="1:9" ht="12.75" customHeight="1" x14ac:dyDescent="0.2">
      <c r="A22" s="14" t="s">
        <v>16</v>
      </c>
      <c r="B22" s="15">
        <v>32519</v>
      </c>
      <c r="C22" s="15">
        <v>24849</v>
      </c>
      <c r="D22" s="15">
        <v>6045</v>
      </c>
      <c r="E22" s="15">
        <v>1117</v>
      </c>
      <c r="F22" s="15">
        <v>405</v>
      </c>
      <c r="G22" s="15">
        <v>103</v>
      </c>
      <c r="H22" s="15">
        <v>42455</v>
      </c>
      <c r="I22" s="31">
        <f>H22/B22</f>
        <v>1.3055444509363756</v>
      </c>
    </row>
    <row r="23" spans="1:9" ht="12.75" customHeight="1" x14ac:dyDescent="0.2">
      <c r="A23" s="32" t="s">
        <v>17</v>
      </c>
      <c r="B23" s="15">
        <v>70379</v>
      </c>
      <c r="C23" s="15">
        <v>34805</v>
      </c>
      <c r="D23" s="15">
        <v>13728</v>
      </c>
      <c r="E23" s="15">
        <v>8955</v>
      </c>
      <c r="F23" s="15">
        <v>9250</v>
      </c>
      <c r="G23" s="15">
        <v>3641</v>
      </c>
      <c r="H23" s="15">
        <v>145312</v>
      </c>
      <c r="I23" s="31">
        <f>H23/B23</f>
        <v>2.0647068017448387</v>
      </c>
    </row>
    <row r="24" spans="1:9" ht="12.75" customHeight="1" x14ac:dyDescent="0.2">
      <c r="A24" s="32" t="s">
        <v>13</v>
      </c>
      <c r="B24" s="15">
        <v>51444</v>
      </c>
      <c r="C24" s="15">
        <v>20776</v>
      </c>
      <c r="D24" s="15">
        <v>13114</v>
      </c>
      <c r="E24" s="15">
        <v>8246</v>
      </c>
      <c r="F24" s="15">
        <v>6578</v>
      </c>
      <c r="G24" s="15">
        <v>2730</v>
      </c>
      <c r="H24" s="15">
        <v>112442</v>
      </c>
      <c r="I24" s="31">
        <f>H24/B24</f>
        <v>2.1857165072700413</v>
      </c>
    </row>
    <row r="25" spans="1:9" ht="12.75" customHeight="1" x14ac:dyDescent="0.2">
      <c r="A25" s="14" t="s">
        <v>14</v>
      </c>
      <c r="B25" s="15">
        <v>81454</v>
      </c>
      <c r="C25" s="15">
        <v>39496</v>
      </c>
      <c r="D25" s="15">
        <v>30709</v>
      </c>
      <c r="E25" s="15">
        <v>8480</v>
      </c>
      <c r="F25" s="15">
        <v>2201</v>
      </c>
      <c r="G25" s="15">
        <v>568</v>
      </c>
      <c r="H25" s="15">
        <v>138161</v>
      </c>
      <c r="I25" s="31">
        <f>H25/B25</f>
        <v>1.6961843494487687</v>
      </c>
    </row>
    <row r="26" spans="1:9" ht="12.75" customHeight="1" x14ac:dyDescent="0.2">
      <c r="A26" s="14" t="s">
        <v>15</v>
      </c>
      <c r="B26" s="15">
        <f>SUM(C26:G26)</f>
        <v>235796</v>
      </c>
      <c r="C26" s="15">
        <f t="shared" ref="C26:H26" si="2">SUM(C22:C25)</f>
        <v>119926</v>
      </c>
      <c r="D26" s="15">
        <f t="shared" si="2"/>
        <v>63596</v>
      </c>
      <c r="E26" s="15">
        <f t="shared" si="2"/>
        <v>26798</v>
      </c>
      <c r="F26" s="15">
        <f t="shared" si="2"/>
        <v>18434</v>
      </c>
      <c r="G26" s="15">
        <f t="shared" si="2"/>
        <v>7042</v>
      </c>
      <c r="H26" s="15">
        <f t="shared" si="2"/>
        <v>438370</v>
      </c>
      <c r="I26" s="31">
        <f>H26/B26</f>
        <v>1.8591070247162802</v>
      </c>
    </row>
    <row r="27" spans="1:9" ht="12.75" customHeight="1" x14ac:dyDescent="0.2">
      <c r="A27" s="33"/>
      <c r="B27" s="15"/>
      <c r="C27" s="15"/>
      <c r="D27" s="15"/>
      <c r="E27" s="15"/>
      <c r="F27" s="15"/>
      <c r="G27" s="15"/>
      <c r="H27" s="15"/>
      <c r="I27" s="31"/>
    </row>
    <row r="28" spans="1:9" ht="12.75" customHeight="1" x14ac:dyDescent="0.2">
      <c r="A28" s="143" t="s">
        <v>20</v>
      </c>
      <c r="B28" s="143"/>
      <c r="C28" s="143"/>
      <c r="D28" s="143"/>
      <c r="E28" s="143"/>
      <c r="F28" s="143"/>
      <c r="G28" s="143"/>
      <c r="H28" s="143"/>
      <c r="I28" s="143"/>
    </row>
    <row r="29" spans="1:9" ht="12.75" customHeight="1" x14ac:dyDescent="0.2">
      <c r="A29" s="29"/>
      <c r="B29" s="15"/>
      <c r="C29" s="15"/>
      <c r="D29" s="15"/>
      <c r="E29" s="15"/>
      <c r="F29" s="15"/>
      <c r="G29" s="15"/>
      <c r="H29" s="15"/>
      <c r="I29" s="31"/>
    </row>
    <row r="30" spans="1:9" ht="12.75" customHeight="1" x14ac:dyDescent="0.2">
      <c r="A30" s="14" t="s">
        <v>16</v>
      </c>
      <c r="B30" s="15">
        <v>13693</v>
      </c>
      <c r="C30" s="15">
        <v>7691</v>
      </c>
      <c r="D30" s="15">
        <v>3322</v>
      </c>
      <c r="E30" s="15">
        <v>1546</v>
      </c>
      <c r="F30" s="15">
        <v>874</v>
      </c>
      <c r="G30" s="15">
        <v>260</v>
      </c>
      <c r="H30" s="15">
        <v>23834</v>
      </c>
      <c r="I30" s="31">
        <f>H30/B30</f>
        <v>1.7405973855254511</v>
      </c>
    </row>
    <row r="31" spans="1:9" ht="12.75" customHeight="1" x14ac:dyDescent="0.2">
      <c r="A31" s="32" t="s">
        <v>17</v>
      </c>
      <c r="B31" s="15">
        <v>20264</v>
      </c>
      <c r="C31" s="15">
        <v>6808</v>
      </c>
      <c r="D31" s="15">
        <v>3370</v>
      </c>
      <c r="E31" s="15">
        <v>3146</v>
      </c>
      <c r="F31" s="15">
        <v>3971</v>
      </c>
      <c r="G31" s="15">
        <v>2969</v>
      </c>
      <c r="H31" s="15">
        <v>54966</v>
      </c>
      <c r="I31" s="31">
        <f>H31/B31</f>
        <v>2.7124950651401498</v>
      </c>
    </row>
    <row r="32" spans="1:9" ht="12.75" customHeight="1" x14ac:dyDescent="0.2">
      <c r="A32" s="32" t="s">
        <v>13</v>
      </c>
      <c r="B32" s="15">
        <v>16831</v>
      </c>
      <c r="C32" s="15">
        <v>5196</v>
      </c>
      <c r="D32" s="15">
        <v>3978</v>
      </c>
      <c r="E32" s="15">
        <v>3452</v>
      </c>
      <c r="F32" s="15">
        <v>2704</v>
      </c>
      <c r="G32" s="15">
        <v>1501</v>
      </c>
      <c r="H32" s="15">
        <v>42494</v>
      </c>
      <c r="I32" s="31">
        <f>H32/B32</f>
        <v>2.5247460043966492</v>
      </c>
    </row>
    <row r="33" spans="1:9" ht="12.75" customHeight="1" x14ac:dyDescent="0.2">
      <c r="A33" s="14" t="s">
        <v>14</v>
      </c>
      <c r="B33" s="15">
        <v>8966</v>
      </c>
      <c r="C33" s="15">
        <v>3462</v>
      </c>
      <c r="D33" s="15">
        <v>3420</v>
      </c>
      <c r="E33" s="15">
        <v>1402</v>
      </c>
      <c r="F33" s="15">
        <v>484</v>
      </c>
      <c r="G33" s="15">
        <v>198</v>
      </c>
      <c r="H33" s="15">
        <v>17518</v>
      </c>
      <c r="I33" s="31">
        <f>H33/B33</f>
        <v>1.9538255632389026</v>
      </c>
    </row>
    <row r="34" spans="1:9" ht="12.75" customHeight="1" x14ac:dyDescent="0.2">
      <c r="A34" s="14" t="s">
        <v>15</v>
      </c>
      <c r="B34" s="15">
        <f>B18-B26</f>
        <v>59754</v>
      </c>
      <c r="C34" s="15">
        <f t="shared" ref="C34:H34" si="3">C18-C26</f>
        <v>23157</v>
      </c>
      <c r="D34" s="15">
        <f t="shared" si="3"/>
        <v>14090</v>
      </c>
      <c r="E34" s="15">
        <f t="shared" si="3"/>
        <v>9546</v>
      </c>
      <c r="F34" s="15">
        <f t="shared" si="3"/>
        <v>8033</v>
      </c>
      <c r="G34" s="15">
        <f t="shared" si="3"/>
        <v>4928</v>
      </c>
      <c r="H34" s="15">
        <f t="shared" si="3"/>
        <v>138812</v>
      </c>
      <c r="I34" s="31">
        <f>H34/B34</f>
        <v>2.3230578706028049</v>
      </c>
    </row>
    <row r="35" spans="1:9" ht="12.75" customHeight="1" x14ac:dyDescent="0.2">
      <c r="A35" s="16" t="str">
        <f>REPT("    ",7)</f>
        <v xml:space="preserve">                            </v>
      </c>
      <c r="B35" s="3"/>
      <c r="H35" s="3"/>
    </row>
    <row r="36" spans="1:9" ht="12.75" customHeight="1" x14ac:dyDescent="0.2">
      <c r="A36" s="4" t="s">
        <v>36</v>
      </c>
      <c r="H36" s="3"/>
      <c r="I36" s="3"/>
    </row>
  </sheetData>
  <mergeCells count="6">
    <mergeCell ref="A20:I20"/>
    <mergeCell ref="A28:I28"/>
    <mergeCell ref="B6:B10"/>
    <mergeCell ref="C6:G7"/>
    <mergeCell ref="H6:H10"/>
    <mergeCell ref="A12:I12"/>
  </mergeCells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/>
  <dimension ref="A1:I36"/>
  <sheetViews>
    <sheetView workbookViewId="0">
      <selection activeCell="D36" sqref="D36"/>
    </sheetView>
  </sheetViews>
  <sheetFormatPr baseColWidth="10" defaultColWidth="9.83203125" defaultRowHeight="12.75" customHeight="1" x14ac:dyDescent="0.2"/>
  <cols>
    <col min="1" max="1" width="19.83203125" customWidth="1"/>
    <col min="2" max="9" width="11.83203125" customWidth="1"/>
  </cols>
  <sheetData>
    <row r="1" spans="1:9" ht="12.75" customHeight="1" x14ac:dyDescent="0.2">
      <c r="A1" s="6" t="s">
        <v>32</v>
      </c>
      <c r="B1" s="1"/>
      <c r="C1" s="1"/>
      <c r="D1" s="1"/>
      <c r="E1" s="1"/>
      <c r="F1" s="1"/>
      <c r="G1" s="1"/>
      <c r="H1" s="1"/>
    </row>
    <row r="3" spans="1:9" ht="12.75" customHeight="1" x14ac:dyDescent="0.2">
      <c r="A3" s="18" t="s">
        <v>40</v>
      </c>
      <c r="B3" s="1"/>
      <c r="C3" s="1"/>
      <c r="D3" s="1"/>
      <c r="E3" s="1"/>
      <c r="F3" s="1"/>
      <c r="G3" s="1"/>
      <c r="H3" s="1"/>
      <c r="I3" s="1"/>
    </row>
    <row r="4" spans="1:9" ht="12.75" customHeight="1" x14ac:dyDescent="0.2">
      <c r="A4" s="18" t="s">
        <v>54</v>
      </c>
      <c r="B4" s="1"/>
      <c r="C4" s="1"/>
      <c r="D4" s="1"/>
      <c r="E4" s="1"/>
      <c r="F4" s="1"/>
      <c r="G4" s="1"/>
      <c r="H4" s="1"/>
      <c r="I4" s="1"/>
    </row>
    <row r="5" spans="1:9" ht="12.75" customHeight="1" x14ac:dyDescent="0.2">
      <c r="B5" s="5"/>
      <c r="C5" s="5"/>
      <c r="D5" s="5"/>
      <c r="E5" s="5"/>
      <c r="F5" s="5"/>
      <c r="G5" s="5"/>
    </row>
    <row r="6" spans="1:9" ht="12.75" customHeight="1" x14ac:dyDescent="0.2">
      <c r="A6" s="22"/>
      <c r="B6" s="130" t="s">
        <v>5</v>
      </c>
      <c r="C6" s="133" t="s">
        <v>6</v>
      </c>
      <c r="D6" s="134"/>
      <c r="E6" s="134"/>
      <c r="F6" s="134"/>
      <c r="G6" s="135"/>
      <c r="H6" s="139" t="s">
        <v>7</v>
      </c>
      <c r="I6" s="23" t="s">
        <v>0</v>
      </c>
    </row>
    <row r="7" spans="1:9" ht="12.75" customHeight="1" x14ac:dyDescent="0.2">
      <c r="A7" s="8" t="s">
        <v>8</v>
      </c>
      <c r="B7" s="131"/>
      <c r="C7" s="136"/>
      <c r="D7" s="137"/>
      <c r="E7" s="137"/>
      <c r="F7" s="137"/>
      <c r="G7" s="138"/>
      <c r="H7" s="140"/>
      <c r="I7" s="24" t="s">
        <v>1</v>
      </c>
    </row>
    <row r="8" spans="1:9" ht="12.75" customHeight="1" x14ac:dyDescent="0.2">
      <c r="A8" s="8" t="s">
        <v>9</v>
      </c>
      <c r="B8" s="131"/>
      <c r="C8" s="20"/>
      <c r="D8" s="9"/>
      <c r="E8" s="21"/>
      <c r="F8" s="9"/>
      <c r="G8" s="10"/>
      <c r="H8" s="140"/>
      <c r="I8" s="1" t="s">
        <v>2</v>
      </c>
    </row>
    <row r="9" spans="1:9" ht="12.75" customHeight="1" x14ac:dyDescent="0.2">
      <c r="A9" s="8" t="s">
        <v>10</v>
      </c>
      <c r="B9" s="131"/>
      <c r="C9" s="7">
        <v>1</v>
      </c>
      <c r="D9" s="11">
        <v>2</v>
      </c>
      <c r="E9" s="19">
        <v>3</v>
      </c>
      <c r="F9" s="11">
        <v>4</v>
      </c>
      <c r="G9" s="25" t="s">
        <v>3</v>
      </c>
      <c r="H9" s="140"/>
      <c r="I9" s="1" t="s">
        <v>11</v>
      </c>
    </row>
    <row r="10" spans="1:9" ht="12.75" customHeight="1" x14ac:dyDescent="0.2">
      <c r="A10" s="26"/>
      <c r="B10" s="132"/>
      <c r="C10" s="27"/>
      <c r="D10" s="13"/>
      <c r="E10" s="12"/>
      <c r="F10" s="13"/>
      <c r="G10" s="28"/>
      <c r="H10" s="141"/>
      <c r="I10" s="2" t="s">
        <v>4</v>
      </c>
    </row>
    <row r="11" spans="1:9" ht="12.75" customHeight="1" x14ac:dyDescent="0.2">
      <c r="A11" s="21"/>
    </row>
    <row r="12" spans="1:9" ht="12.75" customHeight="1" x14ac:dyDescent="0.2">
      <c r="A12" s="142" t="s">
        <v>12</v>
      </c>
      <c r="B12" s="142"/>
      <c r="C12" s="142"/>
      <c r="D12" s="142"/>
      <c r="E12" s="142"/>
      <c r="F12" s="142"/>
      <c r="G12" s="142"/>
      <c r="H12" s="142"/>
      <c r="I12" s="142"/>
    </row>
    <row r="13" spans="1:9" ht="12.75" customHeight="1" x14ac:dyDescent="0.2">
      <c r="A13" s="29"/>
      <c r="B13" s="15"/>
      <c r="C13" s="15"/>
      <c r="D13" s="15"/>
      <c r="E13" s="15"/>
      <c r="F13" s="15"/>
      <c r="G13" s="15"/>
      <c r="H13" s="15"/>
      <c r="I13" s="30"/>
    </row>
    <row r="14" spans="1:9" ht="12.75" customHeight="1" x14ac:dyDescent="0.2">
      <c r="A14" s="14" t="s">
        <v>16</v>
      </c>
      <c r="B14" s="15">
        <f>SUM(C14:G14)</f>
        <v>46054</v>
      </c>
      <c r="C14" s="15">
        <f t="shared" ref="C14:H14" si="0">C30+C22</f>
        <v>32130</v>
      </c>
      <c r="D14" s="15">
        <f t="shared" si="0"/>
        <v>9396</v>
      </c>
      <c r="E14" s="15">
        <f t="shared" si="0"/>
        <v>2789</v>
      </c>
      <c r="F14" s="15">
        <f t="shared" si="0"/>
        <v>1329</v>
      </c>
      <c r="G14" s="15">
        <f t="shared" si="0"/>
        <v>410</v>
      </c>
      <c r="H14" s="15">
        <f t="shared" si="0"/>
        <v>66761</v>
      </c>
      <c r="I14" s="31">
        <f>H14/B14</f>
        <v>1.4496243540191949</v>
      </c>
    </row>
    <row r="15" spans="1:9" ht="12.75" customHeight="1" x14ac:dyDescent="0.2">
      <c r="A15" s="32" t="s">
        <v>17</v>
      </c>
      <c r="B15" s="15">
        <f>SUM(C15:G15)</f>
        <v>89147</v>
      </c>
      <c r="C15" s="15">
        <f t="shared" ref="C15:H17" si="1">C31+C23</f>
        <v>40639</v>
      </c>
      <c r="D15" s="15">
        <f t="shared" si="1"/>
        <v>16649</v>
      </c>
      <c r="E15" s="15">
        <f t="shared" si="1"/>
        <v>12059</v>
      </c>
      <c r="F15" s="15">
        <f t="shared" si="1"/>
        <v>13140</v>
      </c>
      <c r="G15" s="15">
        <f t="shared" si="1"/>
        <v>6660</v>
      </c>
      <c r="H15" s="15">
        <f t="shared" si="1"/>
        <v>198288</v>
      </c>
      <c r="I15" s="31">
        <f t="shared" ref="I15:I30" si="2">H15/B15</f>
        <v>2.2242812433396524</v>
      </c>
    </row>
    <row r="16" spans="1:9" ht="12.75" customHeight="1" x14ac:dyDescent="0.2">
      <c r="A16" s="32" t="s">
        <v>13</v>
      </c>
      <c r="B16" s="15">
        <f>SUM(C16:G16)</f>
        <v>69437</v>
      </c>
      <c r="C16" s="15">
        <f t="shared" si="1"/>
        <v>26079</v>
      </c>
      <c r="D16" s="15">
        <f t="shared" si="1"/>
        <v>17799</v>
      </c>
      <c r="E16" s="15">
        <f t="shared" si="1"/>
        <v>11944</v>
      </c>
      <c r="F16" s="15">
        <f t="shared" si="1"/>
        <v>9338</v>
      </c>
      <c r="G16" s="15">
        <f t="shared" si="1"/>
        <v>4277</v>
      </c>
      <c r="H16" s="15">
        <f t="shared" si="1"/>
        <v>157634</v>
      </c>
      <c r="I16" s="31">
        <f t="shared" si="2"/>
        <v>2.2701729625415843</v>
      </c>
    </row>
    <row r="17" spans="1:9" ht="12.75" customHeight="1" x14ac:dyDescent="0.2">
      <c r="A17" s="14" t="s">
        <v>14</v>
      </c>
      <c r="B17" s="15">
        <f>SUM(C17:G17)</f>
        <v>88784</v>
      </c>
      <c r="C17" s="15">
        <f t="shared" si="1"/>
        <v>42262</v>
      </c>
      <c r="D17" s="15">
        <f t="shared" si="1"/>
        <v>33430</v>
      </c>
      <c r="E17" s="15">
        <f t="shared" si="1"/>
        <v>9619</v>
      </c>
      <c r="F17" s="15">
        <f t="shared" si="1"/>
        <v>2677</v>
      </c>
      <c r="G17" s="15">
        <f t="shared" si="1"/>
        <v>796</v>
      </c>
      <c r="H17" s="15">
        <f t="shared" si="1"/>
        <v>152934</v>
      </c>
      <c r="I17" s="31">
        <f t="shared" si="2"/>
        <v>1.7225400973148315</v>
      </c>
    </row>
    <row r="18" spans="1:9" ht="12.75" customHeight="1" x14ac:dyDescent="0.2">
      <c r="A18" s="14" t="s">
        <v>15</v>
      </c>
      <c r="B18" s="15">
        <f>SUM(C18:G18)</f>
        <v>293422</v>
      </c>
      <c r="C18" s="15">
        <f t="shared" ref="C18:H18" si="3">SUM(C14:C17)</f>
        <v>141110</v>
      </c>
      <c r="D18" s="15">
        <f t="shared" si="3"/>
        <v>77274</v>
      </c>
      <c r="E18" s="15">
        <f t="shared" si="3"/>
        <v>36411</v>
      </c>
      <c r="F18" s="15">
        <f t="shared" si="3"/>
        <v>26484</v>
      </c>
      <c r="G18" s="15">
        <f t="shared" si="3"/>
        <v>12143</v>
      </c>
      <c r="H18" s="15">
        <f t="shared" si="3"/>
        <v>575617</v>
      </c>
      <c r="I18" s="31">
        <f t="shared" si="2"/>
        <v>1.9617377020128006</v>
      </c>
    </row>
    <row r="19" spans="1:9" ht="12.75" customHeight="1" x14ac:dyDescent="0.2">
      <c r="A19" s="21"/>
      <c r="I19" s="31"/>
    </row>
    <row r="20" spans="1:9" ht="12.75" customHeight="1" x14ac:dyDescent="0.2">
      <c r="A20" s="128" t="s">
        <v>19</v>
      </c>
      <c r="B20" s="128"/>
      <c r="C20" s="128"/>
      <c r="D20" s="128"/>
      <c r="E20" s="128"/>
      <c r="F20" s="128"/>
      <c r="G20" s="128"/>
      <c r="H20" s="128"/>
      <c r="I20" s="128"/>
    </row>
    <row r="21" spans="1:9" ht="12.75" customHeight="1" x14ac:dyDescent="0.2">
      <c r="A21" s="29"/>
      <c r="B21" s="15"/>
      <c r="C21" s="15"/>
      <c r="D21" s="15"/>
      <c r="E21" s="15"/>
      <c r="F21" s="15"/>
      <c r="G21" s="15"/>
      <c r="H21" s="15"/>
      <c r="I21" s="31"/>
    </row>
    <row r="22" spans="1:9" ht="12.75" customHeight="1" x14ac:dyDescent="0.2">
      <c r="A22" s="14" t="s">
        <v>16</v>
      </c>
      <c r="B22" s="15">
        <v>32383</v>
      </c>
      <c r="C22" s="15">
        <v>24543</v>
      </c>
      <c r="D22" s="15">
        <v>6082</v>
      </c>
      <c r="E22" s="15">
        <v>1181</v>
      </c>
      <c r="F22" s="15">
        <v>460</v>
      </c>
      <c r="G22" s="15">
        <v>117</v>
      </c>
      <c r="H22" s="15">
        <v>42702</v>
      </c>
      <c r="I22" s="31">
        <f t="shared" si="2"/>
        <v>1.3186548497668529</v>
      </c>
    </row>
    <row r="23" spans="1:9" ht="12.75" customHeight="1" x14ac:dyDescent="0.2">
      <c r="A23" s="32" t="s">
        <v>17</v>
      </c>
      <c r="B23" s="15">
        <v>69134</v>
      </c>
      <c r="C23" s="15">
        <v>33852</v>
      </c>
      <c r="D23" s="15">
        <v>13424</v>
      </c>
      <c r="E23" s="15">
        <v>8980</v>
      </c>
      <c r="F23" s="15">
        <v>9235</v>
      </c>
      <c r="G23" s="15">
        <v>3643</v>
      </c>
      <c r="H23" s="15">
        <v>143774</v>
      </c>
      <c r="I23" s="31">
        <f t="shared" si="2"/>
        <v>2.0796424335348744</v>
      </c>
    </row>
    <row r="24" spans="1:9" ht="12.75" customHeight="1" x14ac:dyDescent="0.2">
      <c r="A24" s="32" t="s">
        <v>13</v>
      </c>
      <c r="B24" s="15">
        <v>52321</v>
      </c>
      <c r="C24" s="15">
        <v>20869</v>
      </c>
      <c r="D24" s="15">
        <v>13736</v>
      </c>
      <c r="E24" s="15">
        <v>8452</v>
      </c>
      <c r="F24" s="15">
        <v>6579</v>
      </c>
      <c r="G24" s="15">
        <v>2685</v>
      </c>
      <c r="H24" s="15">
        <v>114162</v>
      </c>
      <c r="I24" s="31">
        <f t="shared" si="2"/>
        <v>2.1819537088358403</v>
      </c>
    </row>
    <row r="25" spans="1:9" ht="12.75" customHeight="1" x14ac:dyDescent="0.2">
      <c r="A25" s="14" t="s">
        <v>14</v>
      </c>
      <c r="B25" s="15">
        <v>80436</v>
      </c>
      <c r="C25" s="15">
        <v>38974</v>
      </c>
      <c r="D25" s="15">
        <v>30287</v>
      </c>
      <c r="E25" s="15">
        <v>8364</v>
      </c>
      <c r="F25" s="15">
        <v>2201</v>
      </c>
      <c r="G25" s="15">
        <v>610</v>
      </c>
      <c r="H25" s="15">
        <v>136691</v>
      </c>
      <c r="I25" s="31">
        <f t="shared" si="2"/>
        <v>1.6993759013377094</v>
      </c>
    </row>
    <row r="26" spans="1:9" ht="12.75" customHeight="1" x14ac:dyDescent="0.2">
      <c r="A26" s="14" t="s">
        <v>15</v>
      </c>
      <c r="B26" s="15">
        <f>SUM(C26:G26)</f>
        <v>234274</v>
      </c>
      <c r="C26" s="15">
        <f t="shared" ref="C26:H26" si="4">SUM(C22:C25)</f>
        <v>118238</v>
      </c>
      <c r="D26" s="15">
        <f t="shared" si="4"/>
        <v>63529</v>
      </c>
      <c r="E26" s="15">
        <f t="shared" si="4"/>
        <v>26977</v>
      </c>
      <c r="F26" s="15">
        <f t="shared" si="4"/>
        <v>18475</v>
      </c>
      <c r="G26" s="15">
        <f t="shared" si="4"/>
        <v>7055</v>
      </c>
      <c r="H26" s="15">
        <f t="shared" si="4"/>
        <v>437329</v>
      </c>
      <c r="I26" s="31">
        <f t="shared" si="2"/>
        <v>1.8667415078070977</v>
      </c>
    </row>
    <row r="27" spans="1:9" ht="12.75" customHeight="1" x14ac:dyDescent="0.2">
      <c r="A27" s="33"/>
      <c r="B27" s="15"/>
      <c r="C27" s="15"/>
      <c r="D27" s="15"/>
      <c r="E27" s="15"/>
      <c r="F27" s="15"/>
      <c r="G27" s="15"/>
      <c r="H27" s="15"/>
      <c r="I27" s="31"/>
    </row>
    <row r="28" spans="1:9" ht="12.75" customHeight="1" x14ac:dyDescent="0.2">
      <c r="A28" s="143" t="s">
        <v>20</v>
      </c>
      <c r="B28" s="143"/>
      <c r="C28" s="143"/>
      <c r="D28" s="143"/>
      <c r="E28" s="143"/>
      <c r="F28" s="143"/>
      <c r="G28" s="143"/>
      <c r="H28" s="143"/>
      <c r="I28" s="143"/>
    </row>
    <row r="29" spans="1:9" ht="12.75" customHeight="1" x14ac:dyDescent="0.2">
      <c r="A29" s="29"/>
      <c r="B29" s="15"/>
      <c r="C29" s="15"/>
      <c r="D29" s="15"/>
      <c r="E29" s="15"/>
      <c r="F29" s="15"/>
      <c r="G29" s="15"/>
      <c r="H29" s="15"/>
      <c r="I29" s="31"/>
    </row>
    <row r="30" spans="1:9" ht="12.75" customHeight="1" x14ac:dyDescent="0.2">
      <c r="A30" s="14" t="s">
        <v>16</v>
      </c>
      <c r="B30" s="15">
        <v>13671</v>
      </c>
      <c r="C30" s="15">
        <v>7587</v>
      </c>
      <c r="D30" s="15">
        <v>3314</v>
      </c>
      <c r="E30" s="15">
        <v>1608</v>
      </c>
      <c r="F30" s="15">
        <v>869</v>
      </c>
      <c r="G30" s="15">
        <v>293</v>
      </c>
      <c r="H30" s="15">
        <v>24059</v>
      </c>
      <c r="I30" s="31">
        <f t="shared" si="2"/>
        <v>1.7598566308243728</v>
      </c>
    </row>
    <row r="31" spans="1:9" ht="12.75" customHeight="1" x14ac:dyDescent="0.2">
      <c r="A31" s="32" t="s">
        <v>17</v>
      </c>
      <c r="B31" s="15">
        <v>20013</v>
      </c>
      <c r="C31" s="15">
        <v>6787</v>
      </c>
      <c r="D31" s="15">
        <v>3225</v>
      </c>
      <c r="E31" s="15">
        <v>3079</v>
      </c>
      <c r="F31" s="15">
        <v>3905</v>
      </c>
      <c r="G31" s="15">
        <v>3017</v>
      </c>
      <c r="H31" s="15">
        <v>54514</v>
      </c>
      <c r="I31" s="31">
        <f>H31/B31</f>
        <v>2.723929445860191</v>
      </c>
    </row>
    <row r="32" spans="1:9" ht="12.75" customHeight="1" x14ac:dyDescent="0.2">
      <c r="A32" s="32" t="s">
        <v>13</v>
      </c>
      <c r="B32" s="15">
        <v>17116</v>
      </c>
      <c r="C32" s="15">
        <v>5210</v>
      </c>
      <c r="D32" s="15">
        <v>4063</v>
      </c>
      <c r="E32" s="15">
        <v>3492</v>
      </c>
      <c r="F32" s="15">
        <v>2759</v>
      </c>
      <c r="G32" s="15">
        <v>1592</v>
      </c>
      <c r="H32" s="15">
        <v>43472</v>
      </c>
      <c r="I32" s="31">
        <f>H32/B32</f>
        <v>2.5398457583547556</v>
      </c>
    </row>
    <row r="33" spans="1:9" ht="12.75" customHeight="1" x14ac:dyDescent="0.2">
      <c r="A33" s="14" t="s">
        <v>14</v>
      </c>
      <c r="B33" s="15">
        <v>8348</v>
      </c>
      <c r="C33" s="15">
        <v>3288</v>
      </c>
      <c r="D33" s="15">
        <v>3143</v>
      </c>
      <c r="E33" s="15">
        <v>1255</v>
      </c>
      <c r="F33" s="15">
        <v>476</v>
      </c>
      <c r="G33" s="15">
        <v>186</v>
      </c>
      <c r="H33" s="15">
        <v>16243</v>
      </c>
      <c r="I33" s="31">
        <f>H33/B33</f>
        <v>1.9457355055103018</v>
      </c>
    </row>
    <row r="34" spans="1:9" ht="12.75" customHeight="1" x14ac:dyDescent="0.2">
      <c r="A34" s="14" t="s">
        <v>15</v>
      </c>
      <c r="B34" s="15">
        <f>B18-B26</f>
        <v>59148</v>
      </c>
      <c r="C34" s="15">
        <f t="shared" ref="C34:H34" si="5">C18-C26</f>
        <v>22872</v>
      </c>
      <c r="D34" s="15">
        <f t="shared" si="5"/>
        <v>13745</v>
      </c>
      <c r="E34" s="15">
        <f t="shared" si="5"/>
        <v>9434</v>
      </c>
      <c r="F34" s="15">
        <f t="shared" si="5"/>
        <v>8009</v>
      </c>
      <c r="G34" s="15">
        <f t="shared" si="5"/>
        <v>5088</v>
      </c>
      <c r="H34" s="15">
        <f t="shared" si="5"/>
        <v>138288</v>
      </c>
      <c r="I34" s="31">
        <f>H34/B34</f>
        <v>2.3379995942381822</v>
      </c>
    </row>
    <row r="35" spans="1:9" ht="12.75" customHeight="1" x14ac:dyDescent="0.2">
      <c r="A35" s="16" t="str">
        <f>REPT("    ",7)</f>
        <v xml:space="preserve">                            </v>
      </c>
      <c r="B35" s="3"/>
      <c r="H35" s="3"/>
    </row>
    <row r="36" spans="1:9" ht="12.75" customHeight="1" x14ac:dyDescent="0.2">
      <c r="A36" s="4" t="s">
        <v>36</v>
      </c>
      <c r="H36" s="3"/>
      <c r="I36" s="3"/>
    </row>
  </sheetData>
  <mergeCells count="6">
    <mergeCell ref="A20:I20"/>
    <mergeCell ref="A28:I28"/>
    <mergeCell ref="B6:B10"/>
    <mergeCell ref="C6:G7"/>
    <mergeCell ref="H6:H10"/>
    <mergeCell ref="A12:I12"/>
  </mergeCells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:I41"/>
  <sheetViews>
    <sheetView workbookViewId="0">
      <selection activeCell="A5" sqref="A5"/>
    </sheetView>
  </sheetViews>
  <sheetFormatPr baseColWidth="10" defaultColWidth="9.83203125" defaultRowHeight="12.75" customHeight="1" x14ac:dyDescent="0.2"/>
  <cols>
    <col min="1" max="1" width="19.83203125" customWidth="1"/>
    <col min="2" max="9" width="11.83203125" customWidth="1"/>
  </cols>
  <sheetData>
    <row r="1" spans="1:9" ht="12.75" customHeight="1" x14ac:dyDescent="0.2">
      <c r="A1" s="6" t="s">
        <v>32</v>
      </c>
      <c r="B1" s="1"/>
      <c r="C1" s="1"/>
      <c r="D1" s="1"/>
      <c r="E1" s="1"/>
      <c r="F1" s="1"/>
      <c r="G1" s="1"/>
      <c r="H1" s="1"/>
    </row>
    <row r="3" spans="1:9" ht="12.75" customHeight="1" x14ac:dyDescent="0.2">
      <c r="A3" s="18" t="s">
        <v>41</v>
      </c>
      <c r="B3" s="1"/>
      <c r="C3" s="1"/>
      <c r="D3" s="1"/>
      <c r="E3" s="1"/>
      <c r="F3" s="1"/>
      <c r="G3" s="1"/>
      <c r="H3" s="1"/>
      <c r="I3" s="1"/>
    </row>
    <row r="4" spans="1:9" ht="12.75" customHeight="1" x14ac:dyDescent="0.2">
      <c r="A4" s="18" t="s">
        <v>54</v>
      </c>
      <c r="B4" s="1"/>
      <c r="C4" s="1"/>
      <c r="D4" s="1"/>
      <c r="E4" s="1"/>
      <c r="F4" s="1"/>
      <c r="G4" s="1"/>
      <c r="H4" s="1"/>
      <c r="I4" s="1"/>
    </row>
    <row r="5" spans="1:9" ht="12.75" customHeight="1" x14ac:dyDescent="0.2">
      <c r="B5" s="5"/>
      <c r="C5" s="5"/>
      <c r="D5" s="5"/>
      <c r="E5" s="5"/>
      <c r="F5" s="5"/>
      <c r="G5" s="5"/>
    </row>
    <row r="6" spans="1:9" ht="12.75" customHeight="1" x14ac:dyDescent="0.2">
      <c r="A6" s="22"/>
      <c r="B6" s="130" t="s">
        <v>5</v>
      </c>
      <c r="C6" s="133" t="s">
        <v>6</v>
      </c>
      <c r="D6" s="134"/>
      <c r="E6" s="134"/>
      <c r="F6" s="134"/>
      <c r="G6" s="135"/>
      <c r="H6" s="139" t="s">
        <v>7</v>
      </c>
      <c r="I6" s="23" t="s">
        <v>0</v>
      </c>
    </row>
    <row r="7" spans="1:9" ht="12.75" customHeight="1" x14ac:dyDescent="0.2">
      <c r="A7" s="8" t="s">
        <v>8</v>
      </c>
      <c r="B7" s="131"/>
      <c r="C7" s="136"/>
      <c r="D7" s="137"/>
      <c r="E7" s="137"/>
      <c r="F7" s="137"/>
      <c r="G7" s="138"/>
      <c r="H7" s="140"/>
      <c r="I7" s="24" t="s">
        <v>1</v>
      </c>
    </row>
    <row r="8" spans="1:9" ht="12.75" customHeight="1" x14ac:dyDescent="0.2">
      <c r="A8" s="8" t="s">
        <v>9</v>
      </c>
      <c r="B8" s="131"/>
      <c r="C8" s="20"/>
      <c r="D8" s="9"/>
      <c r="E8" s="21"/>
      <c r="F8" s="9"/>
      <c r="G8" s="10"/>
      <c r="H8" s="140"/>
      <c r="I8" s="1" t="s">
        <v>2</v>
      </c>
    </row>
    <row r="9" spans="1:9" ht="12.75" customHeight="1" x14ac:dyDescent="0.2">
      <c r="A9" s="8" t="s">
        <v>10</v>
      </c>
      <c r="B9" s="131"/>
      <c r="C9" s="7">
        <v>1</v>
      </c>
      <c r="D9" s="11">
        <v>2</v>
      </c>
      <c r="E9" s="19">
        <v>3</v>
      </c>
      <c r="F9" s="11">
        <v>4</v>
      </c>
      <c r="G9" s="25" t="s">
        <v>3</v>
      </c>
      <c r="H9" s="140"/>
      <c r="I9" s="1" t="s">
        <v>11</v>
      </c>
    </row>
    <row r="10" spans="1:9" ht="12.75" customHeight="1" x14ac:dyDescent="0.2">
      <c r="A10" s="26"/>
      <c r="B10" s="132"/>
      <c r="C10" s="27"/>
      <c r="D10" s="13"/>
      <c r="E10" s="12"/>
      <c r="F10" s="13"/>
      <c r="G10" s="28"/>
      <c r="H10" s="141"/>
      <c r="I10" s="2" t="s">
        <v>4</v>
      </c>
    </row>
    <row r="11" spans="1:9" ht="12.75" customHeight="1" x14ac:dyDescent="0.2">
      <c r="A11" s="21"/>
    </row>
    <row r="12" spans="1:9" ht="12.75" customHeight="1" x14ac:dyDescent="0.2">
      <c r="A12" s="142" t="s">
        <v>12</v>
      </c>
      <c r="B12" s="142"/>
      <c r="C12" s="142"/>
      <c r="D12" s="142"/>
      <c r="E12" s="142"/>
      <c r="F12" s="142"/>
      <c r="G12" s="142"/>
      <c r="H12" s="142"/>
      <c r="I12" s="142"/>
    </row>
    <row r="13" spans="1:9" ht="12.75" customHeight="1" x14ac:dyDescent="0.2">
      <c r="A13" s="29"/>
      <c r="B13" s="15"/>
      <c r="C13" s="15"/>
      <c r="D13" s="15"/>
      <c r="E13" s="15"/>
      <c r="F13" s="15"/>
      <c r="G13" s="15"/>
      <c r="H13" s="15"/>
      <c r="I13" s="30"/>
    </row>
    <row r="14" spans="1:9" ht="12.75" customHeight="1" x14ac:dyDescent="0.2">
      <c r="A14" s="14" t="s">
        <v>16</v>
      </c>
      <c r="B14" s="15">
        <f>SUM(C14:G14)</f>
        <v>47229</v>
      </c>
      <c r="C14" s="15">
        <f t="shared" ref="C14:H17" si="0">C30+C22</f>
        <v>32579</v>
      </c>
      <c r="D14" s="15">
        <f t="shared" si="0"/>
        <v>9950</v>
      </c>
      <c r="E14" s="15">
        <f t="shared" si="0"/>
        <v>2903</v>
      </c>
      <c r="F14" s="15">
        <f t="shared" si="0"/>
        <v>1401</v>
      </c>
      <c r="G14" s="15">
        <f t="shared" si="0"/>
        <v>396</v>
      </c>
      <c r="H14" s="15">
        <f t="shared" si="0"/>
        <v>68879</v>
      </c>
      <c r="I14" s="31">
        <f>H14/B14</f>
        <v>1.4584047936649094</v>
      </c>
    </row>
    <row r="15" spans="1:9" ht="12.75" customHeight="1" x14ac:dyDescent="0.2">
      <c r="A15" s="32" t="s">
        <v>17</v>
      </c>
      <c r="B15" s="15">
        <f>SUM(C15:G15)</f>
        <v>88430</v>
      </c>
      <c r="C15" s="15">
        <f t="shared" si="0"/>
        <v>40415</v>
      </c>
      <c r="D15" s="15">
        <f t="shared" si="0"/>
        <v>16553</v>
      </c>
      <c r="E15" s="15">
        <f t="shared" si="0"/>
        <v>11921</v>
      </c>
      <c r="F15" s="15">
        <f t="shared" si="0"/>
        <v>13040</v>
      </c>
      <c r="G15" s="15">
        <f t="shared" si="0"/>
        <v>6501</v>
      </c>
      <c r="H15" s="15">
        <f t="shared" si="0"/>
        <v>196170</v>
      </c>
      <c r="I15" s="31">
        <f>H15/B15</f>
        <v>2.2183648083229675</v>
      </c>
    </row>
    <row r="16" spans="1:9" ht="12.75" customHeight="1" x14ac:dyDescent="0.2">
      <c r="A16" s="32" t="s">
        <v>13</v>
      </c>
      <c r="B16" s="15">
        <f>SUM(C16:G16)</f>
        <v>71508</v>
      </c>
      <c r="C16" s="15">
        <f t="shared" si="0"/>
        <v>26742</v>
      </c>
      <c r="D16" s="15">
        <f t="shared" si="0"/>
        <v>18746</v>
      </c>
      <c r="E16" s="15">
        <f t="shared" si="0"/>
        <v>12338</v>
      </c>
      <c r="F16" s="15">
        <f t="shared" si="0"/>
        <v>9413</v>
      </c>
      <c r="G16" s="15">
        <f t="shared" si="0"/>
        <v>4269</v>
      </c>
      <c r="H16" s="15">
        <f t="shared" si="0"/>
        <v>161713</v>
      </c>
      <c r="I16" s="31">
        <f>H16/B16</f>
        <v>2.2614672484197573</v>
      </c>
    </row>
    <row r="17" spans="1:9" ht="12.75" customHeight="1" x14ac:dyDescent="0.2">
      <c r="A17" s="14" t="s">
        <v>14</v>
      </c>
      <c r="B17" s="15">
        <f>SUM(C17:G17)</f>
        <v>87686</v>
      </c>
      <c r="C17" s="15">
        <f t="shared" si="0"/>
        <v>41779</v>
      </c>
      <c r="D17" s="15">
        <f t="shared" si="0"/>
        <v>32514</v>
      </c>
      <c r="E17" s="15">
        <f t="shared" si="0"/>
        <v>9777</v>
      </c>
      <c r="F17" s="15">
        <f t="shared" si="0"/>
        <v>2794</v>
      </c>
      <c r="G17" s="15">
        <f t="shared" si="0"/>
        <v>822</v>
      </c>
      <c r="H17" s="15">
        <f t="shared" si="0"/>
        <v>151707</v>
      </c>
      <c r="I17" s="31">
        <f>H17/B17</f>
        <v>1.7301165522432316</v>
      </c>
    </row>
    <row r="18" spans="1:9" ht="12.75" customHeight="1" x14ac:dyDescent="0.2">
      <c r="A18" s="14" t="s">
        <v>15</v>
      </c>
      <c r="B18" s="15">
        <f>SUM(C18:G18)</f>
        <v>294853</v>
      </c>
      <c r="C18" s="15">
        <f t="shared" ref="C18:H18" si="1">SUM(C14:C17)</f>
        <v>141515</v>
      </c>
      <c r="D18" s="15">
        <f t="shared" si="1"/>
        <v>77763</v>
      </c>
      <c r="E18" s="15">
        <f t="shared" si="1"/>
        <v>36939</v>
      </c>
      <c r="F18" s="15">
        <f t="shared" si="1"/>
        <v>26648</v>
      </c>
      <c r="G18" s="15">
        <f t="shared" si="1"/>
        <v>11988</v>
      </c>
      <c r="H18" s="15">
        <f t="shared" si="1"/>
        <v>578469</v>
      </c>
      <c r="I18" s="31">
        <f>H18/B18</f>
        <v>1.9618894839123224</v>
      </c>
    </row>
    <row r="19" spans="1:9" ht="12.75" customHeight="1" x14ac:dyDescent="0.2">
      <c r="A19" s="21"/>
      <c r="I19" s="31"/>
    </row>
    <row r="20" spans="1:9" ht="12.75" customHeight="1" x14ac:dyDescent="0.2">
      <c r="A20" s="128" t="s">
        <v>19</v>
      </c>
      <c r="B20" s="128"/>
      <c r="C20" s="128"/>
      <c r="D20" s="128"/>
      <c r="E20" s="128"/>
      <c r="F20" s="128"/>
      <c r="G20" s="128"/>
      <c r="H20" s="128"/>
      <c r="I20" s="128"/>
    </row>
    <row r="21" spans="1:9" ht="12.75" customHeight="1" x14ac:dyDescent="0.2">
      <c r="A21" s="29"/>
      <c r="B21" s="15"/>
      <c r="C21" s="15"/>
      <c r="D21" s="15"/>
      <c r="E21" s="15"/>
      <c r="F21" s="15"/>
      <c r="G21" s="15"/>
      <c r="H21" s="15"/>
      <c r="I21" s="31"/>
    </row>
    <row r="22" spans="1:9" ht="12.75" customHeight="1" x14ac:dyDescent="0.2">
      <c r="A22" s="14" t="s">
        <v>16</v>
      </c>
      <c r="B22" s="15">
        <v>33326</v>
      </c>
      <c r="C22" s="15">
        <v>25096</v>
      </c>
      <c r="D22" s="15">
        <v>6400</v>
      </c>
      <c r="E22" s="15">
        <v>1251</v>
      </c>
      <c r="F22" s="15">
        <v>482</v>
      </c>
      <c r="G22" s="15">
        <v>97</v>
      </c>
      <c r="H22" s="15">
        <v>44084</v>
      </c>
      <c r="I22" s="31">
        <f>H22/B22</f>
        <v>1.3228110184240534</v>
      </c>
    </row>
    <row r="23" spans="1:9" ht="12.75" customHeight="1" x14ac:dyDescent="0.2">
      <c r="A23" s="32" t="s">
        <v>17</v>
      </c>
      <c r="B23" s="15">
        <v>68676</v>
      </c>
      <c r="C23" s="15">
        <v>33951</v>
      </c>
      <c r="D23" s="15">
        <v>13304</v>
      </c>
      <c r="E23" s="15">
        <v>8783</v>
      </c>
      <c r="F23" s="15">
        <v>9099</v>
      </c>
      <c r="G23" s="15">
        <v>3539</v>
      </c>
      <c r="H23" s="15">
        <v>141923</v>
      </c>
      <c r="I23" s="31">
        <f>H23/B23</f>
        <v>2.0665589143223251</v>
      </c>
    </row>
    <row r="24" spans="1:9" ht="12.75" customHeight="1" x14ac:dyDescent="0.2">
      <c r="A24" s="32" t="s">
        <v>13</v>
      </c>
      <c r="B24" s="15">
        <v>54171</v>
      </c>
      <c r="C24" s="15">
        <v>21558</v>
      </c>
      <c r="D24" s="15">
        <v>14482</v>
      </c>
      <c r="E24" s="15">
        <v>8792</v>
      </c>
      <c r="F24" s="15">
        <v>6679</v>
      </c>
      <c r="G24" s="15">
        <v>2660</v>
      </c>
      <c r="H24" s="15">
        <v>117677</v>
      </c>
      <c r="I24" s="31">
        <f>H24/B24</f>
        <v>2.1723246755644166</v>
      </c>
    </row>
    <row r="25" spans="1:9" ht="12.75" customHeight="1" x14ac:dyDescent="0.2">
      <c r="A25" s="14" t="s">
        <v>14</v>
      </c>
      <c r="B25" s="15">
        <v>79999</v>
      </c>
      <c r="C25" s="15">
        <v>38722</v>
      </c>
      <c r="D25" s="15">
        <v>29698</v>
      </c>
      <c r="E25" s="15">
        <v>8561</v>
      </c>
      <c r="F25" s="15">
        <v>2368</v>
      </c>
      <c r="G25" s="15">
        <v>650</v>
      </c>
      <c r="H25" s="15">
        <v>136731</v>
      </c>
      <c r="I25" s="31">
        <f>H25/B25</f>
        <v>1.709158864485806</v>
      </c>
    </row>
    <row r="26" spans="1:9" ht="12.75" customHeight="1" x14ac:dyDescent="0.2">
      <c r="A26" s="14" t="s">
        <v>15</v>
      </c>
      <c r="B26" s="15">
        <f>SUM(C26:G26)</f>
        <v>236172</v>
      </c>
      <c r="C26" s="15">
        <f t="shared" ref="C26:H26" si="2">SUM(C22:C25)</f>
        <v>119327</v>
      </c>
      <c r="D26" s="15">
        <f t="shared" si="2"/>
        <v>63884</v>
      </c>
      <c r="E26" s="15">
        <f t="shared" si="2"/>
        <v>27387</v>
      </c>
      <c r="F26" s="15">
        <f t="shared" si="2"/>
        <v>18628</v>
      </c>
      <c r="G26" s="15">
        <f t="shared" si="2"/>
        <v>6946</v>
      </c>
      <c r="H26" s="15">
        <f t="shared" si="2"/>
        <v>440415</v>
      </c>
      <c r="I26" s="31">
        <f>H26/B26</f>
        <v>1.8648061582236675</v>
      </c>
    </row>
    <row r="27" spans="1:9" ht="12.75" customHeight="1" x14ac:dyDescent="0.2">
      <c r="A27" s="33"/>
      <c r="B27" s="15"/>
      <c r="C27" s="15"/>
      <c r="D27" s="15"/>
      <c r="E27" s="15"/>
      <c r="F27" s="15"/>
      <c r="G27" s="15"/>
      <c r="H27" s="15"/>
      <c r="I27" s="31"/>
    </row>
    <row r="28" spans="1:9" ht="12.75" customHeight="1" x14ac:dyDescent="0.2">
      <c r="A28" s="143" t="s">
        <v>20</v>
      </c>
      <c r="B28" s="143"/>
      <c r="C28" s="143"/>
      <c r="D28" s="143"/>
      <c r="E28" s="143"/>
      <c r="F28" s="143"/>
      <c r="G28" s="143"/>
      <c r="H28" s="143"/>
      <c r="I28" s="143"/>
    </row>
    <row r="29" spans="1:9" ht="12.75" customHeight="1" x14ac:dyDescent="0.2">
      <c r="A29" s="29"/>
      <c r="B29" s="15"/>
      <c r="C29" s="15"/>
      <c r="D29" s="15"/>
      <c r="E29" s="15"/>
      <c r="F29" s="15"/>
      <c r="G29" s="15"/>
      <c r="H29" s="15"/>
      <c r="I29" s="31"/>
    </row>
    <row r="30" spans="1:9" ht="12.75" customHeight="1" x14ac:dyDescent="0.2">
      <c r="A30" s="14" t="s">
        <v>16</v>
      </c>
      <c r="B30" s="15">
        <v>13903</v>
      </c>
      <c r="C30" s="15">
        <v>7483</v>
      </c>
      <c r="D30" s="15">
        <v>3550</v>
      </c>
      <c r="E30" s="15">
        <v>1652</v>
      </c>
      <c r="F30" s="15">
        <v>919</v>
      </c>
      <c r="G30" s="15">
        <v>299</v>
      </c>
      <c r="H30" s="15">
        <v>24795</v>
      </c>
      <c r="I30" s="31">
        <f>H30/B30</f>
        <v>1.7834280371142919</v>
      </c>
    </row>
    <row r="31" spans="1:9" ht="12.75" customHeight="1" x14ac:dyDescent="0.2">
      <c r="A31" s="32" t="s">
        <v>17</v>
      </c>
      <c r="B31" s="15">
        <v>19754</v>
      </c>
      <c r="C31" s="15">
        <v>6464</v>
      </c>
      <c r="D31" s="15">
        <v>3249</v>
      </c>
      <c r="E31" s="15">
        <v>3138</v>
      </c>
      <c r="F31" s="15">
        <v>3941</v>
      </c>
      <c r="G31" s="15">
        <v>2962</v>
      </c>
      <c r="H31" s="15">
        <v>54247</v>
      </c>
      <c r="I31" s="31">
        <f>H31/B31</f>
        <v>2.7461273666092945</v>
      </c>
    </row>
    <row r="32" spans="1:9" ht="12.75" customHeight="1" x14ac:dyDescent="0.2">
      <c r="A32" s="32" t="s">
        <v>13</v>
      </c>
      <c r="B32" s="15">
        <v>17337</v>
      </c>
      <c r="C32" s="15">
        <v>5184</v>
      </c>
      <c r="D32" s="15">
        <v>4264</v>
      </c>
      <c r="E32" s="15">
        <v>3546</v>
      </c>
      <c r="F32" s="15">
        <v>2734</v>
      </c>
      <c r="G32" s="15">
        <v>1609</v>
      </c>
      <c r="H32" s="15">
        <v>44036</v>
      </c>
      <c r="I32" s="31">
        <f>H32/B32</f>
        <v>2.5400011536021228</v>
      </c>
    </row>
    <row r="33" spans="1:9" ht="12.75" customHeight="1" x14ac:dyDescent="0.2">
      <c r="A33" s="14" t="s">
        <v>14</v>
      </c>
      <c r="B33" s="15">
        <v>7687</v>
      </c>
      <c r="C33" s="15">
        <v>3057</v>
      </c>
      <c r="D33" s="15">
        <v>2816</v>
      </c>
      <c r="E33" s="15">
        <v>1216</v>
      </c>
      <c r="F33" s="15">
        <v>426</v>
      </c>
      <c r="G33" s="15">
        <v>172</v>
      </c>
      <c r="H33" s="15">
        <v>14976</v>
      </c>
      <c r="I33" s="31">
        <f>H33/B33</f>
        <v>1.9482242747495773</v>
      </c>
    </row>
    <row r="34" spans="1:9" ht="12.75" customHeight="1" x14ac:dyDescent="0.2">
      <c r="A34" s="14" t="s">
        <v>15</v>
      </c>
      <c r="B34" s="15">
        <f>B18-B26</f>
        <v>58681</v>
      </c>
      <c r="C34" s="15">
        <f t="shared" ref="C34:H34" si="3">C18-C26</f>
        <v>22188</v>
      </c>
      <c r="D34" s="15">
        <f t="shared" si="3"/>
        <v>13879</v>
      </c>
      <c r="E34" s="15">
        <f t="shared" si="3"/>
        <v>9552</v>
      </c>
      <c r="F34" s="15">
        <f t="shared" si="3"/>
        <v>8020</v>
      </c>
      <c r="G34" s="15">
        <f t="shared" si="3"/>
        <v>5042</v>
      </c>
      <c r="H34" s="15">
        <f t="shared" si="3"/>
        <v>138054</v>
      </c>
      <c r="I34" s="31">
        <f>H34/B34</f>
        <v>2.3526183943695576</v>
      </c>
    </row>
    <row r="35" spans="1:9" ht="12.75" customHeight="1" x14ac:dyDescent="0.2">
      <c r="A35" s="16" t="str">
        <f>REPT("    ",7)</f>
        <v xml:space="preserve">                            </v>
      </c>
      <c r="B35" s="3"/>
      <c r="H35" s="3"/>
    </row>
    <row r="36" spans="1:9" ht="12.75" customHeight="1" x14ac:dyDescent="0.2">
      <c r="A36" s="4" t="s">
        <v>36</v>
      </c>
      <c r="H36" s="3"/>
      <c r="I36" s="3"/>
    </row>
    <row r="39" spans="1:9" ht="11.25" x14ac:dyDescent="0.2"/>
    <row r="40" spans="1:9" ht="11.25" x14ac:dyDescent="0.2"/>
    <row r="41" spans="1:9" ht="11.25" x14ac:dyDescent="0.2"/>
  </sheetData>
  <mergeCells count="6">
    <mergeCell ref="A20:I20"/>
    <mergeCell ref="A28:I28"/>
    <mergeCell ref="B6:B10"/>
    <mergeCell ref="C6:G7"/>
    <mergeCell ref="H6:H10"/>
    <mergeCell ref="A12:I12"/>
  </mergeCells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/>
  <dimension ref="A1:I47"/>
  <sheetViews>
    <sheetView workbookViewId="0">
      <selection activeCell="H22" sqref="H22"/>
    </sheetView>
  </sheetViews>
  <sheetFormatPr baseColWidth="10" defaultColWidth="9.83203125" defaultRowHeight="12.75" customHeight="1" x14ac:dyDescent="0.2"/>
  <cols>
    <col min="1" max="1" width="19.83203125" customWidth="1"/>
    <col min="2" max="9" width="11.83203125" customWidth="1"/>
  </cols>
  <sheetData>
    <row r="1" spans="1:9" ht="12.75" customHeight="1" x14ac:dyDescent="0.2">
      <c r="A1" s="6" t="s">
        <v>32</v>
      </c>
      <c r="B1" s="1"/>
      <c r="C1" s="1"/>
      <c r="D1" s="1"/>
      <c r="E1" s="1"/>
      <c r="F1" s="1"/>
      <c r="G1" s="1"/>
      <c r="H1" s="1"/>
    </row>
    <row r="3" spans="1:9" ht="12.75" customHeight="1" x14ac:dyDescent="0.2">
      <c r="A3" s="18" t="s">
        <v>42</v>
      </c>
      <c r="B3" s="1"/>
      <c r="C3" s="1"/>
      <c r="D3" s="1"/>
      <c r="E3" s="1"/>
      <c r="F3" s="1"/>
      <c r="G3" s="1"/>
      <c r="H3" s="1"/>
      <c r="I3" s="1"/>
    </row>
    <row r="4" spans="1:9" ht="12.75" customHeight="1" x14ac:dyDescent="0.2">
      <c r="A4" s="18" t="s">
        <v>54</v>
      </c>
      <c r="B4" s="1"/>
      <c r="C4" s="1"/>
      <c r="D4" s="1"/>
      <c r="E4" s="1"/>
      <c r="F4" s="1"/>
      <c r="G4" s="1"/>
      <c r="H4" s="1"/>
      <c r="I4" s="1"/>
    </row>
    <row r="5" spans="1:9" ht="12.75" customHeight="1" x14ac:dyDescent="0.2">
      <c r="B5" s="5"/>
      <c r="C5" s="5"/>
      <c r="D5" s="5"/>
      <c r="E5" s="5"/>
      <c r="F5" s="5"/>
      <c r="G5" s="5"/>
    </row>
    <row r="6" spans="1:9" ht="12.75" customHeight="1" x14ac:dyDescent="0.2">
      <c r="A6" s="22"/>
      <c r="B6" s="130" t="s">
        <v>5</v>
      </c>
      <c r="C6" s="133" t="s">
        <v>6</v>
      </c>
      <c r="D6" s="134"/>
      <c r="E6" s="134"/>
      <c r="F6" s="134"/>
      <c r="G6" s="135"/>
      <c r="H6" s="139" t="s">
        <v>7</v>
      </c>
      <c r="I6" s="23" t="s">
        <v>0</v>
      </c>
    </row>
    <row r="7" spans="1:9" ht="12.75" customHeight="1" x14ac:dyDescent="0.2">
      <c r="A7" s="8" t="s">
        <v>8</v>
      </c>
      <c r="B7" s="131"/>
      <c r="C7" s="136"/>
      <c r="D7" s="137"/>
      <c r="E7" s="137"/>
      <c r="F7" s="137"/>
      <c r="G7" s="138"/>
      <c r="H7" s="140"/>
      <c r="I7" s="24" t="s">
        <v>1</v>
      </c>
    </row>
    <row r="8" spans="1:9" ht="12.75" customHeight="1" x14ac:dyDescent="0.2">
      <c r="A8" s="8" t="s">
        <v>9</v>
      </c>
      <c r="B8" s="131"/>
      <c r="C8" s="20"/>
      <c r="D8" s="9"/>
      <c r="E8" s="21"/>
      <c r="F8" s="9"/>
      <c r="G8" s="10"/>
      <c r="H8" s="140"/>
      <c r="I8" s="1" t="s">
        <v>2</v>
      </c>
    </row>
    <row r="9" spans="1:9" ht="12.75" customHeight="1" x14ac:dyDescent="0.2">
      <c r="A9" s="8" t="s">
        <v>10</v>
      </c>
      <c r="B9" s="131"/>
      <c r="C9" s="7">
        <v>1</v>
      </c>
      <c r="D9" s="11">
        <v>2</v>
      </c>
      <c r="E9" s="19">
        <v>3</v>
      </c>
      <c r="F9" s="11">
        <v>4</v>
      </c>
      <c r="G9" s="25" t="s">
        <v>3</v>
      </c>
      <c r="H9" s="140"/>
      <c r="I9" s="1" t="s">
        <v>11</v>
      </c>
    </row>
    <row r="10" spans="1:9" ht="12.75" customHeight="1" x14ac:dyDescent="0.2">
      <c r="A10" s="26"/>
      <c r="B10" s="132"/>
      <c r="C10" s="27"/>
      <c r="D10" s="13"/>
      <c r="E10" s="12"/>
      <c r="F10" s="13"/>
      <c r="G10" s="28"/>
      <c r="H10" s="141"/>
      <c r="I10" s="2" t="s">
        <v>4</v>
      </c>
    </row>
    <row r="11" spans="1:9" ht="12.75" customHeight="1" x14ac:dyDescent="0.2">
      <c r="A11" s="21"/>
    </row>
    <row r="12" spans="1:9" ht="12.75" customHeight="1" x14ac:dyDescent="0.2">
      <c r="A12" s="142" t="s">
        <v>12</v>
      </c>
      <c r="B12" s="142"/>
      <c r="C12" s="142"/>
      <c r="D12" s="142"/>
      <c r="E12" s="142"/>
      <c r="F12" s="142"/>
      <c r="G12" s="142"/>
      <c r="H12" s="142"/>
      <c r="I12" s="142"/>
    </row>
    <row r="13" spans="1:9" ht="12.75" customHeight="1" x14ac:dyDescent="0.2">
      <c r="A13" s="29"/>
      <c r="B13" s="15"/>
      <c r="C13" s="15"/>
      <c r="D13" s="15"/>
      <c r="E13" s="15"/>
      <c r="F13" s="15"/>
      <c r="G13" s="15"/>
      <c r="H13" s="15"/>
      <c r="I13" s="30"/>
    </row>
    <row r="14" spans="1:9" ht="12.75" customHeight="1" x14ac:dyDescent="0.2">
      <c r="A14" s="14" t="s">
        <v>16</v>
      </c>
      <c r="B14" s="15">
        <f>SUM(C14:G14)</f>
        <v>47645</v>
      </c>
      <c r="C14" s="15">
        <f t="shared" ref="C14:H17" si="0">C30+C22</f>
        <v>32617</v>
      </c>
      <c r="D14" s="15">
        <f t="shared" si="0"/>
        <v>10025</v>
      </c>
      <c r="E14" s="15">
        <f t="shared" si="0"/>
        <v>3063</v>
      </c>
      <c r="F14" s="15">
        <f t="shared" si="0"/>
        <v>1479</v>
      </c>
      <c r="G14" s="15">
        <f t="shared" si="0"/>
        <v>461</v>
      </c>
      <c r="H14" s="15">
        <f t="shared" si="0"/>
        <v>70203</v>
      </c>
      <c r="I14" s="31">
        <f>H14/B14</f>
        <v>1.4734599643194459</v>
      </c>
    </row>
    <row r="15" spans="1:9" ht="12.75" customHeight="1" x14ac:dyDescent="0.2">
      <c r="A15" s="32" t="s">
        <v>17</v>
      </c>
      <c r="B15" s="15">
        <f>SUM(C15:G15)</f>
        <v>87666</v>
      </c>
      <c r="C15" s="15">
        <f t="shared" si="0"/>
        <v>39723</v>
      </c>
      <c r="D15" s="15">
        <f t="shared" si="0"/>
        <v>16168</v>
      </c>
      <c r="E15" s="15">
        <f t="shared" si="0"/>
        <v>12132</v>
      </c>
      <c r="F15" s="15">
        <f t="shared" si="0"/>
        <v>13200</v>
      </c>
      <c r="G15" s="15">
        <f t="shared" si="0"/>
        <v>6443</v>
      </c>
      <c r="H15" s="15">
        <f t="shared" si="0"/>
        <v>195638</v>
      </c>
      <c r="I15" s="31">
        <f>H15/B15</f>
        <v>2.2316291378641662</v>
      </c>
    </row>
    <row r="16" spans="1:9" ht="12.75" customHeight="1" x14ac:dyDescent="0.2">
      <c r="A16" s="32" t="s">
        <v>13</v>
      </c>
      <c r="B16" s="15">
        <f>SUM(C16:G16)</f>
        <v>73034</v>
      </c>
      <c r="C16" s="15">
        <f t="shared" si="0"/>
        <v>26871</v>
      </c>
      <c r="D16" s="15">
        <f t="shared" si="0"/>
        <v>19196</v>
      </c>
      <c r="E16" s="15">
        <f t="shared" si="0"/>
        <v>12936</v>
      </c>
      <c r="F16" s="15">
        <f t="shared" si="0"/>
        <v>9692</v>
      </c>
      <c r="G16" s="15">
        <f t="shared" si="0"/>
        <v>4339</v>
      </c>
      <c r="H16" s="15">
        <f t="shared" si="0"/>
        <v>165991</v>
      </c>
      <c r="I16" s="31">
        <f>H16/B16</f>
        <v>2.2727907549908264</v>
      </c>
    </row>
    <row r="17" spans="1:9" ht="12.75" customHeight="1" x14ac:dyDescent="0.2">
      <c r="A17" s="14" t="s">
        <v>14</v>
      </c>
      <c r="B17" s="15">
        <f>SUM(C17:G17)</f>
        <v>86726</v>
      </c>
      <c r="C17" s="15">
        <f t="shared" si="0"/>
        <v>41373</v>
      </c>
      <c r="D17" s="15">
        <f t="shared" si="0"/>
        <v>32181</v>
      </c>
      <c r="E17" s="15">
        <f t="shared" si="0"/>
        <v>9595</v>
      </c>
      <c r="F17" s="15">
        <f t="shared" si="0"/>
        <v>2753</v>
      </c>
      <c r="G17" s="15">
        <f t="shared" si="0"/>
        <v>824</v>
      </c>
      <c r="H17" s="15">
        <f t="shared" si="0"/>
        <v>149936</v>
      </c>
      <c r="I17" s="31">
        <f>H17/B17</f>
        <v>1.7288471738578972</v>
      </c>
    </row>
    <row r="18" spans="1:9" ht="12.75" customHeight="1" x14ac:dyDescent="0.2">
      <c r="A18" s="14" t="s">
        <v>15</v>
      </c>
      <c r="B18" s="15">
        <f>SUM(C18:G18)</f>
        <v>295071</v>
      </c>
      <c r="C18" s="15">
        <f t="shared" ref="C18:H18" si="1">SUM(C14:C17)</f>
        <v>140584</v>
      </c>
      <c r="D18" s="15">
        <f t="shared" si="1"/>
        <v>77570</v>
      </c>
      <c r="E18" s="15">
        <f t="shared" si="1"/>
        <v>37726</v>
      </c>
      <c r="F18" s="15">
        <f t="shared" si="1"/>
        <v>27124</v>
      </c>
      <c r="G18" s="15">
        <f t="shared" si="1"/>
        <v>12067</v>
      </c>
      <c r="H18" s="15">
        <f t="shared" si="1"/>
        <v>581768</v>
      </c>
      <c r="I18" s="31">
        <f>H18/B18</f>
        <v>1.9716203896689271</v>
      </c>
    </row>
    <row r="19" spans="1:9" ht="12.75" customHeight="1" x14ac:dyDescent="0.2">
      <c r="A19" s="21"/>
      <c r="I19" s="31"/>
    </row>
    <row r="20" spans="1:9" ht="12.75" customHeight="1" x14ac:dyDescent="0.2">
      <c r="A20" s="128" t="s">
        <v>19</v>
      </c>
      <c r="B20" s="128"/>
      <c r="C20" s="128"/>
      <c r="D20" s="128"/>
      <c r="E20" s="128"/>
      <c r="F20" s="128"/>
      <c r="G20" s="128"/>
      <c r="H20" s="128"/>
      <c r="I20" s="128"/>
    </row>
    <row r="21" spans="1:9" ht="12.75" customHeight="1" x14ac:dyDescent="0.2">
      <c r="A21" s="29"/>
      <c r="B21" s="15"/>
      <c r="C21" s="15"/>
      <c r="D21" s="15"/>
      <c r="E21" s="15"/>
      <c r="F21" s="15"/>
      <c r="G21" s="15"/>
      <c r="H21" s="15"/>
      <c r="I21" s="31"/>
    </row>
    <row r="22" spans="1:9" ht="12.75" customHeight="1" x14ac:dyDescent="0.2">
      <c r="A22" s="14" t="s">
        <v>16</v>
      </c>
      <c r="B22" s="15">
        <v>33553</v>
      </c>
      <c r="C22" s="15">
        <v>25038</v>
      </c>
      <c r="D22" s="15">
        <v>6545</v>
      </c>
      <c r="E22" s="15">
        <v>1338</v>
      </c>
      <c r="F22" s="15">
        <v>506</v>
      </c>
      <c r="G22" s="15">
        <v>126</v>
      </c>
      <c r="H22" s="15">
        <v>44827</v>
      </c>
      <c r="I22" s="31">
        <f>H22/B22</f>
        <v>1.3360057222901083</v>
      </c>
    </row>
    <row r="23" spans="1:9" ht="12.75" customHeight="1" x14ac:dyDescent="0.2">
      <c r="A23" s="32" t="s">
        <v>17</v>
      </c>
      <c r="B23" s="15">
        <v>67462</v>
      </c>
      <c r="C23" s="15">
        <v>33137</v>
      </c>
      <c r="D23" s="15">
        <v>12896</v>
      </c>
      <c r="E23" s="15">
        <v>8862</v>
      </c>
      <c r="F23" s="15">
        <v>9102</v>
      </c>
      <c r="G23" s="15">
        <v>3465</v>
      </c>
      <c r="H23" s="15">
        <v>140129</v>
      </c>
      <c r="I23" s="31">
        <f>H23/B23</f>
        <v>2.0771545462630816</v>
      </c>
    </row>
    <row r="24" spans="1:9" ht="12.75" customHeight="1" x14ac:dyDescent="0.2">
      <c r="A24" s="32" t="s">
        <v>13</v>
      </c>
      <c r="B24" s="15">
        <v>55236</v>
      </c>
      <c r="C24" s="15">
        <v>21592</v>
      </c>
      <c r="D24" s="15">
        <v>14914</v>
      </c>
      <c r="E24" s="15">
        <v>9254</v>
      </c>
      <c r="F24" s="15">
        <v>6807</v>
      </c>
      <c r="G24" s="15">
        <v>2669</v>
      </c>
      <c r="H24" s="15">
        <v>120467</v>
      </c>
      <c r="I24" s="31">
        <f>H24/B24</f>
        <v>2.1809508291693822</v>
      </c>
    </row>
    <row r="25" spans="1:9" ht="12.75" customHeight="1" x14ac:dyDescent="0.2">
      <c r="A25" s="14" t="s">
        <v>14</v>
      </c>
      <c r="B25" s="15">
        <v>79551</v>
      </c>
      <c r="C25" s="15">
        <v>38495</v>
      </c>
      <c r="D25" s="15">
        <v>29539</v>
      </c>
      <c r="E25" s="15">
        <v>8520</v>
      </c>
      <c r="F25" s="15">
        <v>2348</v>
      </c>
      <c r="G25" s="15">
        <v>649</v>
      </c>
      <c r="H25" s="15">
        <v>135972</v>
      </c>
      <c r="I25" s="31">
        <f>H25/B25</f>
        <v>1.7092431270505712</v>
      </c>
    </row>
    <row r="26" spans="1:9" ht="12.75" customHeight="1" x14ac:dyDescent="0.2">
      <c r="A26" s="14" t="s">
        <v>15</v>
      </c>
      <c r="B26" s="15">
        <f>SUM(C26:G26)</f>
        <v>235802</v>
      </c>
      <c r="C26" s="15">
        <f t="shared" ref="C26:H26" si="2">SUM(C22:C25)</f>
        <v>118262</v>
      </c>
      <c r="D26" s="15">
        <f t="shared" si="2"/>
        <v>63894</v>
      </c>
      <c r="E26" s="15">
        <f t="shared" si="2"/>
        <v>27974</v>
      </c>
      <c r="F26" s="15">
        <f t="shared" si="2"/>
        <v>18763</v>
      </c>
      <c r="G26" s="15">
        <f t="shared" si="2"/>
        <v>6909</v>
      </c>
      <c r="H26" s="15">
        <f t="shared" si="2"/>
        <v>441395</v>
      </c>
      <c r="I26" s="31">
        <f>H26/B26</f>
        <v>1.871888279149456</v>
      </c>
    </row>
    <row r="27" spans="1:9" ht="12.75" customHeight="1" x14ac:dyDescent="0.2">
      <c r="A27" s="33"/>
      <c r="B27" s="15"/>
      <c r="C27" s="15"/>
      <c r="D27" s="15"/>
      <c r="E27" s="15"/>
      <c r="F27" s="15"/>
      <c r="G27" s="15"/>
      <c r="H27" s="15"/>
      <c r="I27" s="31"/>
    </row>
    <row r="28" spans="1:9" ht="12.75" customHeight="1" x14ac:dyDescent="0.2">
      <c r="A28" s="143" t="s">
        <v>20</v>
      </c>
      <c r="B28" s="143"/>
      <c r="C28" s="143"/>
      <c r="D28" s="143"/>
      <c r="E28" s="143"/>
      <c r="F28" s="143"/>
      <c r="G28" s="143"/>
      <c r="H28" s="143"/>
      <c r="I28" s="143"/>
    </row>
    <row r="29" spans="1:9" ht="12.75" customHeight="1" x14ac:dyDescent="0.2">
      <c r="A29" s="29"/>
      <c r="B29" s="15"/>
      <c r="C29" s="15"/>
      <c r="D29" s="15"/>
      <c r="E29" s="15"/>
      <c r="F29" s="15"/>
      <c r="G29" s="15"/>
      <c r="H29" s="15"/>
      <c r="I29" s="31"/>
    </row>
    <row r="30" spans="1:9" ht="12.75" customHeight="1" x14ac:dyDescent="0.2">
      <c r="A30" s="14" t="s">
        <v>16</v>
      </c>
      <c r="B30" s="15">
        <v>14092</v>
      </c>
      <c r="C30" s="15">
        <v>7579</v>
      </c>
      <c r="D30" s="15">
        <v>3480</v>
      </c>
      <c r="E30" s="15">
        <v>1725</v>
      </c>
      <c r="F30" s="15">
        <v>973</v>
      </c>
      <c r="G30" s="15">
        <v>335</v>
      </c>
      <c r="H30" s="15">
        <v>25376</v>
      </c>
      <c r="I30" s="31">
        <f>H30/B30</f>
        <v>1.8007380073800738</v>
      </c>
    </row>
    <row r="31" spans="1:9" ht="12.75" customHeight="1" x14ac:dyDescent="0.2">
      <c r="A31" s="32" t="s">
        <v>17</v>
      </c>
      <c r="B31" s="15">
        <v>20204</v>
      </c>
      <c r="C31" s="15">
        <v>6586</v>
      </c>
      <c r="D31" s="15">
        <v>3272</v>
      </c>
      <c r="E31" s="15">
        <v>3270</v>
      </c>
      <c r="F31" s="15">
        <v>4098</v>
      </c>
      <c r="G31" s="15">
        <v>2978</v>
      </c>
      <c r="H31" s="15">
        <v>55509</v>
      </c>
      <c r="I31" s="31">
        <f>H31/B31</f>
        <v>2.7474262522272817</v>
      </c>
    </row>
    <row r="32" spans="1:9" ht="12.75" customHeight="1" x14ac:dyDescent="0.2">
      <c r="A32" s="32" t="s">
        <v>13</v>
      </c>
      <c r="B32" s="15">
        <v>17798</v>
      </c>
      <c r="C32" s="15">
        <v>5279</v>
      </c>
      <c r="D32" s="15">
        <v>4282</v>
      </c>
      <c r="E32" s="15">
        <v>3682</v>
      </c>
      <c r="F32" s="15">
        <v>2885</v>
      </c>
      <c r="G32" s="15">
        <v>1670</v>
      </c>
      <c r="H32" s="15">
        <v>45524</v>
      </c>
      <c r="I32" s="31">
        <f>H32/B32</f>
        <v>2.5578154848859422</v>
      </c>
    </row>
    <row r="33" spans="1:9" ht="12.75" customHeight="1" x14ac:dyDescent="0.2">
      <c r="A33" s="14" t="s">
        <v>14</v>
      </c>
      <c r="B33" s="15">
        <v>7175</v>
      </c>
      <c r="C33" s="15">
        <v>2878</v>
      </c>
      <c r="D33" s="15">
        <v>2642</v>
      </c>
      <c r="E33" s="15">
        <v>1075</v>
      </c>
      <c r="F33" s="15">
        <v>405</v>
      </c>
      <c r="G33" s="15">
        <v>175</v>
      </c>
      <c r="H33" s="15">
        <v>13964</v>
      </c>
      <c r="I33" s="31">
        <f>H33/B33</f>
        <v>1.9462020905923345</v>
      </c>
    </row>
    <row r="34" spans="1:9" ht="12.75" customHeight="1" x14ac:dyDescent="0.2">
      <c r="A34" s="14" t="s">
        <v>15</v>
      </c>
      <c r="B34" s="15">
        <f>B18-B26</f>
        <v>59269</v>
      </c>
      <c r="C34" s="15">
        <f t="shared" ref="C34:H34" si="3">C18-C26</f>
        <v>22322</v>
      </c>
      <c r="D34" s="15">
        <f t="shared" si="3"/>
        <v>13676</v>
      </c>
      <c r="E34" s="15">
        <f t="shared" si="3"/>
        <v>9752</v>
      </c>
      <c r="F34" s="15">
        <f t="shared" si="3"/>
        <v>8361</v>
      </c>
      <c r="G34" s="15">
        <f t="shared" si="3"/>
        <v>5158</v>
      </c>
      <c r="H34" s="15">
        <f t="shared" si="3"/>
        <v>140373</v>
      </c>
      <c r="I34" s="31">
        <f>H34/B34</f>
        <v>2.3684050684168789</v>
      </c>
    </row>
    <row r="35" spans="1:9" ht="12.75" customHeight="1" x14ac:dyDescent="0.2">
      <c r="A35" s="16" t="str">
        <f>REPT("    ",7)</f>
        <v xml:space="preserve">                            </v>
      </c>
      <c r="B35" s="3"/>
      <c r="H35" s="3"/>
    </row>
    <row r="36" spans="1:9" ht="12.75" customHeight="1" x14ac:dyDescent="0.2">
      <c r="A36" s="4" t="s">
        <v>36</v>
      </c>
      <c r="H36" s="3"/>
      <c r="I36" s="3"/>
    </row>
    <row r="45" spans="1:9" ht="11.25" x14ac:dyDescent="0.2"/>
    <row r="46" spans="1:9" ht="11.25" x14ac:dyDescent="0.2"/>
    <row r="47" spans="1:9" ht="11.25" x14ac:dyDescent="0.2"/>
  </sheetData>
  <mergeCells count="6">
    <mergeCell ref="A20:I20"/>
    <mergeCell ref="A28:I28"/>
    <mergeCell ref="B6:B10"/>
    <mergeCell ref="C6:G7"/>
    <mergeCell ref="H6:H10"/>
    <mergeCell ref="A12:I12"/>
  </mergeCells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/>
  <dimension ref="A1:I51"/>
  <sheetViews>
    <sheetView workbookViewId="0">
      <selection activeCell="D36" sqref="D36"/>
    </sheetView>
  </sheetViews>
  <sheetFormatPr baseColWidth="10" defaultColWidth="9.83203125" defaultRowHeight="12.75" customHeight="1" x14ac:dyDescent="0.2"/>
  <cols>
    <col min="1" max="1" width="19.83203125" customWidth="1"/>
    <col min="2" max="9" width="11.83203125" customWidth="1"/>
  </cols>
  <sheetData>
    <row r="1" spans="1:9" ht="12.75" customHeight="1" x14ac:dyDescent="0.2">
      <c r="A1" s="6" t="s">
        <v>32</v>
      </c>
      <c r="B1" s="1"/>
      <c r="C1" s="1"/>
      <c r="D1" s="1"/>
      <c r="E1" s="1"/>
      <c r="F1" s="1"/>
      <c r="G1" s="1"/>
      <c r="H1" s="1"/>
    </row>
    <row r="3" spans="1:9" ht="12.75" customHeight="1" x14ac:dyDescent="0.2">
      <c r="A3" s="18" t="s">
        <v>43</v>
      </c>
      <c r="B3" s="1"/>
      <c r="C3" s="1"/>
      <c r="D3" s="1"/>
      <c r="E3" s="1"/>
      <c r="F3" s="1"/>
      <c r="G3" s="1"/>
      <c r="H3" s="1"/>
      <c r="I3" s="1"/>
    </row>
    <row r="4" spans="1:9" ht="12.75" customHeight="1" x14ac:dyDescent="0.2">
      <c r="A4" s="18" t="s">
        <v>54</v>
      </c>
      <c r="B4" s="1"/>
      <c r="C4" s="1"/>
      <c r="D4" s="1"/>
      <c r="E4" s="1"/>
      <c r="F4" s="1"/>
      <c r="G4" s="1"/>
      <c r="H4" s="1"/>
      <c r="I4" s="1"/>
    </row>
    <row r="5" spans="1:9" ht="12.75" customHeight="1" x14ac:dyDescent="0.2">
      <c r="B5" s="5"/>
      <c r="C5" s="5"/>
      <c r="D5" s="5"/>
      <c r="E5" s="5"/>
      <c r="F5" s="5"/>
      <c r="G5" s="5"/>
    </row>
    <row r="6" spans="1:9" ht="12.75" customHeight="1" x14ac:dyDescent="0.2">
      <c r="A6" s="22"/>
      <c r="B6" s="130" t="s">
        <v>5</v>
      </c>
      <c r="C6" s="133" t="s">
        <v>6</v>
      </c>
      <c r="D6" s="134"/>
      <c r="E6" s="134"/>
      <c r="F6" s="134"/>
      <c r="G6" s="135"/>
      <c r="H6" s="139" t="s">
        <v>7</v>
      </c>
      <c r="I6" s="23" t="s">
        <v>0</v>
      </c>
    </row>
    <row r="7" spans="1:9" ht="12.75" customHeight="1" x14ac:dyDescent="0.2">
      <c r="A7" s="8" t="s">
        <v>8</v>
      </c>
      <c r="B7" s="131"/>
      <c r="C7" s="136"/>
      <c r="D7" s="137"/>
      <c r="E7" s="137"/>
      <c r="F7" s="137"/>
      <c r="G7" s="138"/>
      <c r="H7" s="140"/>
      <c r="I7" s="24" t="s">
        <v>1</v>
      </c>
    </row>
    <row r="8" spans="1:9" ht="12.75" customHeight="1" x14ac:dyDescent="0.2">
      <c r="A8" s="8" t="s">
        <v>9</v>
      </c>
      <c r="B8" s="131"/>
      <c r="C8" s="20"/>
      <c r="D8" s="9"/>
      <c r="E8" s="21"/>
      <c r="F8" s="9"/>
      <c r="G8" s="10"/>
      <c r="H8" s="140"/>
      <c r="I8" s="1" t="s">
        <v>2</v>
      </c>
    </row>
    <row r="9" spans="1:9" ht="12.75" customHeight="1" x14ac:dyDescent="0.2">
      <c r="A9" s="8" t="s">
        <v>10</v>
      </c>
      <c r="B9" s="131"/>
      <c r="C9" s="7">
        <v>1</v>
      </c>
      <c r="D9" s="11">
        <v>2</v>
      </c>
      <c r="E9" s="19">
        <v>3</v>
      </c>
      <c r="F9" s="11">
        <v>4</v>
      </c>
      <c r="G9" s="25" t="s">
        <v>3</v>
      </c>
      <c r="H9" s="140"/>
      <c r="I9" s="1" t="s">
        <v>11</v>
      </c>
    </row>
    <row r="10" spans="1:9" ht="12.75" customHeight="1" x14ac:dyDescent="0.2">
      <c r="A10" s="26"/>
      <c r="B10" s="132"/>
      <c r="C10" s="27"/>
      <c r="D10" s="13"/>
      <c r="E10" s="12"/>
      <c r="F10" s="13"/>
      <c r="G10" s="28"/>
      <c r="H10" s="141"/>
      <c r="I10" s="2" t="s">
        <v>4</v>
      </c>
    </row>
    <row r="11" spans="1:9" ht="12.75" customHeight="1" x14ac:dyDescent="0.2">
      <c r="A11" s="21"/>
    </row>
    <row r="12" spans="1:9" ht="12.75" customHeight="1" x14ac:dyDescent="0.2">
      <c r="A12" s="142" t="s">
        <v>12</v>
      </c>
      <c r="B12" s="142"/>
      <c r="C12" s="142"/>
      <c r="D12" s="142"/>
      <c r="E12" s="142"/>
      <c r="F12" s="142"/>
      <c r="G12" s="142"/>
      <c r="H12" s="142"/>
      <c r="I12" s="142"/>
    </row>
    <row r="13" spans="1:9" ht="12.75" customHeight="1" x14ac:dyDescent="0.2">
      <c r="A13" s="29"/>
      <c r="B13" s="15"/>
      <c r="C13" s="15"/>
      <c r="D13" s="15"/>
      <c r="E13" s="15"/>
      <c r="F13" s="15"/>
      <c r="G13" s="15"/>
      <c r="H13" s="15"/>
      <c r="I13" s="30"/>
    </row>
    <row r="14" spans="1:9" ht="12.75" customHeight="1" x14ac:dyDescent="0.2">
      <c r="A14" s="14" t="s">
        <v>16</v>
      </c>
      <c r="B14" s="15">
        <f>SUM(C14:G14)</f>
        <v>48360</v>
      </c>
      <c r="C14" s="15">
        <f t="shared" ref="C14:H17" si="0">C30+C22</f>
        <v>32863</v>
      </c>
      <c r="D14" s="15">
        <f t="shared" si="0"/>
        <v>10202</v>
      </c>
      <c r="E14" s="15">
        <f t="shared" si="0"/>
        <v>3336</v>
      </c>
      <c r="F14" s="15">
        <f t="shared" si="0"/>
        <v>1513</v>
      </c>
      <c r="G14" s="15">
        <f t="shared" si="0"/>
        <v>446</v>
      </c>
      <c r="H14" s="15">
        <f t="shared" si="0"/>
        <v>71656</v>
      </c>
      <c r="I14" s="31">
        <f>H14/B14</f>
        <v>1.4817204301075269</v>
      </c>
    </row>
    <row r="15" spans="1:9" ht="12.75" customHeight="1" x14ac:dyDescent="0.2">
      <c r="A15" s="32" t="s">
        <v>17</v>
      </c>
      <c r="B15" s="15">
        <f>SUM(C15:G15)</f>
        <v>86584</v>
      </c>
      <c r="C15" s="15">
        <f t="shared" si="0"/>
        <v>38758</v>
      </c>
      <c r="D15" s="15">
        <f t="shared" si="0"/>
        <v>16075</v>
      </c>
      <c r="E15" s="15">
        <f t="shared" si="0"/>
        <v>12051</v>
      </c>
      <c r="F15" s="15">
        <f t="shared" si="0"/>
        <v>13205</v>
      </c>
      <c r="G15" s="15">
        <f t="shared" si="0"/>
        <v>6495</v>
      </c>
      <c r="H15" s="15">
        <f t="shared" si="0"/>
        <v>194504</v>
      </c>
      <c r="I15" s="31">
        <f>H15/B15</f>
        <v>2.2464196618312853</v>
      </c>
    </row>
    <row r="16" spans="1:9" ht="12.75" customHeight="1" x14ac:dyDescent="0.2">
      <c r="A16" s="32" t="s">
        <v>13</v>
      </c>
      <c r="B16" s="15">
        <f>SUM(C16:G16)</f>
        <v>74295</v>
      </c>
      <c r="C16" s="15">
        <f t="shared" si="0"/>
        <v>26889</v>
      </c>
      <c r="D16" s="15">
        <f t="shared" si="0"/>
        <v>19728</v>
      </c>
      <c r="E16" s="15">
        <f t="shared" si="0"/>
        <v>13419</v>
      </c>
      <c r="F16" s="15">
        <f t="shared" si="0"/>
        <v>9850</v>
      </c>
      <c r="G16" s="15">
        <f t="shared" si="0"/>
        <v>4409</v>
      </c>
      <c r="H16" s="15">
        <f t="shared" si="0"/>
        <v>169587</v>
      </c>
      <c r="I16" s="31">
        <f>H16/B16</f>
        <v>2.2826165960024229</v>
      </c>
    </row>
    <row r="17" spans="1:9" ht="12.75" customHeight="1" x14ac:dyDescent="0.2">
      <c r="A17" s="14" t="s">
        <v>14</v>
      </c>
      <c r="B17" s="15">
        <f>SUM(C17:G17)</f>
        <v>86203</v>
      </c>
      <c r="C17" s="15">
        <f t="shared" si="0"/>
        <v>41400</v>
      </c>
      <c r="D17" s="15">
        <f t="shared" si="0"/>
        <v>31651</v>
      </c>
      <c r="E17" s="15">
        <f t="shared" si="0"/>
        <v>9568</v>
      </c>
      <c r="F17" s="15">
        <f t="shared" si="0"/>
        <v>2744</v>
      </c>
      <c r="G17" s="15">
        <f t="shared" si="0"/>
        <v>840</v>
      </c>
      <c r="H17" s="15">
        <f t="shared" si="0"/>
        <v>148880</v>
      </c>
      <c r="I17" s="31">
        <f>H17/B17</f>
        <v>1.7270860642901058</v>
      </c>
    </row>
    <row r="18" spans="1:9" ht="12.75" customHeight="1" x14ac:dyDescent="0.2">
      <c r="A18" s="14" t="s">
        <v>15</v>
      </c>
      <c r="B18" s="15">
        <f>SUM(C18:G18)</f>
        <v>295442</v>
      </c>
      <c r="C18" s="15">
        <f t="shared" ref="C18:H18" si="1">SUM(C14:C17)</f>
        <v>139910</v>
      </c>
      <c r="D18" s="15">
        <f t="shared" si="1"/>
        <v>77656</v>
      </c>
      <c r="E18" s="15">
        <f t="shared" si="1"/>
        <v>38374</v>
      </c>
      <c r="F18" s="15">
        <f t="shared" si="1"/>
        <v>27312</v>
      </c>
      <c r="G18" s="15">
        <f t="shared" si="1"/>
        <v>12190</v>
      </c>
      <c r="H18" s="15">
        <f t="shared" si="1"/>
        <v>584627</v>
      </c>
      <c r="I18" s="31">
        <f>H18/B18</f>
        <v>1.9788215622694132</v>
      </c>
    </row>
    <row r="19" spans="1:9" ht="12.75" customHeight="1" x14ac:dyDescent="0.2">
      <c r="A19" s="21"/>
      <c r="I19" s="31"/>
    </row>
    <row r="20" spans="1:9" ht="12.75" customHeight="1" x14ac:dyDescent="0.2">
      <c r="A20" s="128" t="s">
        <v>19</v>
      </c>
      <c r="B20" s="128"/>
      <c r="C20" s="128"/>
      <c r="D20" s="128"/>
      <c r="E20" s="128"/>
      <c r="F20" s="128"/>
      <c r="G20" s="128"/>
      <c r="H20" s="128"/>
      <c r="I20" s="128"/>
    </row>
    <row r="21" spans="1:9" ht="12.75" customHeight="1" x14ac:dyDescent="0.2">
      <c r="A21" s="29"/>
      <c r="B21" s="15"/>
      <c r="C21" s="15"/>
      <c r="D21" s="15"/>
      <c r="E21" s="15"/>
      <c r="F21" s="15"/>
      <c r="G21" s="15"/>
      <c r="H21" s="15"/>
      <c r="I21" s="31"/>
    </row>
    <row r="22" spans="1:9" ht="12.75" customHeight="1" x14ac:dyDescent="0.2">
      <c r="A22" s="14" t="s">
        <v>16</v>
      </c>
      <c r="B22" s="15">
        <v>34064</v>
      </c>
      <c r="C22" s="15">
        <v>25182</v>
      </c>
      <c r="D22" s="15">
        <v>6762</v>
      </c>
      <c r="E22" s="15">
        <v>1469</v>
      </c>
      <c r="F22" s="15">
        <v>531</v>
      </c>
      <c r="G22" s="15">
        <v>120</v>
      </c>
      <c r="H22" s="15">
        <v>45866</v>
      </c>
      <c r="I22" s="31">
        <f>H22/B22</f>
        <v>1.3464654767496478</v>
      </c>
    </row>
    <row r="23" spans="1:9" ht="12.75" customHeight="1" x14ac:dyDescent="0.2">
      <c r="A23" s="32" t="s">
        <v>17</v>
      </c>
      <c r="B23" s="15">
        <v>66160</v>
      </c>
      <c r="C23" s="15">
        <v>32029</v>
      </c>
      <c r="D23" s="15">
        <v>12871</v>
      </c>
      <c r="E23" s="15">
        <v>8749</v>
      </c>
      <c r="F23" s="15">
        <v>8995</v>
      </c>
      <c r="G23" s="15">
        <v>3516</v>
      </c>
      <c r="H23" s="15">
        <v>138475</v>
      </c>
      <c r="I23" s="31">
        <f>H23/B23</f>
        <v>2.0930320435308345</v>
      </c>
    </row>
    <row r="24" spans="1:9" ht="12.75" customHeight="1" x14ac:dyDescent="0.2">
      <c r="A24" s="32" t="s">
        <v>13</v>
      </c>
      <c r="B24" s="15">
        <v>56195</v>
      </c>
      <c r="C24" s="15">
        <v>21558</v>
      </c>
      <c r="D24" s="15">
        <v>15358</v>
      </c>
      <c r="E24" s="15">
        <v>9712</v>
      </c>
      <c r="F24" s="15">
        <v>6924</v>
      </c>
      <c r="G24" s="15">
        <v>2643</v>
      </c>
      <c r="H24" s="15">
        <v>123047</v>
      </c>
      <c r="I24" s="31">
        <f>H24/B24</f>
        <v>2.1896432066909868</v>
      </c>
    </row>
    <row r="25" spans="1:9" ht="12.75" customHeight="1" x14ac:dyDescent="0.2">
      <c r="A25" s="14" t="s">
        <v>14</v>
      </c>
      <c r="B25" s="15">
        <v>79422</v>
      </c>
      <c r="C25" s="15">
        <v>38603</v>
      </c>
      <c r="D25" s="15">
        <v>29217</v>
      </c>
      <c r="E25" s="15">
        <v>8591</v>
      </c>
      <c r="F25" s="15">
        <v>2365</v>
      </c>
      <c r="G25" s="15">
        <v>646</v>
      </c>
      <c r="H25" s="15">
        <v>135703</v>
      </c>
      <c r="I25" s="31">
        <f>H25/B25</f>
        <v>1.70863236886505</v>
      </c>
    </row>
    <row r="26" spans="1:9" ht="12.75" customHeight="1" x14ac:dyDescent="0.2">
      <c r="A26" s="14" t="s">
        <v>15</v>
      </c>
      <c r="B26" s="15">
        <f>SUM(C26:G26)</f>
        <v>235841</v>
      </c>
      <c r="C26" s="15">
        <f t="shared" ref="C26:H26" si="2">SUM(C22:C25)</f>
        <v>117372</v>
      </c>
      <c r="D26" s="15">
        <f t="shared" si="2"/>
        <v>64208</v>
      </c>
      <c r="E26" s="15">
        <f t="shared" si="2"/>
        <v>28521</v>
      </c>
      <c r="F26" s="15">
        <f t="shared" si="2"/>
        <v>18815</v>
      </c>
      <c r="G26" s="15">
        <f t="shared" si="2"/>
        <v>6925</v>
      </c>
      <c r="H26" s="15">
        <f t="shared" si="2"/>
        <v>443091</v>
      </c>
      <c r="I26" s="31">
        <f>H26/B26</f>
        <v>1.8787700187838416</v>
      </c>
    </row>
    <row r="27" spans="1:9" ht="12.75" customHeight="1" x14ac:dyDescent="0.2">
      <c r="A27" s="33"/>
      <c r="B27" s="15"/>
      <c r="C27" s="15"/>
      <c r="D27" s="15"/>
      <c r="E27" s="15"/>
      <c r="F27" s="15"/>
      <c r="G27" s="15"/>
      <c r="H27" s="15"/>
      <c r="I27" s="31"/>
    </row>
    <row r="28" spans="1:9" ht="12.75" customHeight="1" x14ac:dyDescent="0.2">
      <c r="A28" s="143" t="s">
        <v>20</v>
      </c>
      <c r="B28" s="143"/>
      <c r="C28" s="143"/>
      <c r="D28" s="143"/>
      <c r="E28" s="143"/>
      <c r="F28" s="143"/>
      <c r="G28" s="143"/>
      <c r="H28" s="143"/>
      <c r="I28" s="143"/>
    </row>
    <row r="29" spans="1:9" ht="12.75" customHeight="1" x14ac:dyDescent="0.2">
      <c r="A29" s="29"/>
      <c r="B29" s="15"/>
      <c r="C29" s="15"/>
      <c r="D29" s="15"/>
      <c r="E29" s="15"/>
      <c r="F29" s="15"/>
      <c r="G29" s="15"/>
      <c r="H29" s="15"/>
      <c r="I29" s="31"/>
    </row>
    <row r="30" spans="1:9" ht="12.75" customHeight="1" x14ac:dyDescent="0.2">
      <c r="A30" s="14" t="s">
        <v>16</v>
      </c>
      <c r="B30" s="15">
        <v>14296</v>
      </c>
      <c r="C30" s="15">
        <v>7681</v>
      </c>
      <c r="D30" s="15">
        <v>3440</v>
      </c>
      <c r="E30" s="15">
        <v>1867</v>
      </c>
      <c r="F30" s="15">
        <v>982</v>
      </c>
      <c r="G30" s="15">
        <v>326</v>
      </c>
      <c r="H30" s="15">
        <v>25790</v>
      </c>
      <c r="I30" s="31">
        <f>H30/B30</f>
        <v>1.8040011191941803</v>
      </c>
    </row>
    <row r="31" spans="1:9" ht="12.75" customHeight="1" x14ac:dyDescent="0.2">
      <c r="A31" s="32" t="s">
        <v>17</v>
      </c>
      <c r="B31" s="15">
        <v>20424</v>
      </c>
      <c r="C31" s="15">
        <v>6729</v>
      </c>
      <c r="D31" s="15">
        <v>3204</v>
      </c>
      <c r="E31" s="15">
        <v>3302</v>
      </c>
      <c r="F31" s="15">
        <v>4210</v>
      </c>
      <c r="G31" s="15">
        <v>2979</v>
      </c>
      <c r="H31" s="15">
        <v>56029</v>
      </c>
      <c r="I31" s="31">
        <f>H31/B31</f>
        <v>2.7432922052487272</v>
      </c>
    </row>
    <row r="32" spans="1:9" ht="12.75" customHeight="1" x14ac:dyDescent="0.2">
      <c r="A32" s="32" t="s">
        <v>13</v>
      </c>
      <c r="B32" s="15">
        <v>18100</v>
      </c>
      <c r="C32" s="15">
        <v>5331</v>
      </c>
      <c r="D32" s="15">
        <v>4370</v>
      </c>
      <c r="E32" s="15">
        <v>3707</v>
      </c>
      <c r="F32" s="15">
        <v>2926</v>
      </c>
      <c r="G32" s="15">
        <v>1766</v>
      </c>
      <c r="H32" s="15">
        <v>46540</v>
      </c>
      <c r="I32" s="31">
        <f>H32/B32</f>
        <v>2.5712707182320442</v>
      </c>
    </row>
    <row r="33" spans="1:9" ht="12.75" customHeight="1" x14ac:dyDescent="0.2">
      <c r="A33" s="14" t="s">
        <v>14</v>
      </c>
      <c r="B33" s="15">
        <v>6781</v>
      </c>
      <c r="C33" s="15">
        <v>2797</v>
      </c>
      <c r="D33" s="15">
        <v>2434</v>
      </c>
      <c r="E33" s="15">
        <v>977</v>
      </c>
      <c r="F33" s="15">
        <v>379</v>
      </c>
      <c r="G33" s="15">
        <v>194</v>
      </c>
      <c r="H33" s="15">
        <v>13177</v>
      </c>
      <c r="I33" s="31">
        <f>H33/B33</f>
        <v>1.9432237133166199</v>
      </c>
    </row>
    <row r="34" spans="1:9" ht="12.75" customHeight="1" x14ac:dyDescent="0.2">
      <c r="A34" s="14" t="s">
        <v>15</v>
      </c>
      <c r="B34" s="15">
        <f>B18-B26</f>
        <v>59601</v>
      </c>
      <c r="C34" s="15">
        <f t="shared" ref="C34:H34" si="3">C18-C26</f>
        <v>22538</v>
      </c>
      <c r="D34" s="15">
        <f t="shared" si="3"/>
        <v>13448</v>
      </c>
      <c r="E34" s="15">
        <f t="shared" si="3"/>
        <v>9853</v>
      </c>
      <c r="F34" s="15">
        <f t="shared" si="3"/>
        <v>8497</v>
      </c>
      <c r="G34" s="15">
        <f t="shared" si="3"/>
        <v>5265</v>
      </c>
      <c r="H34" s="15">
        <f t="shared" si="3"/>
        <v>141536</v>
      </c>
      <c r="I34" s="31">
        <f>H34/B34</f>
        <v>2.374725256287646</v>
      </c>
    </row>
    <row r="35" spans="1:9" ht="12.75" customHeight="1" x14ac:dyDescent="0.2">
      <c r="A35" s="16" t="str">
        <f>REPT("    ",7)</f>
        <v xml:space="preserve">                            </v>
      </c>
      <c r="B35" s="3"/>
      <c r="H35" s="3"/>
    </row>
    <row r="36" spans="1:9" ht="12.75" customHeight="1" x14ac:dyDescent="0.2">
      <c r="A36" s="4" t="s">
        <v>36</v>
      </c>
      <c r="H36" s="3"/>
      <c r="I36" s="3"/>
    </row>
    <row r="37" spans="1:9" ht="12.75" customHeight="1" x14ac:dyDescent="0.2">
      <c r="A37" s="17"/>
    </row>
    <row r="49" ht="11.25" x14ac:dyDescent="0.2"/>
    <row r="50" ht="11.25" x14ac:dyDescent="0.2"/>
    <row r="51" ht="11.25" x14ac:dyDescent="0.2"/>
  </sheetData>
  <mergeCells count="6">
    <mergeCell ref="A20:I20"/>
    <mergeCell ref="A28:I28"/>
    <mergeCell ref="B6:B10"/>
    <mergeCell ref="C6:G7"/>
    <mergeCell ref="H6:H10"/>
    <mergeCell ref="A12:I12"/>
  </mergeCells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workbookViewId="0">
      <selection activeCell="M16" sqref="M16"/>
    </sheetView>
  </sheetViews>
  <sheetFormatPr baseColWidth="10" defaultColWidth="9.83203125" defaultRowHeight="12.75" customHeight="1" x14ac:dyDescent="0.2"/>
  <cols>
    <col min="1" max="1" width="21.83203125" style="50" customWidth="1"/>
    <col min="2" max="2" width="11.83203125" style="50" customWidth="1"/>
    <col min="3" max="6" width="11.33203125" style="50" customWidth="1"/>
    <col min="7" max="8" width="11.83203125" style="50" customWidth="1"/>
    <col min="9" max="9" width="12.83203125" style="50" customWidth="1"/>
    <col min="10" max="16384" width="9.83203125" style="50"/>
  </cols>
  <sheetData>
    <row r="1" spans="1:13" ht="12.75" customHeight="1" x14ac:dyDescent="0.2">
      <c r="A1" s="6" t="s">
        <v>59</v>
      </c>
      <c r="B1" s="49"/>
      <c r="C1" s="49"/>
      <c r="D1" s="49"/>
      <c r="E1" s="49"/>
      <c r="F1" s="49"/>
      <c r="G1" s="49"/>
      <c r="H1" s="49"/>
    </row>
    <row r="3" spans="1:13" ht="26.25" customHeight="1" x14ac:dyDescent="0.2">
      <c r="A3" s="98" t="s">
        <v>85</v>
      </c>
      <c r="B3" s="78"/>
      <c r="C3" s="78"/>
      <c r="D3" s="78"/>
      <c r="E3" s="78"/>
      <c r="F3" s="78"/>
      <c r="G3" s="78"/>
      <c r="H3" s="78"/>
      <c r="I3" s="78"/>
    </row>
    <row r="4" spans="1:13" ht="12.75" customHeight="1" x14ac:dyDescent="0.2">
      <c r="A4" s="79"/>
      <c r="B4" s="79"/>
      <c r="C4" s="79"/>
      <c r="D4" s="79"/>
      <c r="E4" s="79"/>
      <c r="F4" s="79"/>
      <c r="G4" s="79"/>
      <c r="H4" s="79"/>
      <c r="I4" s="79"/>
    </row>
    <row r="5" spans="1:13" ht="12.75" customHeight="1" thickBot="1" x14ac:dyDescent="0.25">
      <c r="A5" s="108" t="s">
        <v>56</v>
      </c>
      <c r="B5" s="110" t="s">
        <v>79</v>
      </c>
      <c r="C5" s="112" t="s">
        <v>6</v>
      </c>
      <c r="D5" s="112"/>
      <c r="E5" s="112"/>
      <c r="F5" s="112"/>
      <c r="G5" s="112"/>
      <c r="H5" s="114" t="s">
        <v>7</v>
      </c>
      <c r="I5" s="115" t="s">
        <v>57</v>
      </c>
    </row>
    <row r="6" spans="1:13" ht="12.75" customHeight="1" thickBot="1" x14ac:dyDescent="0.25">
      <c r="A6" s="109"/>
      <c r="B6" s="111"/>
      <c r="C6" s="113"/>
      <c r="D6" s="113"/>
      <c r="E6" s="113"/>
      <c r="F6" s="113"/>
      <c r="G6" s="113"/>
      <c r="H6" s="111"/>
      <c r="I6" s="116"/>
    </row>
    <row r="7" spans="1:13" ht="38.25" customHeight="1" thickBot="1" x14ac:dyDescent="0.25">
      <c r="A7" s="109"/>
      <c r="B7" s="111"/>
      <c r="C7" s="103">
        <v>1</v>
      </c>
      <c r="D7" s="103">
        <v>2</v>
      </c>
      <c r="E7" s="103">
        <v>3</v>
      </c>
      <c r="F7" s="103">
        <v>4</v>
      </c>
      <c r="G7" s="103" t="s">
        <v>3</v>
      </c>
      <c r="H7" s="111"/>
      <c r="I7" s="116"/>
    </row>
    <row r="8" spans="1:13" ht="6.75" customHeight="1" x14ac:dyDescent="0.2">
      <c r="A8" s="81"/>
      <c r="B8" s="79"/>
      <c r="C8" s="79"/>
      <c r="D8" s="82"/>
      <c r="E8" s="79"/>
      <c r="F8" s="79"/>
      <c r="G8" s="79"/>
      <c r="H8" s="79"/>
      <c r="I8" s="79"/>
    </row>
    <row r="9" spans="1:13" ht="17.100000000000001" customHeight="1" x14ac:dyDescent="0.2">
      <c r="A9" s="83"/>
      <c r="B9" s="107" t="s">
        <v>12</v>
      </c>
      <c r="C9" s="107"/>
      <c r="D9" s="107"/>
      <c r="E9" s="107"/>
      <c r="F9" s="107"/>
      <c r="G9" s="107"/>
      <c r="H9" s="107"/>
      <c r="I9" s="107"/>
      <c r="K9" s="92"/>
      <c r="L9" s="92"/>
      <c r="M9" s="92"/>
    </row>
    <row r="10" spans="1:13" ht="12.75" customHeight="1" x14ac:dyDescent="0.2">
      <c r="A10" s="93" t="s">
        <v>16</v>
      </c>
      <c r="B10" s="62">
        <v>54437</v>
      </c>
      <c r="C10" s="62">
        <v>39464</v>
      </c>
      <c r="D10" s="62">
        <v>12681</v>
      </c>
      <c r="E10" s="62">
        <v>1492</v>
      </c>
      <c r="F10" s="62">
        <v>544</v>
      </c>
      <c r="G10" s="62">
        <v>256</v>
      </c>
      <c r="H10" s="62">
        <v>72882</v>
      </c>
      <c r="I10" s="63">
        <v>1.34</v>
      </c>
      <c r="K10" s="92"/>
      <c r="L10" s="92"/>
      <c r="M10" s="92"/>
    </row>
    <row r="11" spans="1:13" ht="12.75" customHeight="1" x14ac:dyDescent="0.2">
      <c r="A11" s="94" t="s">
        <v>17</v>
      </c>
      <c r="B11" s="62">
        <v>89456</v>
      </c>
      <c r="C11" s="62">
        <v>43760</v>
      </c>
      <c r="D11" s="62">
        <v>17865</v>
      </c>
      <c r="E11" s="62">
        <v>11892</v>
      </c>
      <c r="F11" s="62">
        <v>10943</v>
      </c>
      <c r="G11" s="62">
        <v>4996</v>
      </c>
      <c r="H11" s="62">
        <v>185551</v>
      </c>
      <c r="I11" s="63">
        <v>2.0699999999999998</v>
      </c>
      <c r="K11" s="92"/>
      <c r="L11" s="92"/>
      <c r="M11" s="92"/>
    </row>
    <row r="12" spans="1:13" ht="12.75" customHeight="1" x14ac:dyDescent="0.2">
      <c r="A12" s="94" t="s">
        <v>13</v>
      </c>
      <c r="B12" s="62">
        <v>78539</v>
      </c>
      <c r="C12" s="62">
        <v>32853</v>
      </c>
      <c r="D12" s="62">
        <v>15364</v>
      </c>
      <c r="E12" s="62">
        <v>12248</v>
      </c>
      <c r="F12" s="62">
        <v>12303</v>
      </c>
      <c r="G12" s="62">
        <v>5771</v>
      </c>
      <c r="H12" s="62">
        <v>180165</v>
      </c>
      <c r="I12" s="63">
        <v>2.29</v>
      </c>
      <c r="K12" s="92"/>
      <c r="L12" s="92"/>
      <c r="M12" s="92"/>
    </row>
    <row r="13" spans="1:13" ht="12.75" customHeight="1" x14ac:dyDescent="0.2">
      <c r="A13" s="93" t="s">
        <v>14</v>
      </c>
      <c r="B13" s="62">
        <v>100986</v>
      </c>
      <c r="C13" s="62">
        <v>51223</v>
      </c>
      <c r="D13" s="62">
        <v>38309</v>
      </c>
      <c r="E13" s="62">
        <v>8410</v>
      </c>
      <c r="F13" s="62">
        <v>2340</v>
      </c>
      <c r="G13" s="62">
        <v>704</v>
      </c>
      <c r="H13" s="62">
        <v>166168</v>
      </c>
      <c r="I13" s="63">
        <v>1.65</v>
      </c>
      <c r="K13" s="92"/>
      <c r="L13" s="92"/>
      <c r="M13" s="92"/>
    </row>
    <row r="14" spans="1:13" ht="12.75" customHeight="1" x14ac:dyDescent="0.2">
      <c r="A14" s="70" t="s">
        <v>58</v>
      </c>
      <c r="B14" s="66">
        <v>323418</v>
      </c>
      <c r="C14" s="66">
        <v>167300</v>
      </c>
      <c r="D14" s="66">
        <v>84219</v>
      </c>
      <c r="E14" s="66">
        <v>34042</v>
      </c>
      <c r="F14" s="66">
        <v>26130</v>
      </c>
      <c r="G14" s="66">
        <v>11727</v>
      </c>
      <c r="H14" s="66">
        <v>604766</v>
      </c>
      <c r="I14" s="67">
        <v>1.87</v>
      </c>
      <c r="K14" s="92"/>
      <c r="L14" s="92"/>
      <c r="M14" s="92"/>
    </row>
    <row r="15" spans="1:13" ht="17.100000000000001" customHeight="1" x14ac:dyDescent="0.2">
      <c r="A15" s="70"/>
      <c r="B15" s="107" t="s">
        <v>19</v>
      </c>
      <c r="C15" s="107"/>
      <c r="D15" s="107"/>
      <c r="E15" s="107"/>
      <c r="F15" s="107"/>
      <c r="G15" s="107"/>
      <c r="H15" s="107"/>
      <c r="I15" s="107"/>
      <c r="K15" s="92"/>
      <c r="L15" s="92"/>
      <c r="M15" s="92"/>
    </row>
    <row r="16" spans="1:13" ht="12.75" customHeight="1" x14ac:dyDescent="0.2">
      <c r="A16" s="93" t="s">
        <v>16</v>
      </c>
      <c r="B16" s="62">
        <v>35989</v>
      </c>
      <c r="C16" s="62">
        <v>26469</v>
      </c>
      <c r="D16" s="62">
        <v>8577</v>
      </c>
      <c r="E16" s="62">
        <v>695</v>
      </c>
      <c r="F16" s="62">
        <v>196</v>
      </c>
      <c r="G16" s="62">
        <v>52</v>
      </c>
      <c r="H16" s="62">
        <v>46772</v>
      </c>
      <c r="I16" s="63">
        <v>1.3</v>
      </c>
      <c r="K16" s="92"/>
      <c r="L16" s="92"/>
      <c r="M16" s="92"/>
    </row>
    <row r="17" spans="1:13" ht="12.75" customHeight="1" x14ac:dyDescent="0.2">
      <c r="A17" s="94" t="s">
        <v>17</v>
      </c>
      <c r="B17" s="62">
        <v>57614</v>
      </c>
      <c r="C17" s="62">
        <v>28806</v>
      </c>
      <c r="D17" s="62">
        <v>11978</v>
      </c>
      <c r="E17" s="62">
        <v>7402</v>
      </c>
      <c r="F17" s="62">
        <v>6920</v>
      </c>
      <c r="G17" s="62">
        <v>2508</v>
      </c>
      <c r="H17" s="62">
        <v>115794</v>
      </c>
      <c r="I17" s="63">
        <v>2.0099999999999998</v>
      </c>
      <c r="K17" s="92"/>
      <c r="L17" s="92"/>
      <c r="M17" s="92"/>
    </row>
    <row r="18" spans="1:13" ht="12.75" customHeight="1" x14ac:dyDescent="0.2">
      <c r="A18" s="94" t="s">
        <v>13</v>
      </c>
      <c r="B18" s="62">
        <v>55175</v>
      </c>
      <c r="C18" s="62">
        <v>23397</v>
      </c>
      <c r="D18" s="62">
        <v>10847</v>
      </c>
      <c r="E18" s="62">
        <v>8531</v>
      </c>
      <c r="F18" s="62">
        <v>8800</v>
      </c>
      <c r="G18" s="62">
        <v>3600</v>
      </c>
      <c r="H18" s="62">
        <v>124761</v>
      </c>
      <c r="I18" s="63">
        <v>2.2599999999999998</v>
      </c>
      <c r="K18" s="92"/>
      <c r="L18" s="92"/>
      <c r="M18" s="92"/>
    </row>
    <row r="19" spans="1:13" ht="12.75" customHeight="1" x14ac:dyDescent="0.2">
      <c r="A19" s="93" t="s">
        <v>14</v>
      </c>
      <c r="B19" s="62">
        <v>81363</v>
      </c>
      <c r="C19" s="62">
        <v>42294</v>
      </c>
      <c r="D19" s="62">
        <v>30776</v>
      </c>
      <c r="E19" s="62">
        <v>6103</v>
      </c>
      <c r="F19" s="62">
        <v>1702</v>
      </c>
      <c r="G19" s="62">
        <v>488</v>
      </c>
      <c r="H19" s="62">
        <v>131561</v>
      </c>
      <c r="I19" s="63">
        <v>1.62</v>
      </c>
      <c r="K19" s="92"/>
      <c r="L19" s="92"/>
      <c r="M19" s="92"/>
    </row>
    <row r="20" spans="1:13" ht="12.75" customHeight="1" x14ac:dyDescent="0.2">
      <c r="A20" s="70" t="s">
        <v>58</v>
      </c>
      <c r="B20" s="104">
        <v>230141</v>
      </c>
      <c r="C20" s="104">
        <v>120966</v>
      </c>
      <c r="D20" s="104">
        <v>62178</v>
      </c>
      <c r="E20" s="104">
        <v>22731</v>
      </c>
      <c r="F20" s="104">
        <v>17618</v>
      </c>
      <c r="G20" s="104">
        <v>6648</v>
      </c>
      <c r="H20" s="104">
        <v>418888</v>
      </c>
      <c r="I20" s="105">
        <v>1.82</v>
      </c>
      <c r="K20" s="92"/>
      <c r="L20" s="92"/>
      <c r="M20" s="92"/>
    </row>
    <row r="21" spans="1:13" ht="17.100000000000001" customHeight="1" x14ac:dyDescent="0.2">
      <c r="A21" s="70"/>
      <c r="B21" s="107" t="s">
        <v>20</v>
      </c>
      <c r="C21" s="107"/>
      <c r="D21" s="107"/>
      <c r="E21" s="107"/>
      <c r="F21" s="107"/>
      <c r="G21" s="107"/>
      <c r="H21" s="107"/>
      <c r="I21" s="107"/>
      <c r="K21" s="92"/>
      <c r="L21" s="92"/>
      <c r="M21" s="92"/>
    </row>
    <row r="22" spans="1:13" ht="12.75" customHeight="1" x14ac:dyDescent="0.2">
      <c r="A22" s="93" t="s">
        <v>16</v>
      </c>
      <c r="B22" s="62">
        <v>18448</v>
      </c>
      <c r="C22" s="62">
        <v>12995</v>
      </c>
      <c r="D22" s="62">
        <v>4104</v>
      </c>
      <c r="E22" s="62">
        <v>797</v>
      </c>
      <c r="F22" s="62">
        <v>348</v>
      </c>
      <c r="G22" s="62">
        <v>204</v>
      </c>
      <c r="H22" s="62">
        <v>26110</v>
      </c>
      <c r="I22" s="63">
        <v>1.42</v>
      </c>
    </row>
    <row r="23" spans="1:13" ht="12.75" customHeight="1" x14ac:dyDescent="0.2">
      <c r="A23" s="94" t="s">
        <v>17</v>
      </c>
      <c r="B23" s="62">
        <v>31842</v>
      </c>
      <c r="C23" s="62">
        <v>14954</v>
      </c>
      <c r="D23" s="62">
        <v>5887</v>
      </c>
      <c r="E23" s="62">
        <v>4490</v>
      </c>
      <c r="F23" s="62">
        <v>4023</v>
      </c>
      <c r="G23" s="62">
        <v>2488</v>
      </c>
      <c r="H23" s="62">
        <v>69757</v>
      </c>
      <c r="I23" s="63">
        <v>2.19</v>
      </c>
    </row>
    <row r="24" spans="1:13" ht="12.75" customHeight="1" x14ac:dyDescent="0.2">
      <c r="A24" s="94" t="s">
        <v>13</v>
      </c>
      <c r="B24" s="62">
        <v>23364</v>
      </c>
      <c r="C24" s="62">
        <v>9456</v>
      </c>
      <c r="D24" s="62">
        <v>4517</v>
      </c>
      <c r="E24" s="62">
        <v>3717</v>
      </c>
      <c r="F24" s="62">
        <v>3503</v>
      </c>
      <c r="G24" s="62">
        <v>2171</v>
      </c>
      <c r="H24" s="62">
        <v>55404</v>
      </c>
      <c r="I24" s="63">
        <v>2.37</v>
      </c>
    </row>
    <row r="25" spans="1:13" ht="12.75" customHeight="1" x14ac:dyDescent="0.2">
      <c r="A25" s="93" t="s">
        <v>14</v>
      </c>
      <c r="B25" s="62">
        <v>19623</v>
      </c>
      <c r="C25" s="62">
        <v>8929</v>
      </c>
      <c r="D25" s="62">
        <v>7533</v>
      </c>
      <c r="E25" s="62">
        <v>2307</v>
      </c>
      <c r="F25" s="62">
        <v>638</v>
      </c>
      <c r="G25" s="62">
        <v>216</v>
      </c>
      <c r="H25" s="62">
        <v>34607</v>
      </c>
      <c r="I25" s="63">
        <v>1.76</v>
      </c>
    </row>
    <row r="26" spans="1:13" ht="12.75" customHeight="1" x14ac:dyDescent="0.2">
      <c r="A26" s="70" t="s">
        <v>58</v>
      </c>
      <c r="B26" s="104">
        <v>93277</v>
      </c>
      <c r="C26" s="104">
        <v>46334</v>
      </c>
      <c r="D26" s="104">
        <v>22041</v>
      </c>
      <c r="E26" s="104">
        <v>11311</v>
      </c>
      <c r="F26" s="104">
        <v>8512</v>
      </c>
      <c r="G26" s="104">
        <v>5079</v>
      </c>
      <c r="H26" s="104">
        <v>185878</v>
      </c>
      <c r="I26" s="105">
        <v>1.99</v>
      </c>
    </row>
    <row r="27" spans="1:13" ht="9.75" customHeight="1" x14ac:dyDescent="0.2">
      <c r="A27" s="87" t="str">
        <f>REPT("    ",7)</f>
        <v xml:space="preserve">                            </v>
      </c>
      <c r="B27" s="88"/>
      <c r="C27" s="88"/>
      <c r="D27" s="88"/>
      <c r="E27" s="88"/>
      <c r="F27" s="88"/>
      <c r="G27" s="88"/>
      <c r="H27" s="88"/>
      <c r="I27" s="88"/>
    </row>
  </sheetData>
  <mergeCells count="8">
    <mergeCell ref="B15:I15"/>
    <mergeCell ref="B21:I21"/>
    <mergeCell ref="A5:A7"/>
    <mergeCell ref="B5:B7"/>
    <mergeCell ref="C5:G6"/>
    <mergeCell ref="H5:H7"/>
    <mergeCell ref="I5:I7"/>
    <mergeCell ref="B9:I9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/>
  <dimension ref="A1:I55"/>
  <sheetViews>
    <sheetView workbookViewId="0">
      <selection activeCell="A37" sqref="A37"/>
    </sheetView>
  </sheetViews>
  <sheetFormatPr baseColWidth="10" defaultColWidth="9.83203125" defaultRowHeight="12.75" customHeight="1" x14ac:dyDescent="0.2"/>
  <cols>
    <col min="1" max="1" width="19.83203125" customWidth="1"/>
    <col min="2" max="9" width="11.83203125" customWidth="1"/>
  </cols>
  <sheetData>
    <row r="1" spans="1:9" ht="12.75" customHeight="1" x14ac:dyDescent="0.2">
      <c r="A1" s="6" t="s">
        <v>32</v>
      </c>
      <c r="B1" s="1"/>
      <c r="C1" s="1"/>
      <c r="D1" s="1"/>
      <c r="E1" s="1"/>
      <c r="F1" s="1"/>
      <c r="G1" s="1"/>
      <c r="H1" s="1"/>
    </row>
    <row r="3" spans="1:9" ht="12.75" customHeight="1" x14ac:dyDescent="0.2">
      <c r="A3" s="18" t="s">
        <v>44</v>
      </c>
      <c r="B3" s="1"/>
      <c r="C3" s="1"/>
      <c r="D3" s="1"/>
      <c r="E3" s="1"/>
      <c r="F3" s="1"/>
      <c r="G3" s="1"/>
      <c r="H3" s="1"/>
      <c r="I3" s="1"/>
    </row>
    <row r="4" spans="1:9" ht="12.75" customHeight="1" x14ac:dyDescent="0.2">
      <c r="A4" s="18" t="s">
        <v>54</v>
      </c>
      <c r="B4" s="1"/>
      <c r="C4" s="1"/>
      <c r="D4" s="1"/>
      <c r="E4" s="1"/>
      <c r="F4" s="1"/>
      <c r="G4" s="1"/>
      <c r="H4" s="1"/>
      <c r="I4" s="1"/>
    </row>
    <row r="5" spans="1:9" ht="12.75" customHeight="1" x14ac:dyDescent="0.2">
      <c r="B5" s="5"/>
      <c r="C5" s="5"/>
      <c r="D5" s="5"/>
      <c r="E5" s="5"/>
      <c r="F5" s="5"/>
      <c r="G5" s="5"/>
    </row>
    <row r="6" spans="1:9" ht="12.75" customHeight="1" x14ac:dyDescent="0.2">
      <c r="A6" s="22"/>
      <c r="B6" s="130" t="s">
        <v>5</v>
      </c>
      <c r="C6" s="133" t="s">
        <v>6</v>
      </c>
      <c r="D6" s="134"/>
      <c r="E6" s="134"/>
      <c r="F6" s="134"/>
      <c r="G6" s="135"/>
      <c r="H6" s="139" t="s">
        <v>7</v>
      </c>
      <c r="I6" s="23" t="s">
        <v>0</v>
      </c>
    </row>
    <row r="7" spans="1:9" ht="12.75" customHeight="1" x14ac:dyDescent="0.2">
      <c r="A7" s="8" t="s">
        <v>8</v>
      </c>
      <c r="B7" s="131"/>
      <c r="C7" s="136"/>
      <c r="D7" s="137"/>
      <c r="E7" s="137"/>
      <c r="F7" s="137"/>
      <c r="G7" s="138"/>
      <c r="H7" s="140"/>
      <c r="I7" s="24" t="s">
        <v>1</v>
      </c>
    </row>
    <row r="8" spans="1:9" ht="12.75" customHeight="1" x14ac:dyDescent="0.2">
      <c r="A8" s="8" t="s">
        <v>9</v>
      </c>
      <c r="B8" s="131"/>
      <c r="C8" s="20"/>
      <c r="D8" s="9"/>
      <c r="E8" s="21"/>
      <c r="F8" s="9"/>
      <c r="G8" s="10"/>
      <c r="H8" s="140"/>
      <c r="I8" s="1" t="s">
        <v>2</v>
      </c>
    </row>
    <row r="9" spans="1:9" ht="12.75" customHeight="1" x14ac:dyDescent="0.2">
      <c r="A9" s="8" t="s">
        <v>10</v>
      </c>
      <c r="B9" s="131"/>
      <c r="C9" s="7">
        <v>1</v>
      </c>
      <c r="D9" s="11">
        <v>2</v>
      </c>
      <c r="E9" s="19">
        <v>3</v>
      </c>
      <c r="F9" s="11">
        <v>4</v>
      </c>
      <c r="G9" s="25" t="s">
        <v>3</v>
      </c>
      <c r="H9" s="140"/>
      <c r="I9" s="1" t="s">
        <v>11</v>
      </c>
    </row>
    <row r="10" spans="1:9" ht="12.75" customHeight="1" x14ac:dyDescent="0.2">
      <c r="A10" s="26"/>
      <c r="B10" s="132"/>
      <c r="C10" s="27"/>
      <c r="D10" s="13"/>
      <c r="E10" s="12"/>
      <c r="F10" s="13"/>
      <c r="G10" s="28"/>
      <c r="H10" s="141"/>
      <c r="I10" s="2" t="s">
        <v>4</v>
      </c>
    </row>
    <row r="11" spans="1:9" ht="12.75" customHeight="1" x14ac:dyDescent="0.2">
      <c r="A11" s="21"/>
    </row>
    <row r="12" spans="1:9" ht="12.75" customHeight="1" x14ac:dyDescent="0.2">
      <c r="A12" s="142" t="s">
        <v>12</v>
      </c>
      <c r="B12" s="142"/>
      <c r="C12" s="142"/>
      <c r="D12" s="142"/>
      <c r="E12" s="142"/>
      <c r="F12" s="142"/>
      <c r="G12" s="142"/>
      <c r="H12" s="142"/>
      <c r="I12" s="142"/>
    </row>
    <row r="13" spans="1:9" ht="12.75" customHeight="1" x14ac:dyDescent="0.2">
      <c r="A13" s="29"/>
      <c r="B13" s="15"/>
      <c r="C13" s="15"/>
      <c r="D13" s="15"/>
      <c r="E13" s="15"/>
      <c r="F13" s="15"/>
      <c r="G13" s="15"/>
      <c r="H13" s="15"/>
      <c r="I13" s="30"/>
    </row>
    <row r="14" spans="1:9" ht="12.75" customHeight="1" x14ac:dyDescent="0.2">
      <c r="A14" s="14" t="s">
        <v>16</v>
      </c>
      <c r="B14" s="15">
        <f>SUM(C14:G14)</f>
        <v>49544</v>
      </c>
      <c r="C14" s="15">
        <f t="shared" ref="C14:G17" si="0">C30+C22</f>
        <v>33577</v>
      </c>
      <c r="D14" s="15">
        <f t="shared" si="0"/>
        <v>10310</v>
      </c>
      <c r="E14" s="15">
        <f t="shared" si="0"/>
        <v>3514</v>
      </c>
      <c r="F14" s="15">
        <f t="shared" si="0"/>
        <v>1645</v>
      </c>
      <c r="G14" s="15">
        <f t="shared" si="0"/>
        <v>498</v>
      </c>
      <c r="H14" s="15">
        <f>H22+H30</f>
        <v>73929</v>
      </c>
      <c r="I14" s="31">
        <f>H14/B14</f>
        <v>1.492188761504925</v>
      </c>
    </row>
    <row r="15" spans="1:9" ht="12.75" customHeight="1" x14ac:dyDescent="0.2">
      <c r="A15" s="32" t="s">
        <v>17</v>
      </c>
      <c r="B15" s="15">
        <f>SUM(C15:G15)</f>
        <v>84562</v>
      </c>
      <c r="C15" s="15">
        <f t="shared" si="0"/>
        <v>37407</v>
      </c>
      <c r="D15" s="15">
        <f t="shared" si="0"/>
        <v>15708</v>
      </c>
      <c r="E15" s="15">
        <f t="shared" si="0"/>
        <v>11990</v>
      </c>
      <c r="F15" s="15">
        <f t="shared" si="0"/>
        <v>13051</v>
      </c>
      <c r="G15" s="15">
        <f t="shared" si="0"/>
        <v>6406</v>
      </c>
      <c r="H15" s="15">
        <f>H23+H31</f>
        <v>191068</v>
      </c>
      <c r="I15" s="31">
        <f>H15/B15</f>
        <v>2.2595019039284785</v>
      </c>
    </row>
    <row r="16" spans="1:9" ht="12.75" customHeight="1" x14ac:dyDescent="0.2">
      <c r="A16" s="32" t="s">
        <v>13</v>
      </c>
      <c r="B16" s="15">
        <f>SUM(C16:G16)</f>
        <v>75575</v>
      </c>
      <c r="C16" s="15">
        <f t="shared" si="0"/>
        <v>27046</v>
      </c>
      <c r="D16" s="15">
        <f t="shared" si="0"/>
        <v>20133</v>
      </c>
      <c r="E16" s="15">
        <f t="shared" si="0"/>
        <v>13828</v>
      </c>
      <c r="F16" s="15">
        <f t="shared" si="0"/>
        <v>10019</v>
      </c>
      <c r="G16" s="15">
        <f t="shared" si="0"/>
        <v>4549</v>
      </c>
      <c r="H16" s="15">
        <f>H24+H32</f>
        <v>173246</v>
      </c>
      <c r="I16" s="31">
        <f>H16/B16</f>
        <v>2.292371816076745</v>
      </c>
    </row>
    <row r="17" spans="1:9" ht="12.75" customHeight="1" x14ac:dyDescent="0.2">
      <c r="A17" s="14" t="s">
        <v>14</v>
      </c>
      <c r="B17" s="15">
        <f>SUM(C17:G17)</f>
        <v>85158</v>
      </c>
      <c r="C17" s="15">
        <f t="shared" si="0"/>
        <v>41341</v>
      </c>
      <c r="D17" s="15">
        <f t="shared" si="0"/>
        <v>30855</v>
      </c>
      <c r="E17" s="15">
        <f t="shared" si="0"/>
        <v>9450</v>
      </c>
      <c r="F17" s="15">
        <f t="shared" si="0"/>
        <v>2644</v>
      </c>
      <c r="G17" s="15">
        <f t="shared" si="0"/>
        <v>868</v>
      </c>
      <c r="H17" s="15">
        <f>H25+H33</f>
        <v>146620</v>
      </c>
      <c r="I17" s="31">
        <f>H17/B17</f>
        <v>1.7217407642264966</v>
      </c>
    </row>
    <row r="18" spans="1:9" ht="12.75" customHeight="1" x14ac:dyDescent="0.2">
      <c r="A18" s="14" t="s">
        <v>15</v>
      </c>
      <c r="B18" s="15">
        <f>SUM(C18:G18)</f>
        <v>294839</v>
      </c>
      <c r="C18" s="15">
        <f t="shared" ref="C18:H18" si="1">SUM(C14:C17)</f>
        <v>139371</v>
      </c>
      <c r="D18" s="15">
        <f t="shared" si="1"/>
        <v>77006</v>
      </c>
      <c r="E18" s="15">
        <f t="shared" si="1"/>
        <v>38782</v>
      </c>
      <c r="F18" s="15">
        <f t="shared" si="1"/>
        <v>27359</v>
      </c>
      <c r="G18" s="15">
        <f t="shared" si="1"/>
        <v>12321</v>
      </c>
      <c r="H18" s="15">
        <f t="shared" si="1"/>
        <v>584863</v>
      </c>
      <c r="I18" s="31">
        <f>H18/B18</f>
        <v>1.9836690532799257</v>
      </c>
    </row>
    <row r="19" spans="1:9" ht="12.75" customHeight="1" x14ac:dyDescent="0.2">
      <c r="A19" s="21"/>
      <c r="I19" s="31"/>
    </row>
    <row r="20" spans="1:9" ht="12.75" customHeight="1" x14ac:dyDescent="0.2">
      <c r="A20" s="128" t="s">
        <v>19</v>
      </c>
      <c r="B20" s="128"/>
      <c r="C20" s="128"/>
      <c r="D20" s="128"/>
      <c r="E20" s="128"/>
      <c r="F20" s="128"/>
      <c r="G20" s="128"/>
      <c r="H20" s="128"/>
      <c r="I20" s="128"/>
    </row>
    <row r="21" spans="1:9" ht="12.75" customHeight="1" x14ac:dyDescent="0.2">
      <c r="A21" s="29"/>
      <c r="B21" s="15"/>
      <c r="C21" s="15"/>
      <c r="D21" s="15"/>
      <c r="E21" s="15"/>
      <c r="F21" s="15"/>
      <c r="G21" s="15"/>
      <c r="H21" s="15"/>
      <c r="I21" s="31"/>
    </row>
    <row r="22" spans="1:9" ht="12.75" customHeight="1" x14ac:dyDescent="0.2">
      <c r="A22" s="14" t="s">
        <v>16</v>
      </c>
      <c r="B22" s="15">
        <v>35198</v>
      </c>
      <c r="C22" s="15">
        <v>25877</v>
      </c>
      <c r="D22" s="15">
        <v>6954</v>
      </c>
      <c r="E22" s="15">
        <v>1626</v>
      </c>
      <c r="F22" s="15">
        <v>604</v>
      </c>
      <c r="G22" s="15">
        <v>137</v>
      </c>
      <c r="H22" s="15">
        <v>47791</v>
      </c>
      <c r="I22" s="31">
        <f>H22/B22</f>
        <v>1.3577760100005682</v>
      </c>
    </row>
    <row r="23" spans="1:9" ht="12.75" customHeight="1" x14ac:dyDescent="0.2">
      <c r="A23" s="32" t="s">
        <v>17</v>
      </c>
      <c r="B23" s="15">
        <v>64509</v>
      </c>
      <c r="C23" s="15">
        <v>30829</v>
      </c>
      <c r="D23" s="15">
        <v>12603</v>
      </c>
      <c r="E23" s="15">
        <v>8679</v>
      </c>
      <c r="F23" s="15">
        <v>8894</v>
      </c>
      <c r="G23" s="15">
        <v>3504</v>
      </c>
      <c r="H23" s="15">
        <v>136036</v>
      </c>
      <c r="I23" s="31">
        <f>H23/B23</f>
        <v>2.1087910214078658</v>
      </c>
    </row>
    <row r="24" spans="1:9" ht="12.75" customHeight="1" x14ac:dyDescent="0.2">
      <c r="A24" s="32" t="s">
        <v>13</v>
      </c>
      <c r="B24" s="15">
        <v>57407</v>
      </c>
      <c r="C24" s="15">
        <v>21627</v>
      </c>
      <c r="D24" s="15">
        <v>15778</v>
      </c>
      <c r="E24" s="15">
        <v>10203</v>
      </c>
      <c r="F24" s="15">
        <v>7072</v>
      </c>
      <c r="G24" s="15">
        <v>2727</v>
      </c>
      <c r="H24" s="15">
        <v>126461</v>
      </c>
      <c r="I24" s="31">
        <f>H24/B24</f>
        <v>2.2028846656331109</v>
      </c>
    </row>
    <row r="25" spans="1:9" ht="12.75" customHeight="1" x14ac:dyDescent="0.2">
      <c r="A25" s="14" t="s">
        <v>14</v>
      </c>
      <c r="B25" s="15">
        <v>78979</v>
      </c>
      <c r="C25" s="15">
        <v>38768</v>
      </c>
      <c r="D25" s="15">
        <v>28678</v>
      </c>
      <c r="E25" s="15">
        <v>8545</v>
      </c>
      <c r="F25" s="15">
        <v>2307</v>
      </c>
      <c r="G25" s="15">
        <v>681</v>
      </c>
      <c r="H25" s="15">
        <v>134604</v>
      </c>
      <c r="I25" s="31">
        <f>H25/B25</f>
        <v>1.7043011433419011</v>
      </c>
    </row>
    <row r="26" spans="1:9" ht="12.75" customHeight="1" x14ac:dyDescent="0.2">
      <c r="A26" s="14" t="s">
        <v>15</v>
      </c>
      <c r="B26" s="15">
        <f>SUM(C26:G26)</f>
        <v>236093</v>
      </c>
      <c r="C26" s="15">
        <f t="shared" ref="C26:H26" si="2">SUM(C22:C25)</f>
        <v>117101</v>
      </c>
      <c r="D26" s="15">
        <f t="shared" si="2"/>
        <v>64013</v>
      </c>
      <c r="E26" s="15">
        <f t="shared" si="2"/>
        <v>29053</v>
      </c>
      <c r="F26" s="15">
        <f t="shared" si="2"/>
        <v>18877</v>
      </c>
      <c r="G26" s="15">
        <f t="shared" si="2"/>
        <v>7049</v>
      </c>
      <c r="H26" s="15">
        <f t="shared" si="2"/>
        <v>444892</v>
      </c>
      <c r="I26" s="31">
        <f>H26/B26</f>
        <v>1.8843930146171213</v>
      </c>
    </row>
    <row r="27" spans="1:9" ht="12.75" customHeight="1" x14ac:dyDescent="0.2">
      <c r="A27" s="33"/>
      <c r="B27" s="15"/>
      <c r="C27" s="15"/>
      <c r="D27" s="15"/>
      <c r="E27" s="15"/>
      <c r="F27" s="15"/>
      <c r="G27" s="15"/>
      <c r="H27" s="15"/>
      <c r="I27" s="31"/>
    </row>
    <row r="28" spans="1:9" ht="12.75" customHeight="1" x14ac:dyDescent="0.2">
      <c r="A28" s="143" t="s">
        <v>20</v>
      </c>
      <c r="B28" s="143"/>
      <c r="C28" s="143"/>
      <c r="D28" s="143"/>
      <c r="E28" s="143"/>
      <c r="F28" s="143"/>
      <c r="G28" s="143"/>
      <c r="H28" s="143"/>
      <c r="I28" s="143"/>
    </row>
    <row r="29" spans="1:9" ht="12.75" customHeight="1" x14ac:dyDescent="0.2">
      <c r="A29" s="29"/>
      <c r="B29" s="15"/>
      <c r="C29" s="15"/>
      <c r="D29" s="15"/>
      <c r="E29" s="15"/>
      <c r="F29" s="15"/>
      <c r="G29" s="15"/>
      <c r="H29" s="15"/>
      <c r="I29" s="31"/>
    </row>
    <row r="30" spans="1:9" ht="12.75" customHeight="1" x14ac:dyDescent="0.2">
      <c r="A30" s="14" t="s">
        <v>16</v>
      </c>
      <c r="B30" s="15">
        <v>14346</v>
      </c>
      <c r="C30" s="15">
        <v>7700</v>
      </c>
      <c r="D30" s="15">
        <v>3356</v>
      </c>
      <c r="E30" s="15">
        <v>1888</v>
      </c>
      <c r="F30" s="15">
        <v>1041</v>
      </c>
      <c r="G30" s="15">
        <v>361</v>
      </c>
      <c r="H30" s="15">
        <v>26138</v>
      </c>
      <c r="I30" s="31">
        <f>H30/B30</f>
        <v>1.8219712811933639</v>
      </c>
    </row>
    <row r="31" spans="1:9" ht="12.75" customHeight="1" x14ac:dyDescent="0.2">
      <c r="A31" s="32" t="s">
        <v>17</v>
      </c>
      <c r="B31" s="15">
        <v>20053</v>
      </c>
      <c r="C31" s="15">
        <v>6578</v>
      </c>
      <c r="D31" s="15">
        <v>3105</v>
      </c>
      <c r="E31" s="15">
        <v>3311</v>
      </c>
      <c r="F31" s="15">
        <v>4157</v>
      </c>
      <c r="G31" s="15">
        <v>2902</v>
      </c>
      <c r="H31" s="15">
        <v>55032</v>
      </c>
      <c r="I31" s="31">
        <f>H31/B31</f>
        <v>2.7443275320400939</v>
      </c>
    </row>
    <row r="32" spans="1:9" ht="12.75" customHeight="1" x14ac:dyDescent="0.2">
      <c r="A32" s="32" t="s">
        <v>13</v>
      </c>
      <c r="B32" s="15">
        <v>18168</v>
      </c>
      <c r="C32" s="15">
        <v>5419</v>
      </c>
      <c r="D32" s="15">
        <v>4355</v>
      </c>
      <c r="E32" s="15">
        <v>3625</v>
      </c>
      <c r="F32" s="15">
        <v>2947</v>
      </c>
      <c r="G32" s="15">
        <v>1822</v>
      </c>
      <c r="H32" s="15">
        <v>46785</v>
      </c>
      <c r="I32" s="31">
        <f>H32/B32</f>
        <v>2.575132100396301</v>
      </c>
    </row>
    <row r="33" spans="1:9" ht="12.75" customHeight="1" x14ac:dyDescent="0.2">
      <c r="A33" s="14" t="s">
        <v>14</v>
      </c>
      <c r="B33" s="15">
        <v>6179</v>
      </c>
      <c r="C33" s="15">
        <v>2573</v>
      </c>
      <c r="D33" s="15">
        <v>2177</v>
      </c>
      <c r="E33" s="15">
        <v>905</v>
      </c>
      <c r="F33" s="15">
        <v>337</v>
      </c>
      <c r="G33" s="15">
        <v>187</v>
      </c>
      <c r="H33" s="15">
        <v>12016</v>
      </c>
      <c r="I33" s="31">
        <f>H33/B33</f>
        <v>1.9446512380644116</v>
      </c>
    </row>
    <row r="34" spans="1:9" ht="12.75" customHeight="1" x14ac:dyDescent="0.2">
      <c r="A34" s="14" t="s">
        <v>15</v>
      </c>
      <c r="B34" s="15">
        <f>B18-B26</f>
        <v>58746</v>
      </c>
      <c r="C34" s="15">
        <f t="shared" ref="C34:H34" si="3">C18-C26</f>
        <v>22270</v>
      </c>
      <c r="D34" s="15">
        <f t="shared" si="3"/>
        <v>12993</v>
      </c>
      <c r="E34" s="15">
        <f t="shared" si="3"/>
        <v>9729</v>
      </c>
      <c r="F34" s="15">
        <f t="shared" si="3"/>
        <v>8482</v>
      </c>
      <c r="G34" s="15">
        <f t="shared" si="3"/>
        <v>5272</v>
      </c>
      <c r="H34" s="15">
        <f t="shared" si="3"/>
        <v>139971</v>
      </c>
      <c r="I34" s="31">
        <f>H34/B34</f>
        <v>2.3826473291798589</v>
      </c>
    </row>
    <row r="35" spans="1:9" ht="12.75" customHeight="1" x14ac:dyDescent="0.2">
      <c r="A35" s="16" t="str">
        <f>REPT("    ",7)</f>
        <v xml:space="preserve">                            </v>
      </c>
      <c r="B35" s="3"/>
      <c r="H35" s="3"/>
    </row>
    <row r="36" spans="1:9" ht="12.75" customHeight="1" x14ac:dyDescent="0.2">
      <c r="A36" s="4" t="s">
        <v>36</v>
      </c>
      <c r="H36" s="3"/>
      <c r="I36" s="3"/>
    </row>
    <row r="37" spans="1:9" ht="12.75" customHeight="1" x14ac:dyDescent="0.2">
      <c r="A37" s="17"/>
    </row>
    <row r="40" spans="1:9" ht="12.75" customHeight="1" x14ac:dyDescent="0.2">
      <c r="A40" s="17"/>
    </row>
    <row r="41" spans="1:9" ht="12.75" customHeight="1" x14ac:dyDescent="0.2">
      <c r="A41" s="17"/>
    </row>
    <row r="53" ht="11.25" x14ac:dyDescent="0.2"/>
    <row r="54" ht="11.25" x14ac:dyDescent="0.2"/>
    <row r="55" ht="11.25" x14ac:dyDescent="0.2"/>
  </sheetData>
  <mergeCells count="6">
    <mergeCell ref="A20:I20"/>
    <mergeCell ref="A28:I28"/>
    <mergeCell ref="B6:B10"/>
    <mergeCell ref="C6:G7"/>
    <mergeCell ref="H6:H10"/>
    <mergeCell ref="A12:I12"/>
  </mergeCells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/>
  <dimension ref="A1:I61"/>
  <sheetViews>
    <sheetView workbookViewId="0">
      <selection activeCell="D36" sqref="D36"/>
    </sheetView>
  </sheetViews>
  <sheetFormatPr baseColWidth="10" defaultColWidth="9.83203125" defaultRowHeight="12.75" customHeight="1" x14ac:dyDescent="0.2"/>
  <cols>
    <col min="1" max="1" width="19.83203125" customWidth="1"/>
    <col min="2" max="9" width="11.83203125" customWidth="1"/>
  </cols>
  <sheetData>
    <row r="1" spans="1:9" ht="12.75" customHeight="1" x14ac:dyDescent="0.2">
      <c r="A1" s="6" t="s">
        <v>32</v>
      </c>
      <c r="B1" s="1"/>
      <c r="C1" s="1"/>
      <c r="D1" s="1"/>
      <c r="E1" s="1"/>
      <c r="F1" s="1"/>
      <c r="G1" s="1"/>
      <c r="H1" s="1"/>
    </row>
    <row r="3" spans="1:9" ht="12.75" customHeight="1" x14ac:dyDescent="0.2">
      <c r="A3" s="18" t="s">
        <v>45</v>
      </c>
      <c r="B3" s="1"/>
      <c r="C3" s="1"/>
      <c r="D3" s="1"/>
      <c r="E3" s="1"/>
      <c r="F3" s="1"/>
      <c r="G3" s="1"/>
      <c r="H3" s="1"/>
      <c r="I3" s="1"/>
    </row>
    <row r="4" spans="1:9" ht="12.75" customHeight="1" x14ac:dyDescent="0.2">
      <c r="A4" s="18" t="s">
        <v>54</v>
      </c>
      <c r="B4" s="1"/>
      <c r="C4" s="1"/>
      <c r="D4" s="1"/>
      <c r="E4" s="1"/>
      <c r="F4" s="1"/>
      <c r="G4" s="1"/>
      <c r="H4" s="1"/>
      <c r="I4" s="1"/>
    </row>
    <row r="5" spans="1:9" ht="12.75" customHeight="1" x14ac:dyDescent="0.2">
      <c r="B5" s="5"/>
      <c r="C5" s="5"/>
      <c r="D5" s="5"/>
      <c r="E5" s="5"/>
      <c r="F5" s="5"/>
      <c r="G5" s="5"/>
    </row>
    <row r="6" spans="1:9" ht="12.75" customHeight="1" x14ac:dyDescent="0.2">
      <c r="A6" s="22"/>
      <c r="B6" s="130" t="s">
        <v>5</v>
      </c>
      <c r="C6" s="133" t="s">
        <v>6</v>
      </c>
      <c r="D6" s="134"/>
      <c r="E6" s="134"/>
      <c r="F6" s="134"/>
      <c r="G6" s="135"/>
      <c r="H6" s="139" t="s">
        <v>7</v>
      </c>
      <c r="I6" s="23" t="s">
        <v>0</v>
      </c>
    </row>
    <row r="7" spans="1:9" ht="12.75" customHeight="1" x14ac:dyDescent="0.2">
      <c r="A7" s="8" t="s">
        <v>8</v>
      </c>
      <c r="B7" s="131"/>
      <c r="C7" s="136"/>
      <c r="D7" s="137"/>
      <c r="E7" s="137"/>
      <c r="F7" s="137"/>
      <c r="G7" s="138"/>
      <c r="H7" s="140"/>
      <c r="I7" s="24" t="s">
        <v>1</v>
      </c>
    </row>
    <row r="8" spans="1:9" ht="12.75" customHeight="1" x14ac:dyDescent="0.2">
      <c r="A8" s="8" t="s">
        <v>9</v>
      </c>
      <c r="B8" s="131"/>
      <c r="C8" s="20"/>
      <c r="D8" s="9"/>
      <c r="E8" s="21"/>
      <c r="F8" s="9"/>
      <c r="G8" s="10"/>
      <c r="H8" s="140"/>
      <c r="I8" s="1" t="s">
        <v>2</v>
      </c>
    </row>
    <row r="9" spans="1:9" ht="12.75" customHeight="1" x14ac:dyDescent="0.2">
      <c r="A9" s="8" t="s">
        <v>10</v>
      </c>
      <c r="B9" s="131"/>
      <c r="C9" s="7">
        <v>1</v>
      </c>
      <c r="D9" s="11">
        <v>2</v>
      </c>
      <c r="E9" s="19">
        <v>3</v>
      </c>
      <c r="F9" s="11">
        <v>4</v>
      </c>
      <c r="G9" s="25" t="s">
        <v>3</v>
      </c>
      <c r="H9" s="140"/>
      <c r="I9" s="1" t="s">
        <v>11</v>
      </c>
    </row>
    <row r="10" spans="1:9" ht="12.75" customHeight="1" x14ac:dyDescent="0.2">
      <c r="A10" s="26"/>
      <c r="B10" s="132"/>
      <c r="C10" s="27"/>
      <c r="D10" s="13"/>
      <c r="E10" s="12"/>
      <c r="F10" s="13"/>
      <c r="G10" s="28"/>
      <c r="H10" s="141"/>
      <c r="I10" s="2" t="s">
        <v>4</v>
      </c>
    </row>
    <row r="11" spans="1:9" ht="12.75" customHeight="1" x14ac:dyDescent="0.2">
      <c r="A11" s="21"/>
    </row>
    <row r="12" spans="1:9" ht="12.75" customHeight="1" x14ac:dyDescent="0.2">
      <c r="A12" s="142" t="s">
        <v>12</v>
      </c>
      <c r="B12" s="142"/>
      <c r="C12" s="142"/>
      <c r="D12" s="142"/>
      <c r="E12" s="142"/>
      <c r="F12" s="142"/>
      <c r="G12" s="142"/>
      <c r="H12" s="142"/>
      <c r="I12" s="142"/>
    </row>
    <row r="13" spans="1:9" ht="12.75" customHeight="1" x14ac:dyDescent="0.2">
      <c r="A13" s="29"/>
      <c r="B13" s="15"/>
      <c r="C13" s="15"/>
      <c r="D13" s="15"/>
      <c r="E13" s="15"/>
      <c r="F13" s="15"/>
      <c r="G13" s="15"/>
      <c r="H13" s="15"/>
      <c r="I13" s="30"/>
    </row>
    <row r="14" spans="1:9" ht="12.75" customHeight="1" x14ac:dyDescent="0.2">
      <c r="A14" s="14" t="s">
        <v>16</v>
      </c>
      <c r="B14" s="15">
        <f>SUM(C14:G14)</f>
        <v>51713</v>
      </c>
      <c r="C14" s="15">
        <f t="shared" ref="C14:G17" si="0">C30+C22</f>
        <v>34873</v>
      </c>
      <c r="D14" s="15">
        <f t="shared" si="0"/>
        <v>10706</v>
      </c>
      <c r="E14" s="15">
        <f t="shared" si="0"/>
        <v>3773</v>
      </c>
      <c r="F14" s="15">
        <f t="shared" si="0"/>
        <v>1800</v>
      </c>
      <c r="G14" s="15">
        <f t="shared" si="0"/>
        <v>561</v>
      </c>
      <c r="H14" s="15">
        <f>H22+H30</f>
        <v>77774</v>
      </c>
      <c r="I14" s="31">
        <f>H14/B14</f>
        <v>1.5039545182062537</v>
      </c>
    </row>
    <row r="15" spans="1:9" ht="12.75" customHeight="1" x14ac:dyDescent="0.2">
      <c r="A15" s="32" t="s">
        <v>17</v>
      </c>
      <c r="B15" s="15">
        <f>SUM(C15:G15)</f>
        <v>83651</v>
      </c>
      <c r="C15" s="15">
        <f t="shared" si="0"/>
        <v>36718</v>
      </c>
      <c r="D15" s="15">
        <f t="shared" si="0"/>
        <v>15500</v>
      </c>
      <c r="E15" s="15">
        <f t="shared" si="0"/>
        <v>11874</v>
      </c>
      <c r="F15" s="15">
        <f t="shared" si="0"/>
        <v>13175</v>
      </c>
      <c r="G15" s="15">
        <f t="shared" si="0"/>
        <v>6384</v>
      </c>
      <c r="H15" s="15">
        <f>H23+H31</f>
        <v>189959</v>
      </c>
      <c r="I15" s="31">
        <f>H15/B15</f>
        <v>2.2708515140285233</v>
      </c>
    </row>
    <row r="16" spans="1:9" ht="12.75" customHeight="1" x14ac:dyDescent="0.2">
      <c r="A16" s="32" t="s">
        <v>13</v>
      </c>
      <c r="B16" s="15">
        <f>SUM(C16:G16)</f>
        <v>76502</v>
      </c>
      <c r="C16" s="15">
        <f t="shared" si="0"/>
        <v>26807</v>
      </c>
      <c r="D16" s="15">
        <f t="shared" si="0"/>
        <v>20487</v>
      </c>
      <c r="E16" s="15">
        <f t="shared" si="0"/>
        <v>14379</v>
      </c>
      <c r="F16" s="15">
        <f t="shared" si="0"/>
        <v>10276</v>
      </c>
      <c r="G16" s="15">
        <f t="shared" si="0"/>
        <v>4553</v>
      </c>
      <c r="H16" s="15">
        <f>H24+H32</f>
        <v>176463</v>
      </c>
      <c r="I16" s="31">
        <f>H16/B16</f>
        <v>2.3066455778933883</v>
      </c>
    </row>
    <row r="17" spans="1:9" ht="12.75" customHeight="1" x14ac:dyDescent="0.2">
      <c r="A17" s="14" t="s">
        <v>14</v>
      </c>
      <c r="B17" s="15">
        <f>SUM(C17:G17)</f>
        <v>84456</v>
      </c>
      <c r="C17" s="15">
        <f t="shared" si="0"/>
        <v>41062</v>
      </c>
      <c r="D17" s="15">
        <f t="shared" si="0"/>
        <v>30622</v>
      </c>
      <c r="E17" s="15">
        <f t="shared" si="0"/>
        <v>9288</v>
      </c>
      <c r="F17" s="15">
        <f t="shared" si="0"/>
        <v>2610</v>
      </c>
      <c r="G17" s="15">
        <f t="shared" si="0"/>
        <v>874</v>
      </c>
      <c r="H17" s="15">
        <f>H25+H33</f>
        <v>145279</v>
      </c>
      <c r="I17" s="31">
        <f>H17/B17</f>
        <v>1.7201738183195985</v>
      </c>
    </row>
    <row r="18" spans="1:9" ht="12.75" customHeight="1" x14ac:dyDescent="0.2">
      <c r="A18" s="14" t="s">
        <v>15</v>
      </c>
      <c r="B18" s="15">
        <f>SUM(C18:G18)</f>
        <v>296322</v>
      </c>
      <c r="C18" s="15">
        <f t="shared" ref="C18:H18" si="1">SUM(C14:C17)</f>
        <v>139460</v>
      </c>
      <c r="D18" s="15">
        <f t="shared" si="1"/>
        <v>77315</v>
      </c>
      <c r="E18" s="15">
        <f t="shared" si="1"/>
        <v>39314</v>
      </c>
      <c r="F18" s="15">
        <f t="shared" si="1"/>
        <v>27861</v>
      </c>
      <c r="G18" s="15">
        <f t="shared" si="1"/>
        <v>12372</v>
      </c>
      <c r="H18" s="15">
        <f t="shared" si="1"/>
        <v>589475</v>
      </c>
      <c r="I18" s="31">
        <f>H18/B18</f>
        <v>1.9893055527432995</v>
      </c>
    </row>
    <row r="19" spans="1:9" ht="12.75" customHeight="1" x14ac:dyDescent="0.2">
      <c r="A19" s="21"/>
      <c r="I19" s="31"/>
    </row>
    <row r="20" spans="1:9" ht="12.75" customHeight="1" x14ac:dyDescent="0.2">
      <c r="A20" s="128" t="s">
        <v>19</v>
      </c>
      <c r="B20" s="128"/>
      <c r="C20" s="128"/>
      <c r="D20" s="128"/>
      <c r="E20" s="128"/>
      <c r="F20" s="128"/>
      <c r="G20" s="128"/>
      <c r="H20" s="128"/>
      <c r="I20" s="128"/>
    </row>
    <row r="21" spans="1:9" ht="12.75" customHeight="1" x14ac:dyDescent="0.2">
      <c r="A21" s="29"/>
      <c r="B21" s="15"/>
      <c r="C21" s="15"/>
      <c r="D21" s="15"/>
      <c r="E21" s="15"/>
      <c r="F21" s="15"/>
      <c r="G21" s="15"/>
      <c r="H21" s="15"/>
      <c r="I21" s="31"/>
    </row>
    <row r="22" spans="1:9" ht="12.75" customHeight="1" x14ac:dyDescent="0.2">
      <c r="A22" s="14" t="s">
        <v>16</v>
      </c>
      <c r="B22" s="15">
        <v>36858</v>
      </c>
      <c r="C22" s="15">
        <v>26919</v>
      </c>
      <c r="D22" s="15">
        <v>7277</v>
      </c>
      <c r="E22" s="15">
        <v>1818</v>
      </c>
      <c r="F22" s="15">
        <v>684</v>
      </c>
      <c r="G22" s="15">
        <v>160</v>
      </c>
      <c r="H22" s="15">
        <v>50507</v>
      </c>
      <c r="I22" s="31">
        <f>H22/B22</f>
        <v>1.3703130934939498</v>
      </c>
    </row>
    <row r="23" spans="1:9" ht="12.75" customHeight="1" x14ac:dyDescent="0.2">
      <c r="A23" s="32" t="s">
        <v>17</v>
      </c>
      <c r="B23" s="15">
        <v>63241</v>
      </c>
      <c r="C23" s="15">
        <v>29909</v>
      </c>
      <c r="D23" s="15">
        <v>12307</v>
      </c>
      <c r="E23" s="15">
        <v>8624</v>
      </c>
      <c r="F23" s="15">
        <v>8952</v>
      </c>
      <c r="G23" s="15">
        <v>3449</v>
      </c>
      <c r="H23" s="15">
        <v>134274</v>
      </c>
      <c r="I23" s="31">
        <f>H23/B23</f>
        <v>2.1232112079189132</v>
      </c>
    </row>
    <row r="24" spans="1:9" ht="12.75" customHeight="1" x14ac:dyDescent="0.2">
      <c r="A24" s="32" t="s">
        <v>13</v>
      </c>
      <c r="B24" s="15">
        <v>58404</v>
      </c>
      <c r="C24" s="15">
        <v>21355</v>
      </c>
      <c r="D24" s="15">
        <v>16195</v>
      </c>
      <c r="E24" s="15">
        <v>10811</v>
      </c>
      <c r="F24" s="15">
        <v>7317</v>
      </c>
      <c r="G24" s="15">
        <v>2726</v>
      </c>
      <c r="H24" s="15">
        <v>129841</v>
      </c>
      <c r="I24" s="31">
        <f>H24/B24</f>
        <v>2.2231525237997398</v>
      </c>
    </row>
    <row r="25" spans="1:9" ht="12.75" customHeight="1" x14ac:dyDescent="0.2">
      <c r="A25" s="14" t="s">
        <v>14</v>
      </c>
      <c r="B25" s="15">
        <v>78706</v>
      </c>
      <c r="C25" s="15">
        <v>38605</v>
      </c>
      <c r="D25" s="15">
        <v>28626</v>
      </c>
      <c r="E25" s="15">
        <v>8487</v>
      </c>
      <c r="F25" s="15">
        <v>2283</v>
      </c>
      <c r="G25" s="15">
        <v>705</v>
      </c>
      <c r="H25" s="15">
        <v>134189</v>
      </c>
      <c r="I25" s="31">
        <f>H25/B25</f>
        <v>1.7049399029298911</v>
      </c>
    </row>
    <row r="26" spans="1:9" ht="12.75" customHeight="1" x14ac:dyDescent="0.2">
      <c r="A26" s="14" t="s">
        <v>15</v>
      </c>
      <c r="B26" s="15">
        <f>SUM(C26:G26)</f>
        <v>237209</v>
      </c>
      <c r="C26" s="15">
        <f t="shared" ref="C26:H26" si="2">SUM(C22:C25)</f>
        <v>116788</v>
      </c>
      <c r="D26" s="15">
        <f t="shared" si="2"/>
        <v>64405</v>
      </c>
      <c r="E26" s="15">
        <f t="shared" si="2"/>
        <v>29740</v>
      </c>
      <c r="F26" s="15">
        <f t="shared" si="2"/>
        <v>19236</v>
      </c>
      <c r="G26" s="15">
        <f t="shared" si="2"/>
        <v>7040</v>
      </c>
      <c r="H26" s="15">
        <f t="shared" si="2"/>
        <v>448811</v>
      </c>
      <c r="I26" s="31">
        <f>H26/B26</f>
        <v>1.8920487839837443</v>
      </c>
    </row>
    <row r="27" spans="1:9" ht="12.75" customHeight="1" x14ac:dyDescent="0.2">
      <c r="A27" s="33"/>
      <c r="B27" s="15"/>
      <c r="C27" s="15"/>
      <c r="D27" s="15"/>
      <c r="E27" s="15"/>
      <c r="F27" s="15"/>
      <c r="G27" s="15"/>
      <c r="H27" s="15"/>
      <c r="I27" s="31"/>
    </row>
    <row r="28" spans="1:9" ht="12.75" customHeight="1" x14ac:dyDescent="0.2">
      <c r="A28" s="143" t="s">
        <v>20</v>
      </c>
      <c r="B28" s="143"/>
      <c r="C28" s="143"/>
      <c r="D28" s="143"/>
      <c r="E28" s="143"/>
      <c r="F28" s="143"/>
      <c r="G28" s="143"/>
      <c r="H28" s="143"/>
      <c r="I28" s="143"/>
    </row>
    <row r="29" spans="1:9" ht="12.75" customHeight="1" x14ac:dyDescent="0.2">
      <c r="A29" s="29"/>
      <c r="B29" s="15"/>
      <c r="C29" s="15"/>
      <c r="D29" s="15"/>
      <c r="E29" s="15"/>
      <c r="F29" s="15"/>
      <c r="G29" s="15"/>
      <c r="H29" s="15"/>
      <c r="I29" s="31"/>
    </row>
    <row r="30" spans="1:9" ht="12.75" customHeight="1" x14ac:dyDescent="0.2">
      <c r="A30" s="14" t="s">
        <v>16</v>
      </c>
      <c r="B30" s="15">
        <v>14855</v>
      </c>
      <c r="C30" s="15">
        <v>7954</v>
      </c>
      <c r="D30" s="15">
        <v>3429</v>
      </c>
      <c r="E30" s="15">
        <v>1955</v>
      </c>
      <c r="F30" s="15">
        <v>1116</v>
      </c>
      <c r="G30" s="15">
        <v>401</v>
      </c>
      <c r="H30" s="15">
        <v>27267</v>
      </c>
      <c r="I30" s="31">
        <f>H30/B30</f>
        <v>1.8355435880175026</v>
      </c>
    </row>
    <row r="31" spans="1:9" ht="12.75" customHeight="1" x14ac:dyDescent="0.2">
      <c r="A31" s="32" t="s">
        <v>17</v>
      </c>
      <c r="B31" s="15">
        <v>20410</v>
      </c>
      <c r="C31" s="15">
        <v>6809</v>
      </c>
      <c r="D31" s="15">
        <v>3193</v>
      </c>
      <c r="E31" s="15">
        <v>3250</v>
      </c>
      <c r="F31" s="15">
        <v>4223</v>
      </c>
      <c r="G31" s="15">
        <v>2935</v>
      </c>
      <c r="H31" s="15">
        <v>55685</v>
      </c>
      <c r="I31" s="31">
        <f>H31/B31</f>
        <v>2.7283194512493876</v>
      </c>
    </row>
    <row r="32" spans="1:9" ht="12.75" customHeight="1" x14ac:dyDescent="0.2">
      <c r="A32" s="32" t="s">
        <v>13</v>
      </c>
      <c r="B32" s="15">
        <v>18098</v>
      </c>
      <c r="C32" s="15">
        <v>5452</v>
      </c>
      <c r="D32" s="15">
        <v>4292</v>
      </c>
      <c r="E32" s="15">
        <v>3568</v>
      </c>
      <c r="F32" s="15">
        <v>2959</v>
      </c>
      <c r="G32" s="15">
        <v>1827</v>
      </c>
      <c r="H32" s="15">
        <v>46622</v>
      </c>
      <c r="I32" s="31">
        <f>H32/B32</f>
        <v>2.5760857553320808</v>
      </c>
    </row>
    <row r="33" spans="1:9" ht="12.75" customHeight="1" x14ac:dyDescent="0.2">
      <c r="A33" s="14" t="s">
        <v>14</v>
      </c>
      <c r="B33" s="15">
        <v>5750</v>
      </c>
      <c r="C33" s="15">
        <v>2457</v>
      </c>
      <c r="D33" s="15">
        <v>1996</v>
      </c>
      <c r="E33" s="15">
        <v>801</v>
      </c>
      <c r="F33" s="15">
        <v>327</v>
      </c>
      <c r="G33" s="15">
        <v>169</v>
      </c>
      <c r="H33" s="15">
        <v>11090</v>
      </c>
      <c r="I33" s="31">
        <f>H33/B33</f>
        <v>1.9286956521739131</v>
      </c>
    </row>
    <row r="34" spans="1:9" ht="12.75" customHeight="1" x14ac:dyDescent="0.2">
      <c r="A34" s="14" t="s">
        <v>15</v>
      </c>
      <c r="B34" s="15">
        <f>B18-B26</f>
        <v>59113</v>
      </c>
      <c r="C34" s="15">
        <f t="shared" ref="C34:H34" si="3">C18-C26</f>
        <v>22672</v>
      </c>
      <c r="D34" s="15">
        <f t="shared" si="3"/>
        <v>12910</v>
      </c>
      <c r="E34" s="15">
        <f t="shared" si="3"/>
        <v>9574</v>
      </c>
      <c r="F34" s="15">
        <f t="shared" si="3"/>
        <v>8625</v>
      </c>
      <c r="G34" s="15">
        <f t="shared" si="3"/>
        <v>5332</v>
      </c>
      <c r="H34" s="15">
        <f t="shared" si="3"/>
        <v>140664</v>
      </c>
      <c r="I34" s="31">
        <f>H34/B34</f>
        <v>2.3795780961886557</v>
      </c>
    </row>
    <row r="35" spans="1:9" ht="12.75" customHeight="1" x14ac:dyDescent="0.2">
      <c r="A35" s="16" t="str">
        <f>REPT("    ",7)</f>
        <v xml:space="preserve">                            </v>
      </c>
      <c r="B35" s="3"/>
      <c r="H35" s="3"/>
    </row>
    <row r="36" spans="1:9" ht="12.75" customHeight="1" x14ac:dyDescent="0.2">
      <c r="A36" s="4" t="s">
        <v>36</v>
      </c>
      <c r="H36" s="3"/>
      <c r="I36" s="3"/>
    </row>
    <row r="41" spans="1:9" ht="12.75" customHeight="1" x14ac:dyDescent="0.2">
      <c r="A41" s="17"/>
      <c r="B41" s="17"/>
      <c r="C41" s="17"/>
      <c r="D41" s="17"/>
      <c r="E41" s="17"/>
      <c r="F41" s="17"/>
      <c r="G41" s="17"/>
      <c r="H41" s="17"/>
      <c r="I41" s="17"/>
    </row>
    <row r="42" spans="1:9" ht="12.75" customHeight="1" x14ac:dyDescent="0.2">
      <c r="A42" s="17"/>
      <c r="B42" s="17"/>
      <c r="C42" s="17"/>
      <c r="D42" s="17"/>
      <c r="E42" s="17"/>
      <c r="F42" s="17"/>
      <c r="G42" s="17"/>
      <c r="H42" s="17"/>
      <c r="I42" s="17"/>
    </row>
    <row r="43" spans="1:9" ht="12.75" customHeight="1" x14ac:dyDescent="0.2">
      <c r="A43" s="17"/>
    </row>
    <row r="46" spans="1:9" ht="12.75" customHeight="1" x14ac:dyDescent="0.2">
      <c r="A46" s="17"/>
    </row>
    <row r="47" spans="1:9" ht="12.75" customHeight="1" x14ac:dyDescent="0.2">
      <c r="A47" s="17"/>
    </row>
    <row r="59" ht="11.25" x14ac:dyDescent="0.2"/>
    <row r="60" ht="11.25" x14ac:dyDescent="0.2"/>
    <row r="61" ht="11.25" x14ac:dyDescent="0.2"/>
  </sheetData>
  <mergeCells count="6">
    <mergeCell ref="A20:I20"/>
    <mergeCell ref="A28:I28"/>
    <mergeCell ref="B6:B10"/>
    <mergeCell ref="C6:G7"/>
    <mergeCell ref="H6:H10"/>
    <mergeCell ref="A12:I12"/>
  </mergeCells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/>
  <dimension ref="A1:I71"/>
  <sheetViews>
    <sheetView workbookViewId="0">
      <selection activeCell="H22" sqref="H22"/>
    </sheetView>
  </sheetViews>
  <sheetFormatPr baseColWidth="10" defaultColWidth="9.83203125" defaultRowHeight="12.75" customHeight="1" x14ac:dyDescent="0.2"/>
  <cols>
    <col min="1" max="1" width="19.83203125" customWidth="1"/>
    <col min="2" max="9" width="11.83203125" customWidth="1"/>
  </cols>
  <sheetData>
    <row r="1" spans="1:9" ht="12.75" customHeight="1" x14ac:dyDescent="0.2">
      <c r="A1" s="6" t="s">
        <v>32</v>
      </c>
      <c r="B1" s="1"/>
      <c r="C1" s="1"/>
      <c r="D1" s="1"/>
      <c r="E1" s="1"/>
      <c r="F1" s="1"/>
      <c r="G1" s="1"/>
      <c r="H1" s="1"/>
    </row>
    <row r="3" spans="1:9" ht="12.75" customHeight="1" x14ac:dyDescent="0.2">
      <c r="A3" s="18" t="s">
        <v>46</v>
      </c>
      <c r="B3" s="1"/>
      <c r="C3" s="1"/>
      <c r="D3" s="1"/>
      <c r="E3" s="1"/>
      <c r="F3" s="1"/>
      <c r="G3" s="1"/>
      <c r="H3" s="1"/>
      <c r="I3" s="1"/>
    </row>
    <row r="4" spans="1:9" ht="12.75" customHeight="1" x14ac:dyDescent="0.2">
      <c r="A4" s="18" t="s">
        <v>54</v>
      </c>
      <c r="B4" s="1"/>
      <c r="C4" s="1"/>
      <c r="D4" s="1"/>
      <c r="E4" s="1"/>
      <c r="F4" s="1"/>
      <c r="G4" s="1"/>
      <c r="H4" s="1"/>
      <c r="I4" s="1"/>
    </row>
    <row r="5" spans="1:9" ht="12.75" customHeight="1" x14ac:dyDescent="0.2">
      <c r="B5" s="5"/>
      <c r="C5" s="5"/>
      <c r="D5" s="5"/>
      <c r="E5" s="5"/>
      <c r="F5" s="5"/>
      <c r="G5" s="5"/>
    </row>
    <row r="6" spans="1:9" ht="12.75" customHeight="1" x14ac:dyDescent="0.2">
      <c r="A6" s="22"/>
      <c r="B6" s="130" t="s">
        <v>5</v>
      </c>
      <c r="C6" s="133" t="s">
        <v>6</v>
      </c>
      <c r="D6" s="134"/>
      <c r="E6" s="134"/>
      <c r="F6" s="134"/>
      <c r="G6" s="135"/>
      <c r="H6" s="139" t="s">
        <v>7</v>
      </c>
      <c r="I6" s="23" t="s">
        <v>0</v>
      </c>
    </row>
    <row r="7" spans="1:9" ht="12.75" customHeight="1" x14ac:dyDescent="0.2">
      <c r="A7" s="8" t="s">
        <v>8</v>
      </c>
      <c r="B7" s="131"/>
      <c r="C7" s="136"/>
      <c r="D7" s="137"/>
      <c r="E7" s="137"/>
      <c r="F7" s="137"/>
      <c r="G7" s="138"/>
      <c r="H7" s="140"/>
      <c r="I7" s="24" t="s">
        <v>1</v>
      </c>
    </row>
    <row r="8" spans="1:9" ht="12.75" customHeight="1" x14ac:dyDescent="0.2">
      <c r="A8" s="8" t="s">
        <v>9</v>
      </c>
      <c r="B8" s="131"/>
      <c r="C8" s="20"/>
      <c r="D8" s="9"/>
      <c r="E8" s="21"/>
      <c r="F8" s="9"/>
      <c r="G8" s="10"/>
      <c r="H8" s="140"/>
      <c r="I8" s="1" t="s">
        <v>2</v>
      </c>
    </row>
    <row r="9" spans="1:9" ht="12.75" customHeight="1" x14ac:dyDescent="0.2">
      <c r="A9" s="8" t="s">
        <v>10</v>
      </c>
      <c r="B9" s="131"/>
      <c r="C9" s="7">
        <v>1</v>
      </c>
      <c r="D9" s="11">
        <v>2</v>
      </c>
      <c r="E9" s="19">
        <v>3</v>
      </c>
      <c r="F9" s="11">
        <v>4</v>
      </c>
      <c r="G9" s="25" t="s">
        <v>3</v>
      </c>
      <c r="H9" s="140"/>
      <c r="I9" s="1" t="s">
        <v>11</v>
      </c>
    </row>
    <row r="10" spans="1:9" ht="12.75" customHeight="1" x14ac:dyDescent="0.2">
      <c r="A10" s="26"/>
      <c r="B10" s="132"/>
      <c r="C10" s="27"/>
      <c r="D10" s="13"/>
      <c r="E10" s="12"/>
      <c r="F10" s="13"/>
      <c r="G10" s="28"/>
      <c r="H10" s="141"/>
      <c r="I10" s="2" t="s">
        <v>4</v>
      </c>
    </row>
    <row r="11" spans="1:9" ht="12.75" customHeight="1" x14ac:dyDescent="0.2">
      <c r="A11" s="21"/>
    </row>
    <row r="12" spans="1:9" ht="12.75" customHeight="1" x14ac:dyDescent="0.2">
      <c r="A12" s="142" t="s">
        <v>12</v>
      </c>
      <c r="B12" s="142"/>
      <c r="C12" s="142"/>
      <c r="D12" s="142"/>
      <c r="E12" s="142"/>
      <c r="F12" s="142"/>
      <c r="G12" s="142"/>
      <c r="H12" s="142"/>
      <c r="I12" s="142"/>
    </row>
    <row r="13" spans="1:9" ht="12.75" customHeight="1" x14ac:dyDescent="0.2">
      <c r="A13" s="29"/>
      <c r="B13" s="15"/>
      <c r="C13" s="15"/>
      <c r="D13" s="15"/>
      <c r="E13" s="15"/>
      <c r="F13" s="15"/>
      <c r="G13" s="15"/>
      <c r="H13" s="15"/>
      <c r="I13" s="30"/>
    </row>
    <row r="14" spans="1:9" ht="12.75" customHeight="1" x14ac:dyDescent="0.2">
      <c r="A14" s="14" t="s">
        <v>16</v>
      </c>
      <c r="B14" s="15">
        <f>SUM(C14:G14)</f>
        <v>54726</v>
      </c>
      <c r="C14" s="15">
        <f t="shared" ref="C14:G17" si="0">C30+C22</f>
        <v>36913</v>
      </c>
      <c r="D14" s="15">
        <f t="shared" si="0"/>
        <v>11132</v>
      </c>
      <c r="E14" s="15">
        <f t="shared" si="0"/>
        <v>4020</v>
      </c>
      <c r="F14" s="15">
        <f t="shared" si="0"/>
        <v>1973</v>
      </c>
      <c r="G14" s="15">
        <f t="shared" si="0"/>
        <v>688</v>
      </c>
      <c r="H14" s="15">
        <f>H22+H30</f>
        <v>82757</v>
      </c>
      <c r="I14" s="31">
        <f>H14/B14</f>
        <v>1.5122062639330482</v>
      </c>
    </row>
    <row r="15" spans="1:9" ht="12.75" customHeight="1" x14ac:dyDescent="0.2">
      <c r="A15" s="32" t="s">
        <v>17</v>
      </c>
      <c r="B15" s="15">
        <f>SUM(C15:G15)</f>
        <v>82807</v>
      </c>
      <c r="C15" s="15">
        <f t="shared" si="0"/>
        <v>35988</v>
      </c>
      <c r="D15" s="15">
        <f t="shared" si="0"/>
        <v>15310</v>
      </c>
      <c r="E15" s="15">
        <f t="shared" si="0"/>
        <v>11889</v>
      </c>
      <c r="F15" s="15">
        <f t="shared" si="0"/>
        <v>13189</v>
      </c>
      <c r="G15" s="15">
        <f t="shared" si="0"/>
        <v>6431</v>
      </c>
      <c r="H15" s="15">
        <f>H23+H31</f>
        <v>189274</v>
      </c>
      <c r="I15" s="31">
        <f>H15/B15</f>
        <v>2.2857246368060671</v>
      </c>
    </row>
    <row r="16" spans="1:9" ht="12.75" customHeight="1" x14ac:dyDescent="0.2">
      <c r="A16" s="32" t="s">
        <v>13</v>
      </c>
      <c r="B16" s="15">
        <f>SUM(C16:G16)</f>
        <v>77076</v>
      </c>
      <c r="C16" s="15">
        <f t="shared" si="0"/>
        <v>26499</v>
      </c>
      <c r="D16" s="15">
        <f t="shared" si="0"/>
        <v>20653</v>
      </c>
      <c r="E16" s="15">
        <f t="shared" si="0"/>
        <v>14807</v>
      </c>
      <c r="F16" s="15">
        <f t="shared" si="0"/>
        <v>10462</v>
      </c>
      <c r="G16" s="15">
        <f t="shared" si="0"/>
        <v>4655</v>
      </c>
      <c r="H16" s="15">
        <f>H24+H32</f>
        <v>179009</v>
      </c>
      <c r="I16" s="31">
        <f>H16/B16</f>
        <v>2.3224998702579271</v>
      </c>
    </row>
    <row r="17" spans="1:9" ht="12.75" customHeight="1" x14ac:dyDescent="0.2">
      <c r="A17" s="14" t="s">
        <v>14</v>
      </c>
      <c r="B17" s="15">
        <f>SUM(C17:G17)</f>
        <v>83961</v>
      </c>
      <c r="C17" s="15">
        <f t="shared" si="0"/>
        <v>40878</v>
      </c>
      <c r="D17" s="15">
        <f t="shared" si="0"/>
        <v>30337</v>
      </c>
      <c r="E17" s="15">
        <f t="shared" si="0"/>
        <v>9253</v>
      </c>
      <c r="F17" s="15">
        <f t="shared" si="0"/>
        <v>2622</v>
      </c>
      <c r="G17" s="15">
        <f t="shared" si="0"/>
        <v>871</v>
      </c>
      <c r="H17" s="15">
        <f>H25+H33</f>
        <v>144460</v>
      </c>
      <c r="I17" s="31">
        <f>H17/B17</f>
        <v>1.7205607365324376</v>
      </c>
    </row>
    <row r="18" spans="1:9" ht="12.75" customHeight="1" x14ac:dyDescent="0.2">
      <c r="A18" s="14" t="s">
        <v>15</v>
      </c>
      <c r="B18" s="15">
        <f>SUM(C18:G18)</f>
        <v>298570</v>
      </c>
      <c r="C18" s="15">
        <f t="shared" ref="C18:H18" si="1">SUM(C14:C17)</f>
        <v>140278</v>
      </c>
      <c r="D18" s="15">
        <f t="shared" si="1"/>
        <v>77432</v>
      </c>
      <c r="E18" s="15">
        <f t="shared" si="1"/>
        <v>39969</v>
      </c>
      <c r="F18" s="15">
        <f t="shared" si="1"/>
        <v>28246</v>
      </c>
      <c r="G18" s="15">
        <f t="shared" si="1"/>
        <v>12645</v>
      </c>
      <c r="H18" s="15">
        <f t="shared" si="1"/>
        <v>595500</v>
      </c>
      <c r="I18" s="31">
        <f>H18/B18</f>
        <v>1.9945071507519174</v>
      </c>
    </row>
    <row r="19" spans="1:9" ht="12.75" customHeight="1" x14ac:dyDescent="0.2">
      <c r="A19" s="21"/>
      <c r="I19" s="31"/>
    </row>
    <row r="20" spans="1:9" ht="12.75" customHeight="1" x14ac:dyDescent="0.2">
      <c r="A20" s="128" t="s">
        <v>19</v>
      </c>
      <c r="B20" s="128"/>
      <c r="C20" s="128"/>
      <c r="D20" s="128"/>
      <c r="E20" s="128"/>
      <c r="F20" s="128"/>
      <c r="G20" s="128"/>
      <c r="H20" s="128"/>
      <c r="I20" s="128"/>
    </row>
    <row r="21" spans="1:9" ht="12.75" customHeight="1" x14ac:dyDescent="0.2">
      <c r="A21" s="29"/>
      <c r="B21" s="15"/>
      <c r="C21" s="15"/>
      <c r="D21" s="15"/>
      <c r="E21" s="15"/>
      <c r="F21" s="15"/>
      <c r="G21" s="15"/>
      <c r="H21" s="15"/>
      <c r="I21" s="31"/>
    </row>
    <row r="22" spans="1:9" ht="12.75" customHeight="1" x14ac:dyDescent="0.2">
      <c r="A22" s="14" t="s">
        <v>16</v>
      </c>
      <c r="B22" s="15">
        <v>39046</v>
      </c>
      <c r="C22" s="15">
        <v>28452</v>
      </c>
      <c r="D22" s="15">
        <v>7639</v>
      </c>
      <c r="E22" s="15">
        <v>1961</v>
      </c>
      <c r="F22" s="15">
        <v>802</v>
      </c>
      <c r="G22" s="15">
        <v>192</v>
      </c>
      <c r="H22" s="15">
        <v>53821</v>
      </c>
      <c r="I22" s="31">
        <f>H22/B22</f>
        <v>1.3783998360907648</v>
      </c>
    </row>
    <row r="23" spans="1:9" ht="12.75" customHeight="1" x14ac:dyDescent="0.2">
      <c r="A23" s="32" t="s">
        <v>17</v>
      </c>
      <c r="B23" s="15">
        <v>62139</v>
      </c>
      <c r="C23" s="15">
        <v>29037</v>
      </c>
      <c r="D23" s="15">
        <v>12101</v>
      </c>
      <c r="E23" s="15">
        <v>8656</v>
      </c>
      <c r="F23" s="15">
        <v>8956</v>
      </c>
      <c r="G23" s="15">
        <v>3389</v>
      </c>
      <c r="H23" s="15">
        <v>132785</v>
      </c>
      <c r="I23" s="31">
        <f>H23/B23</f>
        <v>2.1369027502856501</v>
      </c>
    </row>
    <row r="24" spans="1:9" ht="12.75" customHeight="1" x14ac:dyDescent="0.2">
      <c r="A24" s="32" t="s">
        <v>13</v>
      </c>
      <c r="B24" s="15">
        <v>59331</v>
      </c>
      <c r="C24" s="15">
        <v>21103</v>
      </c>
      <c r="D24" s="15">
        <v>16469</v>
      </c>
      <c r="E24" s="15">
        <v>11369</v>
      </c>
      <c r="F24" s="15">
        <v>7515</v>
      </c>
      <c r="G24" s="15">
        <v>2875</v>
      </c>
      <c r="H24" s="15">
        <v>133358</v>
      </c>
      <c r="I24" s="31">
        <f>H24/B24</f>
        <v>2.2476951340783065</v>
      </c>
    </row>
    <row r="25" spans="1:9" ht="12.75" customHeight="1" x14ac:dyDescent="0.2">
      <c r="A25" s="14" t="s">
        <v>14</v>
      </c>
      <c r="B25" s="15">
        <v>78721</v>
      </c>
      <c r="C25" s="15">
        <v>38642</v>
      </c>
      <c r="D25" s="15">
        <v>28509</v>
      </c>
      <c r="E25" s="15">
        <v>8504</v>
      </c>
      <c r="F25" s="15">
        <v>2337</v>
      </c>
      <c r="G25" s="15">
        <v>729</v>
      </c>
      <c r="H25" s="15">
        <v>134394</v>
      </c>
      <c r="I25" s="31">
        <f>H25/B25</f>
        <v>1.7072191664231908</v>
      </c>
    </row>
    <row r="26" spans="1:9" ht="12.75" customHeight="1" x14ac:dyDescent="0.2">
      <c r="A26" s="14" t="s">
        <v>15</v>
      </c>
      <c r="B26" s="15">
        <f>SUM(C26:G26)</f>
        <v>239237</v>
      </c>
      <c r="C26" s="15">
        <f t="shared" ref="C26:H26" si="2">SUM(C22:C25)</f>
        <v>117234</v>
      </c>
      <c r="D26" s="15">
        <f t="shared" si="2"/>
        <v>64718</v>
      </c>
      <c r="E26" s="15">
        <f t="shared" si="2"/>
        <v>30490</v>
      </c>
      <c r="F26" s="15">
        <f t="shared" si="2"/>
        <v>19610</v>
      </c>
      <c r="G26" s="15">
        <f t="shared" si="2"/>
        <v>7185</v>
      </c>
      <c r="H26" s="15">
        <f t="shared" si="2"/>
        <v>454358</v>
      </c>
      <c r="I26" s="31">
        <f>H26/B26</f>
        <v>1.8991961945685658</v>
      </c>
    </row>
    <row r="27" spans="1:9" ht="12.75" customHeight="1" x14ac:dyDescent="0.2">
      <c r="A27" s="33"/>
      <c r="B27" s="15"/>
      <c r="C27" s="15"/>
      <c r="D27" s="15"/>
      <c r="E27" s="15"/>
      <c r="F27" s="15"/>
      <c r="G27" s="15"/>
      <c r="H27" s="15"/>
      <c r="I27" s="31"/>
    </row>
    <row r="28" spans="1:9" ht="12.75" customHeight="1" x14ac:dyDescent="0.2">
      <c r="A28" s="143" t="s">
        <v>20</v>
      </c>
      <c r="B28" s="143"/>
      <c r="C28" s="143"/>
      <c r="D28" s="143"/>
      <c r="E28" s="143"/>
      <c r="F28" s="143"/>
      <c r="G28" s="143"/>
      <c r="H28" s="143"/>
      <c r="I28" s="143"/>
    </row>
    <row r="29" spans="1:9" ht="12.75" customHeight="1" x14ac:dyDescent="0.2">
      <c r="A29" s="29"/>
      <c r="B29" s="15"/>
      <c r="C29" s="15"/>
      <c r="D29" s="15"/>
      <c r="E29" s="15"/>
      <c r="F29" s="15"/>
      <c r="G29" s="15"/>
      <c r="H29" s="15"/>
      <c r="I29" s="31"/>
    </row>
    <row r="30" spans="1:9" ht="12.75" customHeight="1" x14ac:dyDescent="0.2">
      <c r="A30" s="14" t="s">
        <v>16</v>
      </c>
      <c r="B30" s="15">
        <v>15680</v>
      </c>
      <c r="C30" s="15">
        <v>8461</v>
      </c>
      <c r="D30" s="15">
        <v>3493</v>
      </c>
      <c r="E30" s="15">
        <v>2059</v>
      </c>
      <c r="F30" s="15">
        <v>1171</v>
      </c>
      <c r="G30" s="15">
        <v>496</v>
      </c>
      <c r="H30" s="15">
        <v>28936</v>
      </c>
      <c r="I30" s="31">
        <f>H30/B30</f>
        <v>1.8454081632653061</v>
      </c>
    </row>
    <row r="31" spans="1:9" ht="12.75" customHeight="1" x14ac:dyDescent="0.2">
      <c r="A31" s="32" t="s">
        <v>17</v>
      </c>
      <c r="B31" s="15">
        <v>20668</v>
      </c>
      <c r="C31" s="15">
        <v>6951</v>
      </c>
      <c r="D31" s="15">
        <v>3209</v>
      </c>
      <c r="E31" s="15">
        <v>3233</v>
      </c>
      <c r="F31" s="15">
        <v>4233</v>
      </c>
      <c r="G31" s="15">
        <v>3042</v>
      </c>
      <c r="H31" s="15">
        <v>56489</v>
      </c>
      <c r="I31" s="31">
        <f>H31/B31</f>
        <v>2.733162376620863</v>
      </c>
    </row>
    <row r="32" spans="1:9" ht="12.75" customHeight="1" x14ac:dyDescent="0.2">
      <c r="A32" s="32" t="s">
        <v>13</v>
      </c>
      <c r="B32" s="15">
        <v>17745</v>
      </c>
      <c r="C32" s="15">
        <v>5396</v>
      </c>
      <c r="D32" s="15">
        <v>4184</v>
      </c>
      <c r="E32" s="15">
        <v>3438</v>
      </c>
      <c r="F32" s="15">
        <v>2947</v>
      </c>
      <c r="G32" s="15">
        <v>1780</v>
      </c>
      <c r="H32" s="15">
        <v>45651</v>
      </c>
      <c r="I32" s="31">
        <f>H32/B32</f>
        <v>2.5726120033812343</v>
      </c>
    </row>
    <row r="33" spans="1:9" ht="12.75" customHeight="1" x14ac:dyDescent="0.2">
      <c r="A33" s="14" t="s">
        <v>14</v>
      </c>
      <c r="B33" s="15">
        <v>5240</v>
      </c>
      <c r="C33" s="15">
        <v>2236</v>
      </c>
      <c r="D33" s="15">
        <v>1828</v>
      </c>
      <c r="E33" s="15">
        <v>749</v>
      </c>
      <c r="F33" s="15">
        <v>285</v>
      </c>
      <c r="G33" s="15">
        <v>142</v>
      </c>
      <c r="H33" s="15">
        <v>10066</v>
      </c>
      <c r="I33" s="31">
        <f>H33/B33</f>
        <v>1.9209923664122137</v>
      </c>
    </row>
    <row r="34" spans="1:9" ht="12.75" customHeight="1" x14ac:dyDescent="0.2">
      <c r="A34" s="14" t="s">
        <v>15</v>
      </c>
      <c r="B34" s="15">
        <f>B18-B26</f>
        <v>59333</v>
      </c>
      <c r="C34" s="15">
        <f t="shared" ref="C34:H34" si="3">C18-C26</f>
        <v>23044</v>
      </c>
      <c r="D34" s="15">
        <f t="shared" si="3"/>
        <v>12714</v>
      </c>
      <c r="E34" s="15">
        <f t="shared" si="3"/>
        <v>9479</v>
      </c>
      <c r="F34" s="15">
        <f t="shared" si="3"/>
        <v>8636</v>
      </c>
      <c r="G34" s="15">
        <f t="shared" si="3"/>
        <v>5460</v>
      </c>
      <c r="H34" s="15">
        <f t="shared" si="3"/>
        <v>141142</v>
      </c>
      <c r="I34" s="31">
        <f>H34/B34</f>
        <v>2.378811116916387</v>
      </c>
    </row>
    <row r="35" spans="1:9" ht="12.75" customHeight="1" x14ac:dyDescent="0.2">
      <c r="A35" s="16" t="str">
        <f>REPT("    ",7)</f>
        <v xml:space="preserve">                            </v>
      </c>
      <c r="B35" s="3"/>
      <c r="H35" s="3"/>
    </row>
    <row r="36" spans="1:9" ht="12.75" customHeight="1" x14ac:dyDescent="0.2">
      <c r="A36" s="4" t="s">
        <v>36</v>
      </c>
      <c r="H36" s="3"/>
      <c r="I36" s="3"/>
    </row>
    <row r="51" spans="1:9" ht="12.75" customHeight="1" x14ac:dyDescent="0.2">
      <c r="A51" s="17"/>
      <c r="B51" s="17"/>
      <c r="C51" s="17"/>
      <c r="D51" s="17"/>
      <c r="E51" s="17"/>
      <c r="F51" s="17"/>
      <c r="G51" s="17"/>
      <c r="H51" s="17"/>
      <c r="I51" s="17"/>
    </row>
    <row r="52" spans="1:9" ht="12.75" customHeight="1" x14ac:dyDescent="0.2">
      <c r="A52" s="17"/>
      <c r="B52" s="17"/>
      <c r="C52" s="17"/>
      <c r="D52" s="17"/>
      <c r="E52" s="17"/>
      <c r="F52" s="17"/>
      <c r="G52" s="17"/>
      <c r="H52" s="17"/>
      <c r="I52" s="17"/>
    </row>
    <row r="53" spans="1:9" ht="12.75" customHeight="1" x14ac:dyDescent="0.2">
      <c r="A53" s="17"/>
    </row>
    <row r="56" spans="1:9" ht="12.75" customHeight="1" x14ac:dyDescent="0.2">
      <c r="A56" s="17"/>
    </row>
    <row r="57" spans="1:9" ht="12.75" customHeight="1" x14ac:dyDescent="0.2">
      <c r="A57" s="17"/>
    </row>
    <row r="69" ht="11.25" x14ac:dyDescent="0.2"/>
    <row r="70" ht="11.25" x14ac:dyDescent="0.2"/>
    <row r="71" ht="11.25" x14ac:dyDescent="0.2"/>
  </sheetData>
  <mergeCells count="6">
    <mergeCell ref="A20:I20"/>
    <mergeCell ref="A28:I28"/>
    <mergeCell ref="B6:B10"/>
    <mergeCell ref="C6:G7"/>
    <mergeCell ref="H6:H10"/>
    <mergeCell ref="A12:I12"/>
  </mergeCells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7"/>
  <dimension ref="A1:I69"/>
  <sheetViews>
    <sheetView workbookViewId="0">
      <selection activeCell="B26" sqref="B26"/>
    </sheetView>
  </sheetViews>
  <sheetFormatPr baseColWidth="10" defaultColWidth="9.83203125" defaultRowHeight="12.75" customHeight="1" x14ac:dyDescent="0.2"/>
  <cols>
    <col min="1" max="1" width="19.83203125" customWidth="1"/>
    <col min="2" max="9" width="11.83203125" customWidth="1"/>
  </cols>
  <sheetData>
    <row r="1" spans="1:9" ht="12.75" customHeight="1" x14ac:dyDescent="0.2">
      <c r="A1" s="6" t="s">
        <v>32</v>
      </c>
      <c r="B1" s="1"/>
      <c r="C1" s="1"/>
      <c r="D1" s="1"/>
      <c r="E1" s="1"/>
      <c r="F1" s="1"/>
      <c r="G1" s="1"/>
      <c r="H1" s="1"/>
    </row>
    <row r="3" spans="1:9" ht="12.75" customHeight="1" x14ac:dyDescent="0.2">
      <c r="A3" s="18" t="s">
        <v>47</v>
      </c>
      <c r="B3" s="1"/>
      <c r="C3" s="1"/>
      <c r="D3" s="1"/>
      <c r="E3" s="1"/>
      <c r="F3" s="1"/>
      <c r="G3" s="1"/>
      <c r="H3" s="1"/>
      <c r="I3" s="1"/>
    </row>
    <row r="4" spans="1:9" ht="12.75" customHeight="1" x14ac:dyDescent="0.2">
      <c r="A4" s="18" t="s">
        <v>54</v>
      </c>
      <c r="B4" s="1"/>
      <c r="C4" s="1"/>
      <c r="D4" s="1"/>
      <c r="E4" s="1"/>
      <c r="F4" s="1"/>
      <c r="G4" s="1"/>
      <c r="H4" s="1"/>
      <c r="I4" s="1"/>
    </row>
    <row r="5" spans="1:9" ht="12.75" customHeight="1" x14ac:dyDescent="0.2">
      <c r="B5" s="5"/>
      <c r="C5" s="5"/>
      <c r="D5" s="5"/>
      <c r="E5" s="5"/>
      <c r="F5" s="5"/>
      <c r="G5" s="5"/>
    </row>
    <row r="6" spans="1:9" ht="12.75" customHeight="1" x14ac:dyDescent="0.2">
      <c r="A6" s="22"/>
      <c r="B6" s="130" t="s">
        <v>5</v>
      </c>
      <c r="C6" s="133" t="s">
        <v>6</v>
      </c>
      <c r="D6" s="134"/>
      <c r="E6" s="134"/>
      <c r="F6" s="134"/>
      <c r="G6" s="135"/>
      <c r="H6" s="139" t="s">
        <v>7</v>
      </c>
      <c r="I6" s="23" t="s">
        <v>0</v>
      </c>
    </row>
    <row r="7" spans="1:9" ht="12.75" customHeight="1" x14ac:dyDescent="0.2">
      <c r="A7" s="8" t="s">
        <v>8</v>
      </c>
      <c r="B7" s="131"/>
      <c r="C7" s="136"/>
      <c r="D7" s="137"/>
      <c r="E7" s="137"/>
      <c r="F7" s="137"/>
      <c r="G7" s="138"/>
      <c r="H7" s="140"/>
      <c r="I7" s="24" t="s">
        <v>1</v>
      </c>
    </row>
    <row r="8" spans="1:9" ht="12.75" customHeight="1" x14ac:dyDescent="0.2">
      <c r="A8" s="8" t="s">
        <v>9</v>
      </c>
      <c r="B8" s="131"/>
      <c r="C8" s="20"/>
      <c r="D8" s="9"/>
      <c r="E8" s="21"/>
      <c r="F8" s="9"/>
      <c r="G8" s="10"/>
      <c r="H8" s="140"/>
      <c r="I8" s="1" t="s">
        <v>2</v>
      </c>
    </row>
    <row r="9" spans="1:9" ht="12.75" customHeight="1" x14ac:dyDescent="0.2">
      <c r="A9" s="8" t="s">
        <v>10</v>
      </c>
      <c r="B9" s="131"/>
      <c r="C9" s="7">
        <v>1</v>
      </c>
      <c r="D9" s="11">
        <v>2</v>
      </c>
      <c r="E9" s="19">
        <v>3</v>
      </c>
      <c r="F9" s="11">
        <v>4</v>
      </c>
      <c r="G9" s="25" t="s">
        <v>3</v>
      </c>
      <c r="H9" s="140"/>
      <c r="I9" s="1" t="s">
        <v>11</v>
      </c>
    </row>
    <row r="10" spans="1:9" ht="12.75" customHeight="1" x14ac:dyDescent="0.2">
      <c r="A10" s="26"/>
      <c r="B10" s="132"/>
      <c r="C10" s="27"/>
      <c r="D10" s="13"/>
      <c r="E10" s="12"/>
      <c r="F10" s="13"/>
      <c r="G10" s="28"/>
      <c r="H10" s="141"/>
      <c r="I10" s="2" t="s">
        <v>4</v>
      </c>
    </row>
    <row r="11" spans="1:9" ht="12.75" customHeight="1" x14ac:dyDescent="0.2">
      <c r="A11" s="21"/>
    </row>
    <row r="12" spans="1:9" ht="12.75" customHeight="1" x14ac:dyDescent="0.2">
      <c r="A12" s="142" t="s">
        <v>12</v>
      </c>
      <c r="B12" s="142"/>
      <c r="C12" s="142"/>
      <c r="D12" s="142"/>
      <c r="E12" s="142"/>
      <c r="F12" s="142"/>
      <c r="G12" s="142"/>
      <c r="H12" s="142"/>
      <c r="I12" s="142"/>
    </row>
    <row r="13" spans="1:9" ht="12.75" customHeight="1" x14ac:dyDescent="0.2">
      <c r="A13" s="29"/>
      <c r="B13" s="15"/>
      <c r="C13" s="15"/>
      <c r="D13" s="15"/>
      <c r="E13" s="15"/>
      <c r="F13" s="15"/>
      <c r="G13" s="15"/>
      <c r="H13" s="15"/>
      <c r="I13" s="30"/>
    </row>
    <row r="14" spans="1:9" ht="12.75" customHeight="1" x14ac:dyDescent="0.2">
      <c r="A14" s="14" t="s">
        <v>16</v>
      </c>
      <c r="B14" s="15">
        <f>SUM(C14:G14)</f>
        <v>57902</v>
      </c>
      <c r="C14" s="15">
        <f t="shared" ref="C14:G17" si="0">C30+C22</f>
        <v>39374</v>
      </c>
      <c r="D14" s="15">
        <f t="shared" si="0"/>
        <v>11422</v>
      </c>
      <c r="E14" s="15">
        <f t="shared" si="0"/>
        <v>4183</v>
      </c>
      <c r="F14" s="15">
        <f t="shared" si="0"/>
        <v>2102</v>
      </c>
      <c r="G14" s="15">
        <f t="shared" si="0"/>
        <v>821</v>
      </c>
      <c r="H14" s="15">
        <f>H22+H30</f>
        <v>87516</v>
      </c>
      <c r="I14" s="31">
        <f>H14/B14</f>
        <v>1.5114503816793894</v>
      </c>
    </row>
    <row r="15" spans="1:9" ht="12.75" customHeight="1" x14ac:dyDescent="0.2">
      <c r="A15" s="32" t="s">
        <v>17</v>
      </c>
      <c r="B15" s="15">
        <f>SUM(C15:G15)</f>
        <v>82294</v>
      </c>
      <c r="C15" s="15">
        <f t="shared" si="0"/>
        <v>35471</v>
      </c>
      <c r="D15" s="15">
        <f t="shared" si="0"/>
        <v>15218</v>
      </c>
      <c r="E15" s="15">
        <f t="shared" si="0"/>
        <v>12070</v>
      </c>
      <c r="F15" s="15">
        <f t="shared" si="0"/>
        <v>13182</v>
      </c>
      <c r="G15" s="15">
        <f t="shared" si="0"/>
        <v>6353</v>
      </c>
      <c r="H15" s="15">
        <f>H23+H31</f>
        <v>188678</v>
      </c>
      <c r="I15" s="31">
        <f>H15/B15</f>
        <v>2.2927309402872629</v>
      </c>
    </row>
    <row r="16" spans="1:9" ht="12.75" customHeight="1" x14ac:dyDescent="0.2">
      <c r="A16" s="32" t="s">
        <v>13</v>
      </c>
      <c r="B16" s="15">
        <f>SUM(C16:G16)</f>
        <v>76718</v>
      </c>
      <c r="C16" s="15">
        <f t="shared" si="0"/>
        <v>26038</v>
      </c>
      <c r="D16" s="15">
        <f t="shared" si="0"/>
        <v>20258</v>
      </c>
      <c r="E16" s="15">
        <f t="shared" si="0"/>
        <v>15070</v>
      </c>
      <c r="F16" s="15">
        <f t="shared" si="0"/>
        <v>10638</v>
      </c>
      <c r="G16" s="15">
        <f t="shared" si="0"/>
        <v>4714</v>
      </c>
      <c r="H16" s="15">
        <f>H24+H32</f>
        <v>179623</v>
      </c>
      <c r="I16" s="31">
        <f>H16/B16</f>
        <v>2.34134101514638</v>
      </c>
    </row>
    <row r="17" spans="1:9" ht="12.75" customHeight="1" x14ac:dyDescent="0.2">
      <c r="A17" s="14" t="s">
        <v>14</v>
      </c>
      <c r="B17" s="15">
        <f>SUM(C17:G17)</f>
        <v>84400</v>
      </c>
      <c r="C17" s="15">
        <f t="shared" si="0"/>
        <v>41230</v>
      </c>
      <c r="D17" s="15">
        <f t="shared" si="0"/>
        <v>30335</v>
      </c>
      <c r="E17" s="15">
        <f t="shared" si="0"/>
        <v>9261</v>
      </c>
      <c r="F17" s="15">
        <f t="shared" si="0"/>
        <v>2667</v>
      </c>
      <c r="G17" s="15">
        <f t="shared" si="0"/>
        <v>907</v>
      </c>
      <c r="H17" s="15">
        <f>H25+H33</f>
        <v>145214</v>
      </c>
      <c r="I17" s="31">
        <f>H17/B17</f>
        <v>1.7205450236966824</v>
      </c>
    </row>
    <row r="18" spans="1:9" ht="12.75" customHeight="1" x14ac:dyDescent="0.2">
      <c r="A18" s="14" t="s">
        <v>15</v>
      </c>
      <c r="B18" s="15">
        <f>SUM(C18:G18)</f>
        <v>301314</v>
      </c>
      <c r="C18" s="15">
        <f t="shared" ref="C18:H18" si="1">SUM(C14:C17)</f>
        <v>142113</v>
      </c>
      <c r="D18" s="15">
        <f t="shared" si="1"/>
        <v>77233</v>
      </c>
      <c r="E18" s="15">
        <f t="shared" si="1"/>
        <v>40584</v>
      </c>
      <c r="F18" s="15">
        <f t="shared" si="1"/>
        <v>28589</v>
      </c>
      <c r="G18" s="15">
        <f t="shared" si="1"/>
        <v>12795</v>
      </c>
      <c r="H18" s="15">
        <f t="shared" si="1"/>
        <v>601031</v>
      </c>
      <c r="I18" s="31">
        <f>H18/B18</f>
        <v>1.9946998811870673</v>
      </c>
    </row>
    <row r="19" spans="1:9" ht="12.75" customHeight="1" x14ac:dyDescent="0.2">
      <c r="A19" s="21"/>
      <c r="I19" s="31"/>
    </row>
    <row r="20" spans="1:9" ht="12.75" customHeight="1" x14ac:dyDescent="0.2">
      <c r="A20" s="128" t="s">
        <v>19</v>
      </c>
      <c r="B20" s="128"/>
      <c r="C20" s="128"/>
      <c r="D20" s="128"/>
      <c r="E20" s="128"/>
      <c r="F20" s="128"/>
      <c r="G20" s="128"/>
      <c r="H20" s="128"/>
      <c r="I20" s="128"/>
    </row>
    <row r="21" spans="1:9" ht="12.75" customHeight="1" x14ac:dyDescent="0.2">
      <c r="A21" s="29"/>
      <c r="B21" s="15"/>
      <c r="C21" s="15"/>
      <c r="D21" s="15"/>
      <c r="E21" s="15"/>
      <c r="F21" s="15"/>
      <c r="G21" s="15"/>
      <c r="H21" s="15"/>
      <c r="I21" s="31"/>
    </row>
    <row r="22" spans="1:9" ht="12.75" customHeight="1" x14ac:dyDescent="0.2">
      <c r="A22" s="14" t="s">
        <v>16</v>
      </c>
      <c r="B22" s="15">
        <f>SUM(C22:G22)</f>
        <v>41604</v>
      </c>
      <c r="C22" s="15">
        <v>30319</v>
      </c>
      <c r="D22" s="15">
        <v>7968</v>
      </c>
      <c r="E22" s="15">
        <v>2126</v>
      </c>
      <c r="F22" s="15">
        <v>934</v>
      </c>
      <c r="G22" s="15">
        <v>257</v>
      </c>
      <c r="H22" s="15">
        <v>57719</v>
      </c>
      <c r="I22" s="31">
        <f>H22/B22</f>
        <v>1.3873425632150755</v>
      </c>
    </row>
    <row r="23" spans="1:9" ht="12.75" customHeight="1" x14ac:dyDescent="0.2">
      <c r="A23" s="32" t="s">
        <v>17</v>
      </c>
      <c r="B23" s="15">
        <f>SUM(C23:G23)</f>
        <v>61272</v>
      </c>
      <c r="C23" s="15">
        <v>28235</v>
      </c>
      <c r="D23" s="15">
        <v>11954</v>
      </c>
      <c r="E23" s="15">
        <v>8796</v>
      </c>
      <c r="F23" s="15">
        <v>8908</v>
      </c>
      <c r="G23" s="15">
        <v>3379</v>
      </c>
      <c r="H23" s="15">
        <v>131847</v>
      </c>
      <c r="I23" s="31">
        <f>H23/B23</f>
        <v>2.1518311790050921</v>
      </c>
    </row>
    <row r="24" spans="1:9" ht="12.75" customHeight="1" x14ac:dyDescent="0.2">
      <c r="A24" s="32" t="s">
        <v>13</v>
      </c>
      <c r="B24" s="15">
        <f>SUM(C24:G24)</f>
        <v>59357</v>
      </c>
      <c r="C24" s="15">
        <v>20569</v>
      </c>
      <c r="D24" s="15">
        <v>16209</v>
      </c>
      <c r="E24" s="15">
        <v>11786</v>
      </c>
      <c r="F24" s="15">
        <v>7851</v>
      </c>
      <c r="G24" s="15">
        <v>2942</v>
      </c>
      <c r="H24" s="15">
        <v>135284</v>
      </c>
      <c r="I24" s="31">
        <f>H24/B24</f>
        <v>2.2791583132570716</v>
      </c>
    </row>
    <row r="25" spans="1:9" ht="12.75" customHeight="1" x14ac:dyDescent="0.2">
      <c r="A25" s="14" t="s">
        <v>14</v>
      </c>
      <c r="B25" s="15">
        <f>SUM(C25:G25)</f>
        <v>79623</v>
      </c>
      <c r="C25" s="15">
        <v>39158</v>
      </c>
      <c r="D25" s="15">
        <v>28705</v>
      </c>
      <c r="E25" s="15">
        <v>8575</v>
      </c>
      <c r="F25" s="15">
        <v>2409</v>
      </c>
      <c r="G25" s="15">
        <v>776</v>
      </c>
      <c r="H25" s="15">
        <v>136058</v>
      </c>
      <c r="I25" s="31">
        <f>H25/B25</f>
        <v>1.7087776145083706</v>
      </c>
    </row>
    <row r="26" spans="1:9" ht="12.75" customHeight="1" x14ac:dyDescent="0.2">
      <c r="A26" s="14" t="s">
        <v>15</v>
      </c>
      <c r="B26" s="15">
        <f>SUM(C26:G26)</f>
        <v>241856</v>
      </c>
      <c r="C26" s="15">
        <f t="shared" ref="C26:H26" si="2">SUM(C22:C25)</f>
        <v>118281</v>
      </c>
      <c r="D26" s="15">
        <f t="shared" si="2"/>
        <v>64836</v>
      </c>
      <c r="E26" s="15">
        <f t="shared" si="2"/>
        <v>31283</v>
      </c>
      <c r="F26" s="15">
        <f t="shared" si="2"/>
        <v>20102</v>
      </c>
      <c r="G26" s="15">
        <f t="shared" si="2"/>
        <v>7354</v>
      </c>
      <c r="H26" s="15">
        <f t="shared" si="2"/>
        <v>460908</v>
      </c>
      <c r="I26" s="31">
        <f>H26/B26</f>
        <v>1.9057124900767399</v>
      </c>
    </row>
    <row r="27" spans="1:9" ht="12.75" customHeight="1" x14ac:dyDescent="0.2">
      <c r="A27" s="33"/>
      <c r="B27" s="15"/>
      <c r="C27" s="15"/>
      <c r="D27" s="15"/>
      <c r="E27" s="15"/>
      <c r="F27" s="15"/>
      <c r="G27" s="15"/>
      <c r="H27" s="15"/>
      <c r="I27" s="31"/>
    </row>
    <row r="28" spans="1:9" ht="12.75" customHeight="1" x14ac:dyDescent="0.2">
      <c r="A28" s="143" t="s">
        <v>20</v>
      </c>
      <c r="B28" s="143"/>
      <c r="C28" s="143"/>
      <c r="D28" s="143"/>
      <c r="E28" s="143"/>
      <c r="F28" s="143"/>
      <c r="G28" s="143"/>
      <c r="H28" s="143"/>
      <c r="I28" s="143"/>
    </row>
    <row r="29" spans="1:9" ht="12.75" customHeight="1" x14ac:dyDescent="0.2">
      <c r="A29" s="29"/>
      <c r="B29" s="15"/>
      <c r="C29" s="15"/>
      <c r="D29" s="15"/>
      <c r="E29" s="15"/>
      <c r="F29" s="15"/>
      <c r="G29" s="15"/>
      <c r="H29" s="15"/>
      <c r="I29" s="31"/>
    </row>
    <row r="30" spans="1:9" ht="12.75" customHeight="1" x14ac:dyDescent="0.2">
      <c r="A30" s="14" t="s">
        <v>16</v>
      </c>
      <c r="B30" s="15">
        <f>B14-B22</f>
        <v>16298</v>
      </c>
      <c r="C30" s="15">
        <v>9055</v>
      </c>
      <c r="D30" s="15">
        <v>3454</v>
      </c>
      <c r="E30" s="15">
        <v>2057</v>
      </c>
      <c r="F30" s="15">
        <v>1168</v>
      </c>
      <c r="G30" s="15">
        <v>564</v>
      </c>
      <c r="H30" s="15">
        <v>29797</v>
      </c>
      <c r="I30" s="31">
        <f>H30/B30</f>
        <v>1.8282611363357468</v>
      </c>
    </row>
    <row r="31" spans="1:9" ht="12.75" customHeight="1" x14ac:dyDescent="0.2">
      <c r="A31" s="32" t="s">
        <v>17</v>
      </c>
      <c r="B31" s="15">
        <f>B15-B23</f>
        <v>21022</v>
      </c>
      <c r="C31" s="15">
        <v>7236</v>
      </c>
      <c r="D31" s="15">
        <v>3264</v>
      </c>
      <c r="E31" s="15">
        <v>3274</v>
      </c>
      <c r="F31" s="15">
        <v>4274</v>
      </c>
      <c r="G31" s="15">
        <v>2974</v>
      </c>
      <c r="H31" s="15">
        <v>56831</v>
      </c>
      <c r="I31" s="31">
        <f>H31/B31</f>
        <v>2.7034059556654935</v>
      </c>
    </row>
    <row r="32" spans="1:9" ht="12.75" customHeight="1" x14ac:dyDescent="0.2">
      <c r="A32" s="32" t="s">
        <v>13</v>
      </c>
      <c r="B32" s="15">
        <f>B16-B24</f>
        <v>17361</v>
      </c>
      <c r="C32" s="15">
        <v>5469</v>
      </c>
      <c r="D32" s="15">
        <v>4049</v>
      </c>
      <c r="E32" s="15">
        <v>3284</v>
      </c>
      <c r="F32" s="15">
        <v>2787</v>
      </c>
      <c r="G32" s="15">
        <v>1772</v>
      </c>
      <c r="H32" s="15">
        <v>44339</v>
      </c>
      <c r="I32" s="31">
        <f>H32/B32</f>
        <v>2.5539427452335697</v>
      </c>
    </row>
    <row r="33" spans="1:9" ht="12.75" customHeight="1" x14ac:dyDescent="0.2">
      <c r="A33" s="14" t="s">
        <v>14</v>
      </c>
      <c r="B33" s="15">
        <f>B17-B25</f>
        <v>4777</v>
      </c>
      <c r="C33" s="15">
        <v>2072</v>
      </c>
      <c r="D33" s="15">
        <v>1630</v>
      </c>
      <c r="E33" s="15">
        <v>686</v>
      </c>
      <c r="F33" s="15">
        <v>258</v>
      </c>
      <c r="G33" s="15">
        <v>131</v>
      </c>
      <c r="H33" s="15">
        <v>9156</v>
      </c>
      <c r="I33" s="31">
        <f>H33/B33</f>
        <v>1.9166841113669668</v>
      </c>
    </row>
    <row r="34" spans="1:9" ht="12.75" customHeight="1" x14ac:dyDescent="0.2">
      <c r="A34" s="14" t="s">
        <v>15</v>
      </c>
      <c r="B34" s="15">
        <f>B18-B26</f>
        <v>59458</v>
      </c>
      <c r="C34" s="15">
        <f t="shared" ref="C34:H34" si="3">C18-C26</f>
        <v>23832</v>
      </c>
      <c r="D34" s="15">
        <f t="shared" si="3"/>
        <v>12397</v>
      </c>
      <c r="E34" s="15">
        <f t="shared" si="3"/>
        <v>9301</v>
      </c>
      <c r="F34" s="15">
        <f t="shared" si="3"/>
        <v>8487</v>
      </c>
      <c r="G34" s="15">
        <f t="shared" si="3"/>
        <v>5441</v>
      </c>
      <c r="H34" s="15">
        <f t="shared" si="3"/>
        <v>140123</v>
      </c>
      <c r="I34" s="31">
        <f>H34/B34</f>
        <v>2.3566719364929867</v>
      </c>
    </row>
    <row r="35" spans="1:9" ht="12.75" customHeight="1" x14ac:dyDescent="0.2">
      <c r="A35" s="16" t="str">
        <f>REPT("    ",7)</f>
        <v xml:space="preserve">                            </v>
      </c>
      <c r="B35" s="3"/>
      <c r="H35" s="3"/>
    </row>
    <row r="36" spans="1:9" ht="12.75" customHeight="1" x14ac:dyDescent="0.2">
      <c r="A36" s="4" t="s">
        <v>36</v>
      </c>
      <c r="H36" s="3"/>
      <c r="I36" s="3"/>
    </row>
    <row r="49" spans="1:9" ht="12.75" customHeight="1" x14ac:dyDescent="0.2">
      <c r="A49" s="17"/>
      <c r="B49" s="17"/>
      <c r="C49" s="17"/>
      <c r="D49" s="17"/>
      <c r="E49" s="17"/>
      <c r="F49" s="17"/>
      <c r="G49" s="17"/>
      <c r="H49" s="17"/>
      <c r="I49" s="17"/>
    </row>
    <row r="50" spans="1:9" ht="12.75" customHeight="1" x14ac:dyDescent="0.2">
      <c r="A50" s="17"/>
      <c r="B50" s="17"/>
      <c r="C50" s="17"/>
      <c r="D50" s="17"/>
      <c r="E50" s="17"/>
      <c r="F50" s="17"/>
      <c r="G50" s="17"/>
      <c r="H50" s="17"/>
      <c r="I50" s="17"/>
    </row>
    <row r="51" spans="1:9" ht="12.75" customHeight="1" x14ac:dyDescent="0.2">
      <c r="A51" s="17"/>
    </row>
    <row r="54" spans="1:9" ht="12.75" customHeight="1" x14ac:dyDescent="0.2">
      <c r="A54" s="17"/>
    </row>
    <row r="55" spans="1:9" ht="12.75" customHeight="1" x14ac:dyDescent="0.2">
      <c r="A55" s="17"/>
    </row>
    <row r="67" ht="11.25" x14ac:dyDescent="0.2"/>
    <row r="68" ht="11.25" x14ac:dyDescent="0.2"/>
    <row r="69" ht="11.25" x14ac:dyDescent="0.2"/>
  </sheetData>
  <mergeCells count="6">
    <mergeCell ref="A20:I20"/>
    <mergeCell ref="A28:I28"/>
    <mergeCell ref="B6:B10"/>
    <mergeCell ref="C6:G7"/>
    <mergeCell ref="H6:H10"/>
    <mergeCell ref="A12:I12"/>
  </mergeCells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workbookViewId="0">
      <selection activeCell="E33" sqref="E33"/>
    </sheetView>
  </sheetViews>
  <sheetFormatPr baseColWidth="10" defaultColWidth="9.83203125" defaultRowHeight="12.75" customHeight="1" x14ac:dyDescent="0.2"/>
  <cols>
    <col min="1" max="1" width="21.83203125" style="50" customWidth="1"/>
    <col min="2" max="2" width="11.83203125" style="50" customWidth="1"/>
    <col min="3" max="6" width="11.33203125" style="50" customWidth="1"/>
    <col min="7" max="8" width="11.83203125" style="50" customWidth="1"/>
    <col min="9" max="9" width="12.83203125" style="50" customWidth="1"/>
    <col min="10" max="16384" width="9.83203125" style="50"/>
  </cols>
  <sheetData>
    <row r="1" spans="1:13" ht="12.75" customHeight="1" x14ac:dyDescent="0.2">
      <c r="A1" s="6" t="s">
        <v>59</v>
      </c>
      <c r="B1" s="49"/>
      <c r="C1" s="49"/>
      <c r="D1" s="49"/>
      <c r="E1" s="49"/>
      <c r="F1" s="49"/>
      <c r="G1" s="49"/>
      <c r="H1" s="49"/>
    </row>
    <row r="3" spans="1:13" ht="26.25" customHeight="1" x14ac:dyDescent="0.2">
      <c r="A3" s="98" t="s">
        <v>84</v>
      </c>
      <c r="B3" s="78"/>
      <c r="C3" s="78"/>
      <c r="D3" s="78"/>
      <c r="E3" s="78"/>
      <c r="F3" s="78"/>
      <c r="G3" s="78"/>
      <c r="H3" s="78"/>
      <c r="I3" s="78"/>
    </row>
    <row r="4" spans="1:13" ht="12.75" customHeight="1" x14ac:dyDescent="0.2">
      <c r="A4" s="79"/>
      <c r="B4" s="79"/>
      <c r="C4" s="79"/>
      <c r="D4" s="79"/>
      <c r="E4" s="79"/>
      <c r="F4" s="79"/>
      <c r="G4" s="79"/>
      <c r="H4" s="79"/>
      <c r="I4" s="79"/>
    </row>
    <row r="5" spans="1:13" ht="12.75" customHeight="1" thickBot="1" x14ac:dyDescent="0.25">
      <c r="A5" s="108" t="s">
        <v>56</v>
      </c>
      <c r="B5" s="110" t="s">
        <v>79</v>
      </c>
      <c r="C5" s="112" t="s">
        <v>6</v>
      </c>
      <c r="D5" s="112"/>
      <c r="E5" s="112"/>
      <c r="F5" s="112"/>
      <c r="G5" s="112"/>
      <c r="H5" s="114" t="s">
        <v>7</v>
      </c>
      <c r="I5" s="115" t="s">
        <v>57</v>
      </c>
    </row>
    <row r="6" spans="1:13" ht="12.75" customHeight="1" thickBot="1" x14ac:dyDescent="0.25">
      <c r="A6" s="109"/>
      <c r="B6" s="111"/>
      <c r="C6" s="113"/>
      <c r="D6" s="113"/>
      <c r="E6" s="113"/>
      <c r="F6" s="113"/>
      <c r="G6" s="113"/>
      <c r="H6" s="111"/>
      <c r="I6" s="116"/>
    </row>
    <row r="7" spans="1:13" ht="38.25" customHeight="1" thickBot="1" x14ac:dyDescent="0.25">
      <c r="A7" s="109"/>
      <c r="B7" s="111"/>
      <c r="C7" s="102">
        <v>1</v>
      </c>
      <c r="D7" s="102">
        <v>2</v>
      </c>
      <c r="E7" s="102">
        <v>3</v>
      </c>
      <c r="F7" s="102">
        <v>4</v>
      </c>
      <c r="G7" s="102" t="s">
        <v>3</v>
      </c>
      <c r="H7" s="111"/>
      <c r="I7" s="116"/>
    </row>
    <row r="8" spans="1:13" ht="6.75" customHeight="1" x14ac:dyDescent="0.2">
      <c r="A8" s="81"/>
      <c r="B8" s="79"/>
      <c r="C8" s="79"/>
      <c r="D8" s="82"/>
      <c r="E8" s="79"/>
      <c r="F8" s="79"/>
      <c r="G8" s="79"/>
      <c r="H8" s="79"/>
      <c r="I8" s="79"/>
    </row>
    <row r="9" spans="1:13" ht="17.100000000000001" customHeight="1" x14ac:dyDescent="0.2">
      <c r="A9" s="83"/>
      <c r="B9" s="107" t="s">
        <v>12</v>
      </c>
      <c r="C9" s="107"/>
      <c r="D9" s="107"/>
      <c r="E9" s="107"/>
      <c r="F9" s="107"/>
      <c r="G9" s="107"/>
      <c r="H9" s="107"/>
      <c r="I9" s="107"/>
      <c r="K9" s="92"/>
      <c r="L9" s="92"/>
      <c r="M9" s="92"/>
    </row>
    <row r="10" spans="1:13" ht="12.75" customHeight="1" x14ac:dyDescent="0.2">
      <c r="A10" s="93" t="s">
        <v>16</v>
      </c>
      <c r="B10" s="62">
        <v>54290</v>
      </c>
      <c r="C10" s="62">
        <v>39203</v>
      </c>
      <c r="D10" s="62">
        <v>12887</v>
      </c>
      <c r="E10" s="62">
        <v>1482</v>
      </c>
      <c r="F10" s="62">
        <v>490</v>
      </c>
      <c r="G10" s="62">
        <v>228</v>
      </c>
      <c r="H10" s="62">
        <v>72613</v>
      </c>
      <c r="I10" s="63">
        <v>1.34</v>
      </c>
      <c r="K10" s="92"/>
      <c r="L10" s="92"/>
      <c r="M10" s="92"/>
    </row>
    <row r="11" spans="1:13" ht="12.75" customHeight="1" x14ac:dyDescent="0.2">
      <c r="A11" s="94" t="s">
        <v>17</v>
      </c>
      <c r="B11" s="62">
        <v>88628</v>
      </c>
      <c r="C11" s="62">
        <v>43527</v>
      </c>
      <c r="D11" s="62">
        <v>17437</v>
      </c>
      <c r="E11" s="62">
        <v>11731</v>
      </c>
      <c r="F11" s="62">
        <v>10970</v>
      </c>
      <c r="G11" s="62">
        <v>4963</v>
      </c>
      <c r="H11" s="62">
        <v>183761</v>
      </c>
      <c r="I11" s="63">
        <v>2.0699999999999998</v>
      </c>
      <c r="K11" s="92"/>
      <c r="L11" s="92"/>
      <c r="M11" s="92"/>
    </row>
    <row r="12" spans="1:13" ht="12.75" customHeight="1" x14ac:dyDescent="0.2">
      <c r="A12" s="94" t="s">
        <v>13</v>
      </c>
      <c r="B12" s="62">
        <v>78622</v>
      </c>
      <c r="C12" s="62">
        <v>33217</v>
      </c>
      <c r="D12" s="62">
        <v>15500</v>
      </c>
      <c r="E12" s="62">
        <v>12113</v>
      </c>
      <c r="F12" s="62">
        <v>12073</v>
      </c>
      <c r="G12" s="62">
        <v>5719</v>
      </c>
      <c r="H12" s="62">
        <v>179192</v>
      </c>
      <c r="I12" s="63">
        <v>2.2799999999999998</v>
      </c>
      <c r="K12" s="92"/>
      <c r="L12" s="92"/>
      <c r="M12" s="92"/>
    </row>
    <row r="13" spans="1:13" ht="12.75" customHeight="1" x14ac:dyDescent="0.2">
      <c r="A13" s="93" t="s">
        <v>14</v>
      </c>
      <c r="B13" s="62">
        <v>99541</v>
      </c>
      <c r="C13" s="62">
        <v>50076</v>
      </c>
      <c r="D13" s="62">
        <v>38290</v>
      </c>
      <c r="E13" s="62">
        <v>8257</v>
      </c>
      <c r="F13" s="62">
        <v>2277</v>
      </c>
      <c r="G13" s="62">
        <v>641</v>
      </c>
      <c r="H13" s="62">
        <v>163922</v>
      </c>
      <c r="I13" s="63">
        <v>1.65</v>
      </c>
      <c r="K13" s="92"/>
      <c r="L13" s="92"/>
      <c r="M13" s="92"/>
    </row>
    <row r="14" spans="1:13" ht="12.75" customHeight="1" x14ac:dyDescent="0.2">
      <c r="A14" s="70" t="s">
        <v>58</v>
      </c>
      <c r="B14" s="66">
        <v>321081</v>
      </c>
      <c r="C14" s="66">
        <v>166023</v>
      </c>
      <c r="D14" s="66">
        <v>84114</v>
      </c>
      <c r="E14" s="66">
        <v>33583</v>
      </c>
      <c r="F14" s="66">
        <v>25810</v>
      </c>
      <c r="G14" s="66">
        <v>11551</v>
      </c>
      <c r="H14" s="66">
        <v>599488</v>
      </c>
      <c r="I14" s="67">
        <v>1.87</v>
      </c>
      <c r="K14" s="92"/>
      <c r="L14" s="92"/>
      <c r="M14" s="92"/>
    </row>
    <row r="15" spans="1:13" ht="17.100000000000001" customHeight="1" x14ac:dyDescent="0.2">
      <c r="A15" s="70"/>
      <c r="B15" s="107" t="s">
        <v>19</v>
      </c>
      <c r="C15" s="107"/>
      <c r="D15" s="107"/>
      <c r="E15" s="107"/>
      <c r="F15" s="107"/>
      <c r="G15" s="107"/>
      <c r="H15" s="107"/>
      <c r="I15" s="107"/>
      <c r="K15" s="92"/>
      <c r="L15" s="92"/>
      <c r="M15" s="92"/>
    </row>
    <row r="16" spans="1:13" ht="12.75" customHeight="1" x14ac:dyDescent="0.2">
      <c r="A16" s="93" t="s">
        <v>16</v>
      </c>
      <c r="B16" s="62">
        <v>36925</v>
      </c>
      <c r="C16" s="62">
        <v>27045</v>
      </c>
      <c r="D16" s="62">
        <v>8933</v>
      </c>
      <c r="E16" s="62">
        <v>705</v>
      </c>
      <c r="F16" s="62">
        <v>199</v>
      </c>
      <c r="G16" s="62">
        <v>43</v>
      </c>
      <c r="H16" s="62">
        <v>48057</v>
      </c>
      <c r="I16" s="63">
        <v>1.3</v>
      </c>
      <c r="K16" s="92"/>
      <c r="L16" s="92"/>
      <c r="M16" s="92"/>
    </row>
    <row r="17" spans="1:13" ht="12.75" customHeight="1" x14ac:dyDescent="0.2">
      <c r="A17" s="94" t="s">
        <v>17</v>
      </c>
      <c r="B17" s="62">
        <v>59000</v>
      </c>
      <c r="C17" s="62">
        <v>29236</v>
      </c>
      <c r="D17" s="62">
        <v>12290</v>
      </c>
      <c r="E17" s="62">
        <v>7788</v>
      </c>
      <c r="F17" s="62">
        <v>7072</v>
      </c>
      <c r="G17" s="62">
        <v>2614</v>
      </c>
      <c r="H17" s="62">
        <v>119126</v>
      </c>
      <c r="I17" s="63">
        <v>2.02</v>
      </c>
      <c r="K17" s="92"/>
      <c r="L17" s="92"/>
      <c r="M17" s="92"/>
    </row>
    <row r="18" spans="1:13" ht="12.75" customHeight="1" x14ac:dyDescent="0.2">
      <c r="A18" s="94" t="s">
        <v>13</v>
      </c>
      <c r="B18" s="62">
        <v>56518</v>
      </c>
      <c r="C18" s="62">
        <v>24222</v>
      </c>
      <c r="D18" s="62">
        <v>11315</v>
      </c>
      <c r="E18" s="62">
        <v>8539</v>
      </c>
      <c r="F18" s="62">
        <v>8813</v>
      </c>
      <c r="G18" s="62">
        <v>3629</v>
      </c>
      <c r="H18" s="62">
        <v>126762</v>
      </c>
      <c r="I18" s="63">
        <v>2.2400000000000002</v>
      </c>
      <c r="K18" s="92"/>
      <c r="L18" s="92"/>
      <c r="M18" s="92"/>
    </row>
    <row r="19" spans="1:13" ht="12.75" customHeight="1" x14ac:dyDescent="0.2">
      <c r="A19" s="93" t="s">
        <v>14</v>
      </c>
      <c r="B19" s="62">
        <v>80947</v>
      </c>
      <c r="C19" s="62">
        <v>41852</v>
      </c>
      <c r="D19" s="62">
        <v>30958</v>
      </c>
      <c r="E19" s="62">
        <v>6023</v>
      </c>
      <c r="F19" s="62">
        <v>1646</v>
      </c>
      <c r="G19" s="62">
        <v>468</v>
      </c>
      <c r="H19" s="62">
        <v>130902</v>
      </c>
      <c r="I19" s="63">
        <v>1.62</v>
      </c>
      <c r="K19" s="92"/>
      <c r="L19" s="92"/>
      <c r="M19" s="92"/>
    </row>
    <row r="20" spans="1:13" ht="12.75" customHeight="1" x14ac:dyDescent="0.2">
      <c r="A20" s="70" t="s">
        <v>58</v>
      </c>
      <c r="B20" s="104">
        <v>233390</v>
      </c>
      <c r="C20" s="104">
        <v>122355</v>
      </c>
      <c r="D20" s="104">
        <v>63496</v>
      </c>
      <c r="E20" s="104">
        <v>23055</v>
      </c>
      <c r="F20" s="104">
        <v>17730</v>
      </c>
      <c r="G20" s="104">
        <v>6754</v>
      </c>
      <c r="H20" s="104">
        <v>424847</v>
      </c>
      <c r="I20" s="105">
        <v>1.82</v>
      </c>
      <c r="K20" s="92"/>
      <c r="L20" s="92"/>
      <c r="M20" s="92"/>
    </row>
    <row r="21" spans="1:13" ht="17.100000000000001" customHeight="1" x14ac:dyDescent="0.2">
      <c r="A21" s="70"/>
      <c r="B21" s="107" t="s">
        <v>20</v>
      </c>
      <c r="C21" s="107"/>
      <c r="D21" s="107"/>
      <c r="E21" s="107"/>
      <c r="F21" s="107"/>
      <c r="G21" s="107"/>
      <c r="H21" s="107"/>
      <c r="I21" s="107"/>
      <c r="K21" s="92"/>
      <c r="L21" s="92"/>
      <c r="M21" s="92"/>
    </row>
    <row r="22" spans="1:13" ht="12.75" customHeight="1" x14ac:dyDescent="0.2">
      <c r="A22" s="93" t="s">
        <v>16</v>
      </c>
      <c r="B22" s="62">
        <v>17365</v>
      </c>
      <c r="C22" s="62">
        <v>12158</v>
      </c>
      <c r="D22" s="62">
        <v>3954</v>
      </c>
      <c r="E22" s="62">
        <v>777</v>
      </c>
      <c r="F22" s="62">
        <v>291</v>
      </c>
      <c r="G22" s="62">
        <v>185</v>
      </c>
      <c r="H22" s="62">
        <v>24556</v>
      </c>
      <c r="I22" s="63">
        <v>1.41</v>
      </c>
    </row>
    <row r="23" spans="1:13" ht="12.75" customHeight="1" x14ac:dyDescent="0.2">
      <c r="A23" s="94" t="s">
        <v>17</v>
      </c>
      <c r="B23" s="62">
        <v>29628</v>
      </c>
      <c r="C23" s="62">
        <v>14291</v>
      </c>
      <c r="D23" s="62">
        <v>5147</v>
      </c>
      <c r="E23" s="62">
        <v>3943</v>
      </c>
      <c r="F23" s="62">
        <v>3898</v>
      </c>
      <c r="G23" s="62">
        <v>2349</v>
      </c>
      <c r="H23" s="62">
        <v>64635</v>
      </c>
      <c r="I23" s="63">
        <v>2.1800000000000002</v>
      </c>
    </row>
    <row r="24" spans="1:13" ht="12.75" customHeight="1" x14ac:dyDescent="0.2">
      <c r="A24" s="94" t="s">
        <v>13</v>
      </c>
      <c r="B24" s="62">
        <v>22104</v>
      </c>
      <c r="C24" s="62">
        <v>8995</v>
      </c>
      <c r="D24" s="62">
        <v>4185</v>
      </c>
      <c r="E24" s="62">
        <v>3574</v>
      </c>
      <c r="F24" s="62">
        <v>3260</v>
      </c>
      <c r="G24" s="62">
        <v>2090</v>
      </c>
      <c r="H24" s="62">
        <v>52430</v>
      </c>
      <c r="I24" s="63">
        <v>2.37</v>
      </c>
    </row>
    <row r="25" spans="1:13" ht="12.75" customHeight="1" x14ac:dyDescent="0.2">
      <c r="A25" s="93" t="s">
        <v>14</v>
      </c>
      <c r="B25" s="62">
        <v>18594</v>
      </c>
      <c r="C25" s="62">
        <v>8224</v>
      </c>
      <c r="D25" s="62">
        <v>7332</v>
      </c>
      <c r="E25" s="62">
        <v>2234</v>
      </c>
      <c r="F25" s="62">
        <v>631</v>
      </c>
      <c r="G25" s="62">
        <v>173</v>
      </c>
      <c r="H25" s="62">
        <v>33020</v>
      </c>
      <c r="I25" s="63">
        <v>1.78</v>
      </c>
    </row>
    <row r="26" spans="1:13" ht="12.75" customHeight="1" x14ac:dyDescent="0.2">
      <c r="A26" s="70" t="s">
        <v>58</v>
      </c>
      <c r="B26" s="104">
        <v>87691</v>
      </c>
      <c r="C26" s="104">
        <v>43668</v>
      </c>
      <c r="D26" s="104">
        <v>20618</v>
      </c>
      <c r="E26" s="104">
        <v>10528</v>
      </c>
      <c r="F26" s="104">
        <v>8080</v>
      </c>
      <c r="G26" s="104">
        <v>4797</v>
      </c>
      <c r="H26" s="104">
        <v>174641</v>
      </c>
      <c r="I26" s="105">
        <v>1.99</v>
      </c>
    </row>
    <row r="27" spans="1:13" ht="9.75" customHeight="1" x14ac:dyDescent="0.2">
      <c r="A27" s="87" t="str">
        <f>REPT("    ",7)</f>
        <v xml:space="preserve">                            </v>
      </c>
      <c r="B27" s="88"/>
      <c r="C27" s="88"/>
      <c r="D27" s="88"/>
      <c r="E27" s="88"/>
      <c r="F27" s="88"/>
      <c r="G27" s="88"/>
      <c r="H27" s="88"/>
      <c r="I27" s="88"/>
    </row>
  </sheetData>
  <mergeCells count="8">
    <mergeCell ref="B15:I15"/>
    <mergeCell ref="B21:I21"/>
    <mergeCell ref="A5:A7"/>
    <mergeCell ref="B5:B7"/>
    <mergeCell ref="C5:G6"/>
    <mergeCell ref="H5:H7"/>
    <mergeCell ref="I5:I7"/>
    <mergeCell ref="B9:I9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workbookViewId="0">
      <selection activeCell="L28" sqref="L28"/>
    </sheetView>
  </sheetViews>
  <sheetFormatPr baseColWidth="10" defaultColWidth="9.83203125" defaultRowHeight="12.75" customHeight="1" x14ac:dyDescent="0.2"/>
  <cols>
    <col min="1" max="1" width="21.83203125" style="50" customWidth="1"/>
    <col min="2" max="2" width="11.83203125" style="50" customWidth="1"/>
    <col min="3" max="6" width="11.33203125" style="50" customWidth="1"/>
    <col min="7" max="8" width="11.83203125" style="50" customWidth="1"/>
    <col min="9" max="9" width="12.83203125" style="50" customWidth="1"/>
    <col min="10" max="16384" width="9.83203125" style="50"/>
  </cols>
  <sheetData>
    <row r="1" spans="1:13" ht="12.75" customHeight="1" x14ac:dyDescent="0.2">
      <c r="A1" s="6" t="s">
        <v>59</v>
      </c>
      <c r="B1" s="49"/>
      <c r="C1" s="49"/>
      <c r="D1" s="49"/>
      <c r="E1" s="49"/>
      <c r="F1" s="49"/>
      <c r="G1" s="49"/>
      <c r="H1" s="49"/>
    </row>
    <row r="3" spans="1:13" ht="26.25" customHeight="1" x14ac:dyDescent="0.2">
      <c r="A3" s="98" t="s">
        <v>83</v>
      </c>
      <c r="B3" s="78"/>
      <c r="C3" s="78"/>
      <c r="D3" s="78"/>
      <c r="E3" s="78"/>
      <c r="F3" s="78"/>
      <c r="G3" s="78"/>
      <c r="H3" s="78"/>
      <c r="I3" s="78"/>
    </row>
    <row r="4" spans="1:13" ht="12.75" customHeight="1" x14ac:dyDescent="0.2">
      <c r="A4" s="79"/>
      <c r="B4" s="79"/>
      <c r="C4" s="79"/>
      <c r="D4" s="79"/>
      <c r="E4" s="79"/>
      <c r="F4" s="79"/>
      <c r="G4" s="79"/>
      <c r="H4" s="79"/>
      <c r="I4" s="79"/>
    </row>
    <row r="5" spans="1:13" ht="12.75" customHeight="1" thickBot="1" x14ac:dyDescent="0.25">
      <c r="A5" s="108" t="s">
        <v>56</v>
      </c>
      <c r="B5" s="110" t="s">
        <v>79</v>
      </c>
      <c r="C5" s="112" t="s">
        <v>6</v>
      </c>
      <c r="D5" s="112"/>
      <c r="E5" s="112"/>
      <c r="F5" s="112"/>
      <c r="G5" s="112"/>
      <c r="H5" s="114" t="s">
        <v>7</v>
      </c>
      <c r="I5" s="115" t="s">
        <v>57</v>
      </c>
    </row>
    <row r="6" spans="1:13" ht="12.75" customHeight="1" thickBot="1" x14ac:dyDescent="0.25">
      <c r="A6" s="109"/>
      <c r="B6" s="111"/>
      <c r="C6" s="113"/>
      <c r="D6" s="113"/>
      <c r="E6" s="113"/>
      <c r="F6" s="113"/>
      <c r="G6" s="113"/>
      <c r="H6" s="111"/>
      <c r="I6" s="116"/>
    </row>
    <row r="7" spans="1:13" ht="38.25" customHeight="1" thickBot="1" x14ac:dyDescent="0.25">
      <c r="A7" s="109"/>
      <c r="B7" s="111"/>
      <c r="C7" s="101">
        <v>1</v>
      </c>
      <c r="D7" s="101">
        <v>2</v>
      </c>
      <c r="E7" s="101">
        <v>3</v>
      </c>
      <c r="F7" s="101">
        <v>4</v>
      </c>
      <c r="G7" s="101" t="s">
        <v>3</v>
      </c>
      <c r="H7" s="111"/>
      <c r="I7" s="116"/>
    </row>
    <row r="8" spans="1:13" ht="6.75" customHeight="1" x14ac:dyDescent="0.2">
      <c r="A8" s="81"/>
      <c r="B8" s="79"/>
      <c r="C8" s="79"/>
      <c r="D8" s="82"/>
      <c r="E8" s="79"/>
      <c r="F8" s="79"/>
      <c r="G8" s="79"/>
      <c r="H8" s="79"/>
      <c r="I8" s="79"/>
    </row>
    <row r="9" spans="1:13" ht="17.100000000000001" customHeight="1" x14ac:dyDescent="0.2">
      <c r="A9" s="83"/>
      <c r="B9" s="107" t="s">
        <v>12</v>
      </c>
      <c r="C9" s="107"/>
      <c r="D9" s="107"/>
      <c r="E9" s="107"/>
      <c r="F9" s="107"/>
      <c r="G9" s="107"/>
      <c r="H9" s="107"/>
      <c r="I9" s="107"/>
      <c r="K9" s="92"/>
      <c r="L9" s="92"/>
      <c r="M9" s="92"/>
    </row>
    <row r="10" spans="1:13" ht="12.75" customHeight="1" x14ac:dyDescent="0.2">
      <c r="A10" s="93" t="s">
        <v>16</v>
      </c>
      <c r="B10" s="62">
        <v>55461</v>
      </c>
      <c r="C10" s="62">
        <v>40193</v>
      </c>
      <c r="D10" s="62">
        <v>12952</v>
      </c>
      <c r="E10" s="62">
        <v>1600</v>
      </c>
      <c r="F10" s="62">
        <v>487</v>
      </c>
      <c r="G10" s="62">
        <v>229</v>
      </c>
      <c r="H10" s="62">
        <v>74073</v>
      </c>
      <c r="I10" s="63">
        <v>1.34</v>
      </c>
      <c r="K10" s="92"/>
      <c r="L10" s="92"/>
      <c r="M10" s="92"/>
    </row>
    <row r="11" spans="1:13" ht="12.75" customHeight="1" x14ac:dyDescent="0.2">
      <c r="A11" s="94" t="s">
        <v>17</v>
      </c>
      <c r="B11" s="62">
        <v>90017</v>
      </c>
      <c r="C11" s="62">
        <v>44355</v>
      </c>
      <c r="D11" s="62">
        <v>17734</v>
      </c>
      <c r="E11" s="62">
        <v>11953</v>
      </c>
      <c r="F11" s="62">
        <v>11010</v>
      </c>
      <c r="G11" s="62">
        <v>4965</v>
      </c>
      <c r="H11" s="62">
        <v>186071</v>
      </c>
      <c r="I11" s="63">
        <v>2.0699999999999998</v>
      </c>
      <c r="K11" s="92"/>
      <c r="L11" s="92"/>
      <c r="M11" s="92"/>
    </row>
    <row r="12" spans="1:13" ht="12.75" customHeight="1" x14ac:dyDescent="0.2">
      <c r="A12" s="94" t="s">
        <v>13</v>
      </c>
      <c r="B12" s="62">
        <v>79700</v>
      </c>
      <c r="C12" s="62">
        <v>33658</v>
      </c>
      <c r="D12" s="62">
        <v>15977</v>
      </c>
      <c r="E12" s="62">
        <v>12265</v>
      </c>
      <c r="F12" s="62">
        <v>12064</v>
      </c>
      <c r="G12" s="62">
        <v>5736</v>
      </c>
      <c r="H12" s="62">
        <v>181115</v>
      </c>
      <c r="I12" s="63">
        <v>2.27</v>
      </c>
      <c r="K12" s="92"/>
      <c r="L12" s="92"/>
      <c r="M12" s="92"/>
    </row>
    <row r="13" spans="1:13" ht="12.75" customHeight="1" x14ac:dyDescent="0.2">
      <c r="A13" s="93" t="s">
        <v>14</v>
      </c>
      <c r="B13" s="62">
        <v>98682</v>
      </c>
      <c r="C13" s="62">
        <v>49280</v>
      </c>
      <c r="D13" s="62">
        <v>38209</v>
      </c>
      <c r="E13" s="62">
        <v>8239</v>
      </c>
      <c r="F13" s="62">
        <v>2295</v>
      </c>
      <c r="G13" s="62">
        <v>659</v>
      </c>
      <c r="H13" s="62">
        <v>163087</v>
      </c>
      <c r="I13" s="63">
        <v>1.65</v>
      </c>
      <c r="K13" s="92"/>
      <c r="L13" s="92"/>
      <c r="M13" s="92"/>
    </row>
    <row r="14" spans="1:13" ht="12.75" customHeight="1" x14ac:dyDescent="0.2">
      <c r="A14" s="70" t="s">
        <v>58</v>
      </c>
      <c r="B14" s="66">
        <v>323860</v>
      </c>
      <c r="C14" s="66">
        <v>167486</v>
      </c>
      <c r="D14" s="66">
        <v>84872</v>
      </c>
      <c r="E14" s="66">
        <v>34057</v>
      </c>
      <c r="F14" s="66">
        <v>25856</v>
      </c>
      <c r="G14" s="66">
        <v>11589</v>
      </c>
      <c r="H14" s="66">
        <v>604346</v>
      </c>
      <c r="I14" s="67">
        <v>1.87</v>
      </c>
      <c r="K14" s="92"/>
      <c r="L14" s="92"/>
      <c r="M14" s="92"/>
    </row>
    <row r="15" spans="1:13" ht="17.100000000000001" customHeight="1" x14ac:dyDescent="0.2">
      <c r="A15" s="70"/>
      <c r="B15" s="107" t="s">
        <v>19</v>
      </c>
      <c r="C15" s="107"/>
      <c r="D15" s="107"/>
      <c r="E15" s="107"/>
      <c r="F15" s="107"/>
      <c r="G15" s="107"/>
      <c r="H15" s="107"/>
      <c r="I15" s="107"/>
      <c r="K15" s="92"/>
      <c r="L15" s="92"/>
      <c r="M15" s="92"/>
    </row>
    <row r="16" spans="1:13" ht="12.75" customHeight="1" x14ac:dyDescent="0.2">
      <c r="A16" s="93" t="s">
        <v>16</v>
      </c>
      <c r="B16" s="62">
        <v>38133</v>
      </c>
      <c r="C16" s="62">
        <v>28048</v>
      </c>
      <c r="D16" s="62">
        <v>9049</v>
      </c>
      <c r="E16" s="62">
        <v>817</v>
      </c>
      <c r="F16" s="62">
        <v>165</v>
      </c>
      <c r="G16" s="62">
        <v>54</v>
      </c>
      <c r="H16" s="62">
        <v>49548</v>
      </c>
      <c r="I16" s="63">
        <v>1.3</v>
      </c>
      <c r="K16" s="92"/>
      <c r="L16" s="92"/>
      <c r="M16" s="92"/>
    </row>
    <row r="17" spans="1:13" ht="12.75" customHeight="1" x14ac:dyDescent="0.2">
      <c r="A17" s="94" t="s">
        <v>17</v>
      </c>
      <c r="B17" s="62">
        <v>60382</v>
      </c>
      <c r="C17" s="62">
        <v>30161</v>
      </c>
      <c r="D17" s="62">
        <v>12614</v>
      </c>
      <c r="E17" s="62">
        <v>7945</v>
      </c>
      <c r="F17" s="62">
        <v>7038</v>
      </c>
      <c r="G17" s="62">
        <v>2624</v>
      </c>
      <c r="H17" s="62">
        <v>121107</v>
      </c>
      <c r="I17" s="63">
        <v>2.0099999999999998</v>
      </c>
      <c r="K17" s="92"/>
      <c r="L17" s="92"/>
      <c r="M17" s="92"/>
    </row>
    <row r="18" spans="1:13" ht="12.75" customHeight="1" x14ac:dyDescent="0.2">
      <c r="A18" s="94" t="s">
        <v>13</v>
      </c>
      <c r="B18" s="62">
        <v>57981</v>
      </c>
      <c r="C18" s="62">
        <v>24814</v>
      </c>
      <c r="D18" s="62">
        <v>11841</v>
      </c>
      <c r="E18" s="62">
        <v>8786</v>
      </c>
      <c r="F18" s="62">
        <v>8878</v>
      </c>
      <c r="G18" s="62">
        <v>3662</v>
      </c>
      <c r="H18" s="62">
        <v>129585</v>
      </c>
      <c r="I18" s="63">
        <v>2.23</v>
      </c>
      <c r="K18" s="92"/>
      <c r="L18" s="92"/>
      <c r="M18" s="92"/>
    </row>
    <row r="19" spans="1:13" ht="12.75" customHeight="1" x14ac:dyDescent="0.2">
      <c r="A19" s="93" t="s">
        <v>14</v>
      </c>
      <c r="B19" s="62">
        <v>80430</v>
      </c>
      <c r="C19" s="62">
        <v>41322</v>
      </c>
      <c r="D19" s="62">
        <v>30960</v>
      </c>
      <c r="E19" s="62">
        <v>6034</v>
      </c>
      <c r="F19" s="62">
        <v>1638</v>
      </c>
      <c r="G19" s="62">
        <v>476</v>
      </c>
      <c r="H19" s="62">
        <v>130421</v>
      </c>
      <c r="I19" s="63">
        <v>1.62</v>
      </c>
      <c r="K19" s="92"/>
      <c r="L19" s="92"/>
      <c r="M19" s="92"/>
    </row>
    <row r="20" spans="1:13" ht="12.75" customHeight="1" x14ac:dyDescent="0.2">
      <c r="A20" s="70" t="s">
        <v>58</v>
      </c>
      <c r="B20" s="62">
        <v>236926</v>
      </c>
      <c r="C20" s="62">
        <v>124345</v>
      </c>
      <c r="D20" s="62">
        <v>64464</v>
      </c>
      <c r="E20" s="62">
        <v>23582</v>
      </c>
      <c r="F20" s="62">
        <v>17719</v>
      </c>
      <c r="G20" s="62">
        <v>6816</v>
      </c>
      <c r="H20" s="62">
        <v>430661</v>
      </c>
      <c r="I20" s="63">
        <v>1.82</v>
      </c>
      <c r="K20" s="92"/>
      <c r="L20" s="92"/>
      <c r="M20" s="92"/>
    </row>
    <row r="21" spans="1:13" ht="17.100000000000001" customHeight="1" x14ac:dyDescent="0.2">
      <c r="A21" s="70"/>
      <c r="B21" s="107" t="s">
        <v>20</v>
      </c>
      <c r="C21" s="107"/>
      <c r="D21" s="107"/>
      <c r="E21" s="107"/>
      <c r="F21" s="107"/>
      <c r="G21" s="107"/>
      <c r="H21" s="107"/>
      <c r="I21" s="107"/>
      <c r="K21" s="92"/>
      <c r="L21" s="92"/>
      <c r="M21" s="92"/>
    </row>
    <row r="22" spans="1:13" ht="12.75" customHeight="1" x14ac:dyDescent="0.2">
      <c r="A22" s="93" t="s">
        <v>16</v>
      </c>
      <c r="B22" s="62">
        <v>17328</v>
      </c>
      <c r="C22" s="62">
        <v>12145</v>
      </c>
      <c r="D22" s="62">
        <v>3903</v>
      </c>
      <c r="E22" s="62">
        <v>783</v>
      </c>
      <c r="F22" s="62">
        <v>322</v>
      </c>
      <c r="G22" s="62">
        <v>175</v>
      </c>
      <c r="H22" s="62">
        <v>24525</v>
      </c>
      <c r="I22" s="63">
        <v>1.42</v>
      </c>
    </row>
    <row r="23" spans="1:13" ht="12.75" customHeight="1" x14ac:dyDescent="0.2">
      <c r="A23" s="94" t="s">
        <v>17</v>
      </c>
      <c r="B23" s="62">
        <v>29635</v>
      </c>
      <c r="C23" s="62">
        <v>14194</v>
      </c>
      <c r="D23" s="62">
        <v>5120</v>
      </c>
      <c r="E23" s="62">
        <v>4008</v>
      </c>
      <c r="F23" s="62">
        <v>3972</v>
      </c>
      <c r="G23" s="62">
        <v>2341</v>
      </c>
      <c r="H23" s="62">
        <v>64964</v>
      </c>
      <c r="I23" s="63">
        <v>2.19</v>
      </c>
    </row>
    <row r="24" spans="1:13" ht="12.75" customHeight="1" x14ac:dyDescent="0.2">
      <c r="A24" s="94" t="s">
        <v>13</v>
      </c>
      <c r="B24" s="62">
        <v>21719</v>
      </c>
      <c r="C24" s="62">
        <v>8844</v>
      </c>
      <c r="D24" s="62">
        <v>4136</v>
      </c>
      <c r="E24" s="62">
        <v>3479</v>
      </c>
      <c r="F24" s="62">
        <v>3186</v>
      </c>
      <c r="G24" s="62">
        <v>2074</v>
      </c>
      <c r="H24" s="62">
        <v>51530</v>
      </c>
      <c r="I24" s="63">
        <v>2.37</v>
      </c>
    </row>
    <row r="25" spans="1:13" ht="12.75" customHeight="1" x14ac:dyDescent="0.2">
      <c r="A25" s="93" t="s">
        <v>14</v>
      </c>
      <c r="B25" s="62">
        <v>18252</v>
      </c>
      <c r="C25" s="62">
        <v>7958</v>
      </c>
      <c r="D25" s="62">
        <v>7249</v>
      </c>
      <c r="E25" s="62">
        <v>2205</v>
      </c>
      <c r="F25" s="62">
        <v>657</v>
      </c>
      <c r="G25" s="62">
        <v>183</v>
      </c>
      <c r="H25" s="62">
        <v>32666</v>
      </c>
      <c r="I25" s="63">
        <v>1.79</v>
      </c>
    </row>
    <row r="26" spans="1:13" ht="12.75" customHeight="1" x14ac:dyDescent="0.2">
      <c r="A26" s="70" t="s">
        <v>58</v>
      </c>
      <c r="B26" s="62">
        <v>86934</v>
      </c>
      <c r="C26" s="62">
        <v>43141</v>
      </c>
      <c r="D26" s="62">
        <v>20408</v>
      </c>
      <c r="E26" s="62">
        <v>10475</v>
      </c>
      <c r="F26" s="62">
        <v>8137</v>
      </c>
      <c r="G26" s="62">
        <v>4773</v>
      </c>
      <c r="H26" s="62">
        <v>173685</v>
      </c>
      <c r="I26" s="63">
        <v>2</v>
      </c>
    </row>
    <row r="27" spans="1:13" ht="9.75" customHeight="1" x14ac:dyDescent="0.2">
      <c r="A27" s="87" t="str">
        <f>REPT("    ",7)</f>
        <v xml:space="preserve">                            </v>
      </c>
      <c r="B27" s="88"/>
      <c r="C27" s="88"/>
      <c r="D27" s="88"/>
      <c r="E27" s="88"/>
      <c r="F27" s="88"/>
      <c r="G27" s="88"/>
      <c r="H27" s="88"/>
      <c r="I27" s="88"/>
    </row>
  </sheetData>
  <mergeCells count="8">
    <mergeCell ref="B15:I15"/>
    <mergeCell ref="B21:I21"/>
    <mergeCell ref="A5:A7"/>
    <mergeCell ref="B5:B7"/>
    <mergeCell ref="C5:G6"/>
    <mergeCell ref="H5:H7"/>
    <mergeCell ref="I5:I7"/>
    <mergeCell ref="B9:I9"/>
  </mergeCells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workbookViewId="0">
      <selection activeCell="B20" activeCellId="1" sqref="B26 B20"/>
    </sheetView>
  </sheetViews>
  <sheetFormatPr baseColWidth="10" defaultColWidth="9.83203125" defaultRowHeight="12.75" customHeight="1" x14ac:dyDescent="0.2"/>
  <cols>
    <col min="1" max="1" width="21.83203125" style="50" customWidth="1"/>
    <col min="2" max="2" width="11.83203125" style="50" customWidth="1"/>
    <col min="3" max="6" width="11.33203125" style="50" customWidth="1"/>
    <col min="7" max="8" width="11.83203125" style="50" customWidth="1"/>
    <col min="9" max="9" width="12.83203125" style="50" customWidth="1"/>
    <col min="10" max="16384" width="9.83203125" style="50"/>
  </cols>
  <sheetData>
    <row r="1" spans="1:13" ht="12.75" customHeight="1" x14ac:dyDescent="0.2">
      <c r="A1" s="6" t="s">
        <v>59</v>
      </c>
      <c r="B1" s="49"/>
      <c r="C1" s="49"/>
      <c r="D1" s="49"/>
      <c r="E1" s="49"/>
      <c r="F1" s="49"/>
      <c r="G1" s="49"/>
      <c r="H1" s="49"/>
    </row>
    <row r="3" spans="1:13" ht="26.25" customHeight="1" x14ac:dyDescent="0.2">
      <c r="A3" s="98" t="s">
        <v>82</v>
      </c>
      <c r="B3" s="78"/>
      <c r="C3" s="78"/>
      <c r="D3" s="78"/>
      <c r="E3" s="78"/>
      <c r="F3" s="78"/>
      <c r="G3" s="78"/>
      <c r="H3" s="78"/>
      <c r="I3" s="78"/>
    </row>
    <row r="4" spans="1:13" ht="12.75" customHeight="1" x14ac:dyDescent="0.2">
      <c r="A4" s="79"/>
      <c r="B4" s="79"/>
      <c r="C4" s="79"/>
      <c r="D4" s="79"/>
      <c r="E4" s="79"/>
      <c r="F4" s="79"/>
      <c r="G4" s="79"/>
      <c r="H4" s="79"/>
      <c r="I4" s="79"/>
    </row>
    <row r="5" spans="1:13" ht="12.75" customHeight="1" thickBot="1" x14ac:dyDescent="0.25">
      <c r="A5" s="108" t="s">
        <v>56</v>
      </c>
      <c r="B5" s="110" t="s">
        <v>79</v>
      </c>
      <c r="C5" s="112" t="s">
        <v>6</v>
      </c>
      <c r="D5" s="112"/>
      <c r="E5" s="112"/>
      <c r="F5" s="112"/>
      <c r="G5" s="112"/>
      <c r="H5" s="114" t="s">
        <v>7</v>
      </c>
      <c r="I5" s="115" t="s">
        <v>57</v>
      </c>
    </row>
    <row r="6" spans="1:13" ht="12.75" customHeight="1" thickBot="1" x14ac:dyDescent="0.25">
      <c r="A6" s="109"/>
      <c r="B6" s="111"/>
      <c r="C6" s="113"/>
      <c r="D6" s="113"/>
      <c r="E6" s="113"/>
      <c r="F6" s="113"/>
      <c r="G6" s="113"/>
      <c r="H6" s="111"/>
      <c r="I6" s="116"/>
    </row>
    <row r="7" spans="1:13" ht="38.25" customHeight="1" thickBot="1" x14ac:dyDescent="0.25">
      <c r="A7" s="109"/>
      <c r="B7" s="111"/>
      <c r="C7" s="80">
        <v>1</v>
      </c>
      <c r="D7" s="80">
        <v>2</v>
      </c>
      <c r="E7" s="80">
        <v>3</v>
      </c>
      <c r="F7" s="80">
        <v>4</v>
      </c>
      <c r="G7" s="80" t="s">
        <v>3</v>
      </c>
      <c r="H7" s="111"/>
      <c r="I7" s="116"/>
    </row>
    <row r="8" spans="1:13" ht="6.75" customHeight="1" x14ac:dyDescent="0.2">
      <c r="A8" s="81"/>
      <c r="B8" s="79"/>
      <c r="C8" s="79"/>
      <c r="D8" s="82"/>
      <c r="E8" s="79"/>
      <c r="F8" s="79"/>
      <c r="G8" s="79"/>
      <c r="H8" s="79"/>
      <c r="I8" s="79"/>
    </row>
    <row r="9" spans="1:13" ht="17.100000000000001" customHeight="1" x14ac:dyDescent="0.2">
      <c r="A9" s="83"/>
      <c r="B9" s="107" t="s">
        <v>12</v>
      </c>
      <c r="C9" s="107"/>
      <c r="D9" s="107"/>
      <c r="E9" s="107"/>
      <c r="F9" s="107"/>
      <c r="G9" s="107"/>
      <c r="H9" s="107"/>
      <c r="I9" s="107"/>
      <c r="K9" s="92"/>
      <c r="L9" s="92"/>
      <c r="M9" s="92"/>
    </row>
    <row r="10" spans="1:13" ht="12.75" customHeight="1" x14ac:dyDescent="0.2">
      <c r="A10" s="93" t="s">
        <v>16</v>
      </c>
      <c r="B10" s="62">
        <v>58682</v>
      </c>
      <c r="C10" s="62">
        <v>42592</v>
      </c>
      <c r="D10" s="62">
        <v>13565</v>
      </c>
      <c r="E10" s="62">
        <v>1709</v>
      </c>
      <c r="F10" s="62">
        <v>577</v>
      </c>
      <c r="G10" s="62">
        <v>239</v>
      </c>
      <c r="H10" s="62">
        <v>78439</v>
      </c>
      <c r="I10" s="63">
        <v>1.34</v>
      </c>
      <c r="K10" s="92"/>
      <c r="L10" s="92"/>
      <c r="M10" s="92"/>
    </row>
    <row r="11" spans="1:13" ht="12.75" customHeight="1" x14ac:dyDescent="0.2">
      <c r="A11" s="94" t="s">
        <v>17</v>
      </c>
      <c r="B11" s="62">
        <v>90522</v>
      </c>
      <c r="C11" s="62">
        <v>44377</v>
      </c>
      <c r="D11" s="62">
        <v>17698</v>
      </c>
      <c r="E11" s="62">
        <v>12018</v>
      </c>
      <c r="F11" s="62">
        <v>11290</v>
      </c>
      <c r="G11" s="62">
        <v>5139</v>
      </c>
      <c r="H11" s="62">
        <v>188251</v>
      </c>
      <c r="I11" s="63">
        <v>2.08</v>
      </c>
      <c r="K11" s="92"/>
      <c r="L11" s="92"/>
      <c r="M11" s="92"/>
    </row>
    <row r="12" spans="1:13" ht="12.75" customHeight="1" x14ac:dyDescent="0.2">
      <c r="A12" s="94" t="s">
        <v>13</v>
      </c>
      <c r="B12" s="62">
        <v>80618</v>
      </c>
      <c r="C12" s="62">
        <v>34002</v>
      </c>
      <c r="D12" s="62">
        <v>16429</v>
      </c>
      <c r="E12" s="62">
        <v>12424</v>
      </c>
      <c r="F12" s="62">
        <v>12035</v>
      </c>
      <c r="G12" s="62">
        <v>5728</v>
      </c>
      <c r="H12" s="62">
        <v>182722</v>
      </c>
      <c r="I12" s="63">
        <v>2.27</v>
      </c>
      <c r="K12" s="92"/>
      <c r="L12" s="92"/>
      <c r="M12" s="92"/>
    </row>
    <row r="13" spans="1:13" ht="12.75" customHeight="1" x14ac:dyDescent="0.2">
      <c r="A13" s="93" t="s">
        <v>14</v>
      </c>
      <c r="B13" s="62">
        <v>97386</v>
      </c>
      <c r="C13" s="62">
        <v>48296</v>
      </c>
      <c r="D13" s="62">
        <v>38013</v>
      </c>
      <c r="E13" s="62">
        <v>8177</v>
      </c>
      <c r="F13" s="62">
        <v>2275</v>
      </c>
      <c r="G13" s="62">
        <v>625</v>
      </c>
      <c r="H13" s="62">
        <v>161287</v>
      </c>
      <c r="I13" s="63">
        <v>1.66</v>
      </c>
      <c r="K13" s="92"/>
      <c r="L13" s="92"/>
      <c r="M13" s="92"/>
    </row>
    <row r="14" spans="1:13" ht="12.75" customHeight="1" x14ac:dyDescent="0.2">
      <c r="A14" s="70" t="s">
        <v>58</v>
      </c>
      <c r="B14" s="66">
        <v>327208</v>
      </c>
      <c r="C14" s="66">
        <v>169267</v>
      </c>
      <c r="D14" s="66">
        <v>85705</v>
      </c>
      <c r="E14" s="66">
        <v>34328</v>
      </c>
      <c r="F14" s="66">
        <v>26177</v>
      </c>
      <c r="G14" s="66">
        <v>11731</v>
      </c>
      <c r="H14" s="66">
        <v>610699</v>
      </c>
      <c r="I14" s="67">
        <v>1.87</v>
      </c>
      <c r="K14" s="92"/>
      <c r="L14" s="92"/>
      <c r="M14" s="92"/>
    </row>
    <row r="15" spans="1:13" ht="17.100000000000001" customHeight="1" x14ac:dyDescent="0.2">
      <c r="A15" s="70"/>
      <c r="B15" s="107" t="s">
        <v>19</v>
      </c>
      <c r="C15" s="107"/>
      <c r="D15" s="107"/>
      <c r="E15" s="107"/>
      <c r="F15" s="107"/>
      <c r="G15" s="107"/>
      <c r="H15" s="107"/>
      <c r="I15" s="107"/>
      <c r="K15" s="92"/>
      <c r="L15" s="92"/>
      <c r="M15" s="92"/>
    </row>
    <row r="16" spans="1:13" ht="12.75" customHeight="1" x14ac:dyDescent="0.2">
      <c r="A16" s="93" t="s">
        <v>16</v>
      </c>
      <c r="B16" s="62">
        <v>39687</v>
      </c>
      <c r="C16" s="62">
        <v>29336</v>
      </c>
      <c r="D16" s="62">
        <v>9232</v>
      </c>
      <c r="E16" s="62">
        <v>867</v>
      </c>
      <c r="F16" s="62">
        <v>191</v>
      </c>
      <c r="G16" s="62">
        <v>61</v>
      </c>
      <c r="H16" s="62">
        <v>51492</v>
      </c>
      <c r="I16" s="63">
        <v>1.3</v>
      </c>
      <c r="K16" s="92"/>
      <c r="L16" s="92"/>
      <c r="M16" s="92"/>
    </row>
    <row r="17" spans="1:13" ht="12.75" customHeight="1" x14ac:dyDescent="0.2">
      <c r="A17" s="94" t="s">
        <v>17</v>
      </c>
      <c r="B17" s="62">
        <v>60648</v>
      </c>
      <c r="C17" s="62">
        <v>30257</v>
      </c>
      <c r="D17" s="62">
        <v>12493</v>
      </c>
      <c r="E17" s="62">
        <v>7981</v>
      </c>
      <c r="F17" s="62">
        <v>7254</v>
      </c>
      <c r="G17" s="62">
        <v>2663</v>
      </c>
      <c r="H17" s="62">
        <v>122116</v>
      </c>
      <c r="I17" s="63">
        <v>2.0099999999999998</v>
      </c>
      <c r="K17" s="92"/>
      <c r="L17" s="92"/>
      <c r="M17" s="92"/>
    </row>
    <row r="18" spans="1:13" ht="12.75" customHeight="1" x14ac:dyDescent="0.2">
      <c r="A18" s="94" t="s">
        <v>13</v>
      </c>
      <c r="B18" s="62">
        <v>59412</v>
      </c>
      <c r="C18" s="62">
        <v>25467</v>
      </c>
      <c r="D18" s="62">
        <v>12343</v>
      </c>
      <c r="E18" s="62">
        <v>9013</v>
      </c>
      <c r="F18" s="62">
        <v>8895</v>
      </c>
      <c r="G18" s="62">
        <v>3694</v>
      </c>
      <c r="H18" s="62">
        <v>132205</v>
      </c>
      <c r="I18" s="63">
        <v>2.23</v>
      </c>
      <c r="K18" s="92"/>
      <c r="L18" s="92"/>
      <c r="M18" s="92"/>
    </row>
    <row r="19" spans="1:13" ht="12.75" customHeight="1" x14ac:dyDescent="0.2">
      <c r="A19" s="93" t="s">
        <v>14</v>
      </c>
      <c r="B19" s="62">
        <v>79616</v>
      </c>
      <c r="C19" s="62">
        <v>40707</v>
      </c>
      <c r="D19" s="62">
        <v>30845</v>
      </c>
      <c r="E19" s="62">
        <v>5987</v>
      </c>
      <c r="F19" s="62">
        <v>1618</v>
      </c>
      <c r="G19" s="62">
        <v>459</v>
      </c>
      <c r="H19" s="62">
        <v>129272</v>
      </c>
      <c r="I19" s="63">
        <v>1.62</v>
      </c>
      <c r="K19" s="92"/>
      <c r="L19" s="92"/>
      <c r="M19" s="92"/>
    </row>
    <row r="20" spans="1:13" ht="12.75" customHeight="1" x14ac:dyDescent="0.2">
      <c r="A20" s="70" t="s">
        <v>58</v>
      </c>
      <c r="B20" s="62">
        <v>239363</v>
      </c>
      <c r="C20" s="62">
        <v>125767</v>
      </c>
      <c r="D20" s="62">
        <v>64913</v>
      </c>
      <c r="E20" s="62">
        <v>23848</v>
      </c>
      <c r="F20" s="62">
        <v>17958</v>
      </c>
      <c r="G20" s="62">
        <v>6877</v>
      </c>
      <c r="H20" s="62">
        <v>435085</v>
      </c>
      <c r="I20" s="63">
        <v>1.82</v>
      </c>
      <c r="K20" s="92"/>
      <c r="L20" s="92"/>
      <c r="M20" s="92"/>
    </row>
    <row r="21" spans="1:13" ht="17.100000000000001" customHeight="1" x14ac:dyDescent="0.2">
      <c r="A21" s="70"/>
      <c r="B21" s="107" t="s">
        <v>20</v>
      </c>
      <c r="C21" s="107"/>
      <c r="D21" s="107"/>
      <c r="E21" s="107"/>
      <c r="F21" s="107"/>
      <c r="G21" s="107"/>
      <c r="H21" s="107"/>
      <c r="I21" s="107"/>
      <c r="K21" s="92"/>
      <c r="L21" s="92"/>
      <c r="M21" s="92"/>
    </row>
    <row r="22" spans="1:13" ht="12.75" customHeight="1" x14ac:dyDescent="0.2">
      <c r="A22" s="93" t="s">
        <v>16</v>
      </c>
      <c r="B22" s="62">
        <v>18995</v>
      </c>
      <c r="C22" s="62">
        <v>13256</v>
      </c>
      <c r="D22" s="62">
        <v>4333</v>
      </c>
      <c r="E22" s="62">
        <v>842</v>
      </c>
      <c r="F22" s="62">
        <v>386</v>
      </c>
      <c r="G22" s="62">
        <v>178</v>
      </c>
      <c r="H22" s="62">
        <v>26947</v>
      </c>
      <c r="I22" s="63">
        <v>1.42</v>
      </c>
    </row>
    <row r="23" spans="1:13" ht="12.75" customHeight="1" x14ac:dyDescent="0.2">
      <c r="A23" s="94" t="s">
        <v>17</v>
      </c>
      <c r="B23" s="62">
        <v>29874</v>
      </c>
      <c r="C23" s="62">
        <v>14120</v>
      </c>
      <c r="D23" s="62">
        <v>5205</v>
      </c>
      <c r="E23" s="62">
        <v>4037</v>
      </c>
      <c r="F23" s="62">
        <v>4036</v>
      </c>
      <c r="G23" s="62">
        <v>2476</v>
      </c>
      <c r="H23" s="62">
        <v>66135</v>
      </c>
      <c r="I23" s="63">
        <v>2.21</v>
      </c>
    </row>
    <row r="24" spans="1:13" ht="12.75" customHeight="1" x14ac:dyDescent="0.2">
      <c r="A24" s="94" t="s">
        <v>13</v>
      </c>
      <c r="B24" s="62">
        <v>21206</v>
      </c>
      <c r="C24" s="62">
        <v>8535</v>
      </c>
      <c r="D24" s="62">
        <v>4086</v>
      </c>
      <c r="E24" s="62">
        <v>3411</v>
      </c>
      <c r="F24" s="62">
        <v>3140</v>
      </c>
      <c r="G24" s="62">
        <v>2034</v>
      </c>
      <c r="H24" s="62">
        <v>50517</v>
      </c>
      <c r="I24" s="63">
        <v>2.38</v>
      </c>
    </row>
    <row r="25" spans="1:13" ht="12.75" customHeight="1" x14ac:dyDescent="0.2">
      <c r="A25" s="93" t="s">
        <v>14</v>
      </c>
      <c r="B25" s="62">
        <v>17770</v>
      </c>
      <c r="C25" s="62">
        <v>7589</v>
      </c>
      <c r="D25" s="62">
        <v>7168</v>
      </c>
      <c r="E25" s="62">
        <v>2190</v>
      </c>
      <c r="F25" s="62">
        <v>657</v>
      </c>
      <c r="G25" s="62">
        <v>166</v>
      </c>
      <c r="H25" s="62">
        <v>32015</v>
      </c>
      <c r="I25" s="63">
        <v>1.8</v>
      </c>
    </row>
    <row r="26" spans="1:13" ht="12.75" customHeight="1" x14ac:dyDescent="0.2">
      <c r="A26" s="70" t="s">
        <v>58</v>
      </c>
      <c r="B26" s="62">
        <v>87845</v>
      </c>
      <c r="C26" s="62">
        <v>43500</v>
      </c>
      <c r="D26" s="62">
        <v>20792</v>
      </c>
      <c r="E26" s="62">
        <v>10480</v>
      </c>
      <c r="F26" s="62">
        <v>8219</v>
      </c>
      <c r="G26" s="62">
        <v>4854</v>
      </c>
      <c r="H26" s="62">
        <v>175614</v>
      </c>
      <c r="I26" s="63">
        <v>2</v>
      </c>
    </row>
    <row r="27" spans="1:13" ht="9.75" customHeight="1" x14ac:dyDescent="0.2">
      <c r="A27" s="87" t="str">
        <f>REPT("    ",7)</f>
        <v xml:space="preserve">                            </v>
      </c>
      <c r="B27" s="88"/>
      <c r="C27" s="88"/>
      <c r="D27" s="88"/>
      <c r="E27" s="88"/>
      <c r="F27" s="88"/>
      <c r="G27" s="88"/>
      <c r="H27" s="88"/>
      <c r="I27" s="88"/>
    </row>
  </sheetData>
  <mergeCells count="8">
    <mergeCell ref="B15:I15"/>
    <mergeCell ref="B21:I21"/>
    <mergeCell ref="A5:A7"/>
    <mergeCell ref="B5:B7"/>
    <mergeCell ref="C5:G6"/>
    <mergeCell ref="H5:H7"/>
    <mergeCell ref="I5:I7"/>
    <mergeCell ref="B9:I9"/>
  </mergeCells>
  <pageMargins left="0.7" right="0.7" top="0.78740157499999996" bottom="0.78740157499999996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workbookViewId="0">
      <selection sqref="A1:IV65536"/>
    </sheetView>
  </sheetViews>
  <sheetFormatPr baseColWidth="10" defaultColWidth="9.83203125" defaultRowHeight="12.75" customHeight="1" x14ac:dyDescent="0.2"/>
  <cols>
    <col min="1" max="1" width="21.83203125" style="50" customWidth="1"/>
    <col min="2" max="2" width="11.83203125" style="50" customWidth="1"/>
    <col min="3" max="6" width="11.33203125" style="50" customWidth="1"/>
    <col min="7" max="8" width="11.83203125" style="50" customWidth="1"/>
    <col min="9" max="9" width="12.83203125" style="50" customWidth="1"/>
    <col min="10" max="16384" width="9.83203125" style="50"/>
  </cols>
  <sheetData>
    <row r="1" spans="1:13" ht="12.75" customHeight="1" x14ac:dyDescent="0.2">
      <c r="A1" s="6" t="s">
        <v>59</v>
      </c>
      <c r="B1" s="49"/>
      <c r="C1" s="49"/>
      <c r="D1" s="49"/>
      <c r="E1" s="49"/>
      <c r="F1" s="49"/>
      <c r="G1" s="49"/>
      <c r="H1" s="49"/>
    </row>
    <row r="3" spans="1:13" ht="26.25" customHeight="1" x14ac:dyDescent="0.2">
      <c r="A3" s="98" t="s">
        <v>81</v>
      </c>
      <c r="B3" s="78"/>
      <c r="C3" s="78"/>
      <c r="D3" s="78"/>
      <c r="E3" s="78"/>
      <c r="F3" s="78"/>
      <c r="G3" s="78"/>
      <c r="H3" s="78"/>
      <c r="I3" s="78"/>
    </row>
    <row r="4" spans="1:13" ht="12.75" customHeight="1" x14ac:dyDescent="0.2">
      <c r="A4" s="79"/>
      <c r="B4" s="79"/>
      <c r="C4" s="79"/>
      <c r="D4" s="79"/>
      <c r="E4" s="79"/>
      <c r="F4" s="79"/>
      <c r="G4" s="79"/>
      <c r="H4" s="79"/>
      <c r="I4" s="79"/>
    </row>
    <row r="5" spans="1:13" ht="12.75" customHeight="1" thickBot="1" x14ac:dyDescent="0.25">
      <c r="A5" s="108" t="s">
        <v>56</v>
      </c>
      <c r="B5" s="110" t="s">
        <v>79</v>
      </c>
      <c r="C5" s="112" t="s">
        <v>6</v>
      </c>
      <c r="D5" s="112"/>
      <c r="E5" s="112"/>
      <c r="F5" s="112"/>
      <c r="G5" s="112"/>
      <c r="H5" s="114" t="s">
        <v>7</v>
      </c>
      <c r="I5" s="115" t="s">
        <v>57</v>
      </c>
    </row>
    <row r="6" spans="1:13" ht="12.75" customHeight="1" thickBot="1" x14ac:dyDescent="0.25">
      <c r="A6" s="109"/>
      <c r="B6" s="111"/>
      <c r="C6" s="113"/>
      <c r="D6" s="113"/>
      <c r="E6" s="113"/>
      <c r="F6" s="113"/>
      <c r="G6" s="113"/>
      <c r="H6" s="111"/>
      <c r="I6" s="116"/>
    </row>
    <row r="7" spans="1:13" ht="38.25" customHeight="1" thickBot="1" x14ac:dyDescent="0.25">
      <c r="A7" s="109"/>
      <c r="B7" s="111"/>
      <c r="C7" s="80">
        <v>1</v>
      </c>
      <c r="D7" s="80">
        <v>2</v>
      </c>
      <c r="E7" s="80">
        <v>3</v>
      </c>
      <c r="F7" s="80">
        <v>4</v>
      </c>
      <c r="G7" s="80" t="s">
        <v>3</v>
      </c>
      <c r="H7" s="111"/>
      <c r="I7" s="116"/>
    </row>
    <row r="8" spans="1:13" ht="6.75" customHeight="1" x14ac:dyDescent="0.2">
      <c r="A8" s="81"/>
      <c r="B8" s="79"/>
      <c r="C8" s="79"/>
      <c r="D8" s="82"/>
      <c r="E8" s="79"/>
      <c r="F8" s="79"/>
      <c r="G8" s="79"/>
      <c r="H8" s="79"/>
      <c r="I8" s="79"/>
    </row>
    <row r="9" spans="1:13" ht="17.100000000000001" customHeight="1" x14ac:dyDescent="0.2">
      <c r="A9" s="83"/>
      <c r="B9" s="107" t="s">
        <v>12</v>
      </c>
      <c r="C9" s="107"/>
      <c r="D9" s="107"/>
      <c r="E9" s="107"/>
      <c r="F9" s="107"/>
      <c r="G9" s="107"/>
      <c r="H9" s="107"/>
      <c r="I9" s="107"/>
      <c r="K9" s="92"/>
      <c r="L9" s="92"/>
      <c r="M9" s="92"/>
    </row>
    <row r="10" spans="1:13" ht="12.75" customHeight="1" x14ac:dyDescent="0.2">
      <c r="A10" s="93" t="s">
        <v>16</v>
      </c>
      <c r="B10" s="62">
        <f t="shared" ref="B10:H14" si="0">+B16+B22</f>
        <v>59953</v>
      </c>
      <c r="C10" s="62">
        <f t="shared" si="0"/>
        <v>43452</v>
      </c>
      <c r="D10" s="62">
        <f t="shared" si="0"/>
        <v>13883</v>
      </c>
      <c r="E10" s="62">
        <f t="shared" si="0"/>
        <v>1740</v>
      </c>
      <c r="F10" s="62">
        <f t="shared" si="0"/>
        <v>620</v>
      </c>
      <c r="G10" s="62">
        <f t="shared" si="0"/>
        <v>258</v>
      </c>
      <c r="H10" s="62">
        <f t="shared" si="0"/>
        <v>80317</v>
      </c>
      <c r="I10" s="63">
        <f>+H10/B10</f>
        <v>1.339666071756209</v>
      </c>
      <c r="K10" s="92"/>
      <c r="L10" s="92"/>
      <c r="M10" s="92"/>
    </row>
    <row r="11" spans="1:13" ht="12.75" customHeight="1" x14ac:dyDescent="0.2">
      <c r="A11" s="94" t="s">
        <v>17</v>
      </c>
      <c r="B11" s="62">
        <f t="shared" si="0"/>
        <v>89795</v>
      </c>
      <c r="C11" s="62">
        <f t="shared" si="0"/>
        <v>43834</v>
      </c>
      <c r="D11" s="62">
        <f t="shared" si="0"/>
        <v>17512</v>
      </c>
      <c r="E11" s="62">
        <f t="shared" si="0"/>
        <v>11902</v>
      </c>
      <c r="F11" s="62">
        <f t="shared" si="0"/>
        <v>11260</v>
      </c>
      <c r="G11" s="62">
        <f t="shared" si="0"/>
        <v>5287</v>
      </c>
      <c r="H11" s="62">
        <f t="shared" si="0"/>
        <v>187640</v>
      </c>
      <c r="I11" s="63">
        <f>+H11/B11</f>
        <v>2.0896486441338604</v>
      </c>
      <c r="K11" s="92"/>
      <c r="L11" s="92"/>
      <c r="M11" s="92"/>
    </row>
    <row r="12" spans="1:13" ht="12.75" customHeight="1" x14ac:dyDescent="0.2">
      <c r="A12" s="94" t="s">
        <v>13</v>
      </c>
      <c r="B12" s="62">
        <f t="shared" si="0"/>
        <v>81002</v>
      </c>
      <c r="C12" s="62">
        <f t="shared" si="0"/>
        <v>34198</v>
      </c>
      <c r="D12" s="62">
        <f t="shared" si="0"/>
        <v>16693</v>
      </c>
      <c r="E12" s="62">
        <f t="shared" si="0"/>
        <v>12460</v>
      </c>
      <c r="F12" s="62">
        <f t="shared" si="0"/>
        <v>11993</v>
      </c>
      <c r="G12" s="62">
        <f t="shared" si="0"/>
        <v>5658</v>
      </c>
      <c r="H12" s="62">
        <f t="shared" si="0"/>
        <v>183015</v>
      </c>
      <c r="I12" s="63">
        <f>+H12/B12</f>
        <v>2.259388657070196</v>
      </c>
      <c r="K12" s="92"/>
      <c r="L12" s="92"/>
      <c r="M12" s="92"/>
    </row>
    <row r="13" spans="1:13" ht="12.75" customHeight="1" x14ac:dyDescent="0.2">
      <c r="A13" s="93" t="s">
        <v>14</v>
      </c>
      <c r="B13" s="62">
        <f t="shared" si="0"/>
        <v>96544</v>
      </c>
      <c r="C13" s="62">
        <f t="shared" si="0"/>
        <v>47605</v>
      </c>
      <c r="D13" s="62">
        <f t="shared" si="0"/>
        <v>37892</v>
      </c>
      <c r="E13" s="62">
        <f t="shared" si="0"/>
        <v>8136</v>
      </c>
      <c r="F13" s="62">
        <f t="shared" si="0"/>
        <v>2287</v>
      </c>
      <c r="G13" s="62">
        <f t="shared" si="0"/>
        <v>624</v>
      </c>
      <c r="H13" s="62">
        <f t="shared" si="0"/>
        <v>160254</v>
      </c>
      <c r="I13" s="63">
        <f>+H13/B13</f>
        <v>1.6599063639376865</v>
      </c>
      <c r="K13" s="92"/>
      <c r="L13" s="92"/>
      <c r="M13" s="92"/>
    </row>
    <row r="14" spans="1:13" ht="12.75" customHeight="1" x14ac:dyDescent="0.2">
      <c r="A14" s="70" t="s">
        <v>58</v>
      </c>
      <c r="B14" s="66">
        <f t="shared" si="0"/>
        <v>327294</v>
      </c>
      <c r="C14" s="66">
        <f t="shared" si="0"/>
        <v>169089</v>
      </c>
      <c r="D14" s="66">
        <f t="shared" si="0"/>
        <v>85980</v>
      </c>
      <c r="E14" s="66">
        <f t="shared" si="0"/>
        <v>34238</v>
      </c>
      <c r="F14" s="66">
        <f t="shared" si="0"/>
        <v>26160</v>
      </c>
      <c r="G14" s="66">
        <f t="shared" si="0"/>
        <v>11827</v>
      </c>
      <c r="H14" s="66">
        <f t="shared" si="0"/>
        <v>611226</v>
      </c>
      <c r="I14" s="67">
        <f>+H14/B14</f>
        <v>1.8675136116152451</v>
      </c>
      <c r="K14" s="92"/>
      <c r="L14" s="92"/>
      <c r="M14" s="92"/>
    </row>
    <row r="15" spans="1:13" ht="17.100000000000001" customHeight="1" x14ac:dyDescent="0.2">
      <c r="A15" s="70"/>
      <c r="B15" s="107" t="s">
        <v>19</v>
      </c>
      <c r="C15" s="107"/>
      <c r="D15" s="107"/>
      <c r="E15" s="107"/>
      <c r="F15" s="107"/>
      <c r="G15" s="107"/>
      <c r="H15" s="107"/>
      <c r="I15" s="107"/>
      <c r="K15" s="92"/>
      <c r="L15" s="92"/>
      <c r="M15" s="92"/>
    </row>
    <row r="16" spans="1:13" ht="12.75" customHeight="1" x14ac:dyDescent="0.2">
      <c r="A16" s="93" t="s">
        <v>16</v>
      </c>
      <c r="B16" s="62">
        <f>SUM(C16:G16)</f>
        <v>40431</v>
      </c>
      <c r="C16" s="62">
        <v>29864</v>
      </c>
      <c r="D16" s="62">
        <v>9417</v>
      </c>
      <c r="E16" s="62">
        <v>857</v>
      </c>
      <c r="F16" s="62">
        <v>220</v>
      </c>
      <c r="G16" s="62">
        <v>73</v>
      </c>
      <c r="H16" s="62">
        <v>52541</v>
      </c>
      <c r="I16" s="63">
        <v>1.29952264351611</v>
      </c>
      <c r="K16" s="92"/>
      <c r="L16" s="92"/>
      <c r="M16" s="92"/>
    </row>
    <row r="17" spans="1:13" ht="12.75" customHeight="1" x14ac:dyDescent="0.2">
      <c r="A17" s="94" t="s">
        <v>17</v>
      </c>
      <c r="B17" s="62">
        <f>SUM(C17:G17)</f>
        <v>60006</v>
      </c>
      <c r="C17" s="62">
        <v>29973</v>
      </c>
      <c r="D17" s="62">
        <v>12244</v>
      </c>
      <c r="E17" s="62">
        <v>7868</v>
      </c>
      <c r="F17" s="62">
        <v>7176</v>
      </c>
      <c r="G17" s="62">
        <v>2745</v>
      </c>
      <c r="H17" s="62">
        <v>121089</v>
      </c>
      <c r="I17" s="63">
        <v>2.0179482051794801</v>
      </c>
      <c r="K17" s="92"/>
      <c r="L17" s="92"/>
      <c r="M17" s="92"/>
    </row>
    <row r="18" spans="1:13" ht="12.75" customHeight="1" x14ac:dyDescent="0.2">
      <c r="A18" s="94" t="s">
        <v>13</v>
      </c>
      <c r="B18" s="62">
        <f>SUM(C18:G18)</f>
        <v>60284</v>
      </c>
      <c r="C18" s="62">
        <v>25981</v>
      </c>
      <c r="D18" s="62">
        <v>12607</v>
      </c>
      <c r="E18" s="62">
        <v>9129</v>
      </c>
      <c r="F18" s="62">
        <v>8889</v>
      </c>
      <c r="G18" s="62">
        <v>3678</v>
      </c>
      <c r="H18" s="62">
        <v>133536</v>
      </c>
      <c r="I18" s="63">
        <v>2.21511512175702</v>
      </c>
      <c r="K18" s="92"/>
      <c r="L18" s="92"/>
      <c r="M18" s="92"/>
    </row>
    <row r="19" spans="1:13" ht="12.75" customHeight="1" x14ac:dyDescent="0.2">
      <c r="A19" s="93" t="s">
        <v>14</v>
      </c>
      <c r="B19" s="62">
        <f>SUM(C19:G19)</f>
        <v>79103</v>
      </c>
      <c r="C19" s="62">
        <v>40274</v>
      </c>
      <c r="D19" s="62">
        <v>30836</v>
      </c>
      <c r="E19" s="62">
        <v>5926</v>
      </c>
      <c r="F19" s="62">
        <v>1610</v>
      </c>
      <c r="G19" s="62">
        <v>457</v>
      </c>
      <c r="H19" s="62">
        <v>128582</v>
      </c>
      <c r="I19" s="63">
        <v>1.6255009291683</v>
      </c>
      <c r="K19" s="92"/>
      <c r="L19" s="92"/>
      <c r="M19" s="92"/>
    </row>
    <row r="20" spans="1:13" ht="12.75" customHeight="1" x14ac:dyDescent="0.2">
      <c r="A20" s="70" t="s">
        <v>58</v>
      </c>
      <c r="B20" s="62">
        <f>SUM(C20:G20)</f>
        <v>239824</v>
      </c>
      <c r="C20" s="62">
        <f t="shared" ref="C20:H20" si="1">SUM(C16:C19)</f>
        <v>126092</v>
      </c>
      <c r="D20" s="62">
        <f t="shared" si="1"/>
        <v>65104</v>
      </c>
      <c r="E20" s="62">
        <f t="shared" si="1"/>
        <v>23780</v>
      </c>
      <c r="F20" s="62">
        <f t="shared" si="1"/>
        <v>17895</v>
      </c>
      <c r="G20" s="62">
        <f t="shared" si="1"/>
        <v>6953</v>
      </c>
      <c r="H20" s="62">
        <f t="shared" si="1"/>
        <v>435748</v>
      </c>
      <c r="I20" s="63">
        <f>+H20/B20</f>
        <v>1.816949096003736</v>
      </c>
      <c r="K20" s="92"/>
      <c r="L20" s="92"/>
      <c r="M20" s="92"/>
    </row>
    <row r="21" spans="1:13" ht="17.100000000000001" customHeight="1" x14ac:dyDescent="0.2">
      <c r="A21" s="70"/>
      <c r="B21" s="107" t="s">
        <v>20</v>
      </c>
      <c r="C21" s="107"/>
      <c r="D21" s="107"/>
      <c r="E21" s="107"/>
      <c r="F21" s="107"/>
      <c r="G21" s="107"/>
      <c r="H21" s="107"/>
      <c r="I21" s="107"/>
      <c r="K21" s="92"/>
      <c r="L21" s="92"/>
      <c r="M21" s="92"/>
    </row>
    <row r="22" spans="1:13" ht="12.75" customHeight="1" x14ac:dyDescent="0.2">
      <c r="A22" s="93" t="s">
        <v>16</v>
      </c>
      <c r="B22" s="62">
        <f>SUM(C22:G22)</f>
        <v>19522</v>
      </c>
      <c r="C22" s="62">
        <v>13588</v>
      </c>
      <c r="D22" s="62">
        <v>4466</v>
      </c>
      <c r="E22" s="62">
        <v>883</v>
      </c>
      <c r="F22" s="62">
        <v>400</v>
      </c>
      <c r="G22" s="62">
        <v>185</v>
      </c>
      <c r="H22" s="62">
        <v>27776</v>
      </c>
      <c r="I22" s="63">
        <v>1.4228050404671699</v>
      </c>
    </row>
    <row r="23" spans="1:13" ht="12.75" customHeight="1" x14ac:dyDescent="0.2">
      <c r="A23" s="94" t="s">
        <v>17</v>
      </c>
      <c r="B23" s="62">
        <f>SUM(C23:G23)</f>
        <v>29789</v>
      </c>
      <c r="C23" s="62">
        <v>13861</v>
      </c>
      <c r="D23" s="62">
        <v>5268</v>
      </c>
      <c r="E23" s="62">
        <v>4034</v>
      </c>
      <c r="F23" s="62">
        <v>4084</v>
      </c>
      <c r="G23" s="62">
        <v>2542</v>
      </c>
      <c r="H23" s="62">
        <v>66551</v>
      </c>
      <c r="I23" s="63">
        <v>2.23407969384672</v>
      </c>
    </row>
    <row r="24" spans="1:13" ht="12.75" customHeight="1" x14ac:dyDescent="0.2">
      <c r="A24" s="94" t="s">
        <v>13</v>
      </c>
      <c r="B24" s="62">
        <f>SUM(C24:G24)</f>
        <v>20718</v>
      </c>
      <c r="C24" s="62">
        <v>8217</v>
      </c>
      <c r="D24" s="62">
        <v>4086</v>
      </c>
      <c r="E24" s="62">
        <v>3331</v>
      </c>
      <c r="F24" s="62">
        <v>3104</v>
      </c>
      <c r="G24" s="62">
        <v>1980</v>
      </c>
      <c r="H24" s="62">
        <v>49479</v>
      </c>
      <c r="I24" s="63">
        <v>2.3882131479872601</v>
      </c>
    </row>
    <row r="25" spans="1:13" ht="12.75" customHeight="1" x14ac:dyDescent="0.2">
      <c r="A25" s="93" t="s">
        <v>14</v>
      </c>
      <c r="B25" s="62">
        <f>SUM(C25:G25)</f>
        <v>17441</v>
      </c>
      <c r="C25" s="62">
        <v>7331</v>
      </c>
      <c r="D25" s="62">
        <v>7056</v>
      </c>
      <c r="E25" s="62">
        <v>2210</v>
      </c>
      <c r="F25" s="62">
        <v>677</v>
      </c>
      <c r="G25" s="62">
        <v>167</v>
      </c>
      <c r="H25" s="62">
        <v>31672</v>
      </c>
      <c r="I25" s="63">
        <v>1.8159509202454001</v>
      </c>
    </row>
    <row r="26" spans="1:13" ht="12.75" customHeight="1" x14ac:dyDescent="0.2">
      <c r="A26" s="70" t="s">
        <v>58</v>
      </c>
      <c r="B26" s="62">
        <f>SUM(C26:G26)</f>
        <v>87470</v>
      </c>
      <c r="C26" s="62">
        <f t="shared" ref="C26:H26" si="2">SUM(C22:C25)</f>
        <v>42997</v>
      </c>
      <c r="D26" s="62">
        <f t="shared" si="2"/>
        <v>20876</v>
      </c>
      <c r="E26" s="62">
        <f t="shared" si="2"/>
        <v>10458</v>
      </c>
      <c r="F26" s="62">
        <f t="shared" si="2"/>
        <v>8265</v>
      </c>
      <c r="G26" s="62">
        <f t="shared" si="2"/>
        <v>4874</v>
      </c>
      <c r="H26" s="62">
        <f t="shared" si="2"/>
        <v>175478</v>
      </c>
      <c r="I26" s="63">
        <f>+H26/B26</f>
        <v>2.006150680233223</v>
      </c>
    </row>
    <row r="27" spans="1:13" ht="9.75" customHeight="1" x14ac:dyDescent="0.2">
      <c r="A27" s="87" t="str">
        <f>REPT("    ",7)</f>
        <v xml:space="preserve">                            </v>
      </c>
      <c r="B27" s="88"/>
      <c r="C27" s="88"/>
      <c r="D27" s="88"/>
      <c r="E27" s="88"/>
      <c r="F27" s="88"/>
      <c r="G27" s="88"/>
      <c r="H27" s="88"/>
      <c r="I27" s="88"/>
    </row>
  </sheetData>
  <mergeCells count="8">
    <mergeCell ref="B15:I15"/>
    <mergeCell ref="B21:I21"/>
    <mergeCell ref="A5:A7"/>
    <mergeCell ref="B5:B7"/>
    <mergeCell ref="C5:G6"/>
    <mergeCell ref="H5:H7"/>
    <mergeCell ref="I5:I7"/>
    <mergeCell ref="B9:I9"/>
  </mergeCells>
  <pageMargins left="0.59055118110236204" right="0.28000000000000003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workbookViewId="0">
      <selection activeCell="D30" sqref="D30"/>
    </sheetView>
  </sheetViews>
  <sheetFormatPr baseColWidth="10" defaultColWidth="9.83203125" defaultRowHeight="12.75" customHeight="1" x14ac:dyDescent="0.2"/>
  <cols>
    <col min="1" max="1" width="21.83203125" style="50" customWidth="1"/>
    <col min="2" max="2" width="11.83203125" style="50" customWidth="1"/>
    <col min="3" max="6" width="11.33203125" style="50" customWidth="1"/>
    <col min="7" max="8" width="11.83203125" style="50" customWidth="1"/>
    <col min="9" max="9" width="12.83203125" style="50" customWidth="1"/>
    <col min="10" max="16384" width="9.83203125" style="50"/>
  </cols>
  <sheetData>
    <row r="1" spans="1:13" ht="12.75" customHeight="1" x14ac:dyDescent="0.2">
      <c r="A1" s="6" t="s">
        <v>59</v>
      </c>
      <c r="B1" s="49"/>
      <c r="C1" s="49"/>
      <c r="D1" s="49"/>
      <c r="E1" s="49"/>
      <c r="F1" s="49"/>
      <c r="G1" s="49"/>
      <c r="H1" s="49"/>
    </row>
    <row r="3" spans="1:13" ht="26.25" customHeight="1" x14ac:dyDescent="0.2">
      <c r="A3" s="98" t="s">
        <v>80</v>
      </c>
      <c r="B3" s="78"/>
      <c r="C3" s="78"/>
      <c r="D3" s="78"/>
      <c r="E3" s="78"/>
      <c r="F3" s="78"/>
      <c r="G3" s="78"/>
      <c r="H3" s="78"/>
      <c r="I3" s="78"/>
    </row>
    <row r="4" spans="1:13" ht="12.75" customHeight="1" x14ac:dyDescent="0.2">
      <c r="A4" s="79"/>
      <c r="B4" s="79"/>
      <c r="C4" s="79"/>
      <c r="D4" s="79"/>
      <c r="E4" s="79"/>
      <c r="F4" s="79"/>
      <c r="G4" s="79"/>
      <c r="H4" s="79"/>
      <c r="I4" s="79"/>
    </row>
    <row r="5" spans="1:13" ht="12.75" customHeight="1" thickBot="1" x14ac:dyDescent="0.25">
      <c r="A5" s="108" t="s">
        <v>56</v>
      </c>
      <c r="B5" s="110" t="s">
        <v>79</v>
      </c>
      <c r="C5" s="112" t="s">
        <v>6</v>
      </c>
      <c r="D5" s="112"/>
      <c r="E5" s="112"/>
      <c r="F5" s="112"/>
      <c r="G5" s="112"/>
      <c r="H5" s="114" t="s">
        <v>7</v>
      </c>
      <c r="I5" s="115" t="s">
        <v>57</v>
      </c>
    </row>
    <row r="6" spans="1:13" ht="12.75" customHeight="1" thickBot="1" x14ac:dyDescent="0.25">
      <c r="A6" s="109"/>
      <c r="B6" s="111"/>
      <c r="C6" s="113"/>
      <c r="D6" s="113"/>
      <c r="E6" s="113"/>
      <c r="F6" s="113"/>
      <c r="G6" s="113"/>
      <c r="H6" s="111"/>
      <c r="I6" s="116"/>
    </row>
    <row r="7" spans="1:13" ht="38.25" customHeight="1" thickBot="1" x14ac:dyDescent="0.25">
      <c r="A7" s="109"/>
      <c r="B7" s="111"/>
      <c r="C7" s="80">
        <v>1</v>
      </c>
      <c r="D7" s="80">
        <v>2</v>
      </c>
      <c r="E7" s="80">
        <v>3</v>
      </c>
      <c r="F7" s="80">
        <v>4</v>
      </c>
      <c r="G7" s="80" t="s">
        <v>3</v>
      </c>
      <c r="H7" s="111"/>
      <c r="I7" s="116"/>
    </row>
    <row r="8" spans="1:13" ht="6.75" customHeight="1" x14ac:dyDescent="0.2">
      <c r="A8" s="81"/>
      <c r="B8" s="79"/>
      <c r="C8" s="79"/>
      <c r="D8" s="82"/>
      <c r="E8" s="79"/>
      <c r="F8" s="79"/>
      <c r="G8" s="79"/>
      <c r="H8" s="79"/>
      <c r="I8" s="79"/>
    </row>
    <row r="9" spans="1:13" ht="17.100000000000001" customHeight="1" x14ac:dyDescent="0.2">
      <c r="A9" s="83"/>
      <c r="B9" s="107" t="s">
        <v>12</v>
      </c>
      <c r="C9" s="107"/>
      <c r="D9" s="107"/>
      <c r="E9" s="107"/>
      <c r="F9" s="107"/>
      <c r="G9" s="107"/>
      <c r="H9" s="107"/>
      <c r="I9" s="107"/>
      <c r="K9" s="92"/>
      <c r="L9" s="92"/>
      <c r="M9" s="92"/>
    </row>
    <row r="10" spans="1:13" ht="12.75" customHeight="1" x14ac:dyDescent="0.2">
      <c r="A10" s="93" t="s">
        <v>16</v>
      </c>
      <c r="B10" s="62">
        <f t="shared" ref="B10:H14" si="0">+B16+B22</f>
        <v>60281</v>
      </c>
      <c r="C10" s="62">
        <f t="shared" si="0"/>
        <v>43879</v>
      </c>
      <c r="D10" s="62">
        <f t="shared" si="0"/>
        <v>13749</v>
      </c>
      <c r="E10" s="62">
        <f t="shared" si="0"/>
        <v>1814</v>
      </c>
      <c r="F10" s="62">
        <f t="shared" si="0"/>
        <v>595</v>
      </c>
      <c r="G10" s="62">
        <f t="shared" si="0"/>
        <v>244</v>
      </c>
      <c r="H10" s="62">
        <f t="shared" si="0"/>
        <v>80516</v>
      </c>
      <c r="I10" s="63">
        <f>+H10/B10</f>
        <v>1.335677908462036</v>
      </c>
      <c r="K10" s="92"/>
      <c r="L10" s="92"/>
      <c r="M10" s="92"/>
    </row>
    <row r="11" spans="1:13" ht="12.75" customHeight="1" x14ac:dyDescent="0.2">
      <c r="A11" s="94" t="s">
        <v>17</v>
      </c>
      <c r="B11" s="62">
        <f t="shared" si="0"/>
        <v>89067</v>
      </c>
      <c r="C11" s="62">
        <f t="shared" si="0"/>
        <v>43037</v>
      </c>
      <c r="D11" s="62">
        <f t="shared" si="0"/>
        <v>17859</v>
      </c>
      <c r="E11" s="62">
        <f t="shared" si="0"/>
        <v>11760</v>
      </c>
      <c r="F11" s="62">
        <f t="shared" si="0"/>
        <v>11122</v>
      </c>
      <c r="G11" s="62">
        <f t="shared" si="0"/>
        <v>5289</v>
      </c>
      <c r="H11" s="62">
        <f t="shared" si="0"/>
        <v>186525</v>
      </c>
      <c r="I11" s="63">
        <f>+H11/B11</f>
        <v>2.0942099767590689</v>
      </c>
      <c r="K11" s="92"/>
      <c r="L11" s="92"/>
      <c r="M11" s="92"/>
    </row>
    <row r="12" spans="1:13" ht="12.75" customHeight="1" x14ac:dyDescent="0.2">
      <c r="A12" s="94" t="s">
        <v>13</v>
      </c>
      <c r="B12" s="62">
        <f t="shared" si="0"/>
        <v>81101</v>
      </c>
      <c r="C12" s="62">
        <f t="shared" si="0"/>
        <v>34502</v>
      </c>
      <c r="D12" s="62">
        <f t="shared" si="0"/>
        <v>16531</v>
      </c>
      <c r="E12" s="62">
        <f t="shared" si="0"/>
        <v>12511</v>
      </c>
      <c r="F12" s="62">
        <f t="shared" si="0"/>
        <v>11950</v>
      </c>
      <c r="G12" s="62">
        <f t="shared" si="0"/>
        <v>5607</v>
      </c>
      <c r="H12" s="62">
        <f t="shared" si="0"/>
        <v>182789</v>
      </c>
      <c r="I12" s="63">
        <f>+H12/B12</f>
        <v>2.2538439723307975</v>
      </c>
      <c r="K12" s="92"/>
      <c r="L12" s="92"/>
      <c r="M12" s="92"/>
    </row>
    <row r="13" spans="1:13" ht="12.75" customHeight="1" x14ac:dyDescent="0.2">
      <c r="A13" s="93" t="s">
        <v>14</v>
      </c>
      <c r="B13" s="62">
        <f t="shared" si="0"/>
        <v>95548</v>
      </c>
      <c r="C13" s="62">
        <f t="shared" si="0"/>
        <v>47046</v>
      </c>
      <c r="D13" s="62">
        <f t="shared" si="0"/>
        <v>37283</v>
      </c>
      <c r="E13" s="62">
        <f t="shared" si="0"/>
        <v>8239</v>
      </c>
      <c r="F13" s="62">
        <f t="shared" si="0"/>
        <v>2315</v>
      </c>
      <c r="G13" s="62">
        <f t="shared" si="0"/>
        <v>665</v>
      </c>
      <c r="H13" s="62">
        <f t="shared" si="0"/>
        <v>159113</v>
      </c>
      <c r="I13" s="63">
        <f>+H13/B13</f>
        <v>1.6652677188428853</v>
      </c>
      <c r="K13" s="92"/>
      <c r="L13" s="92"/>
      <c r="M13" s="92"/>
    </row>
    <row r="14" spans="1:13" ht="12.75" customHeight="1" x14ac:dyDescent="0.2">
      <c r="A14" s="70" t="s">
        <v>58</v>
      </c>
      <c r="B14" s="66">
        <f t="shared" si="0"/>
        <v>325997</v>
      </c>
      <c r="C14" s="66">
        <f t="shared" si="0"/>
        <v>168464</v>
      </c>
      <c r="D14" s="66">
        <f t="shared" si="0"/>
        <v>85422</v>
      </c>
      <c r="E14" s="66">
        <f t="shared" si="0"/>
        <v>34324</v>
      </c>
      <c r="F14" s="66">
        <f t="shared" si="0"/>
        <v>25982</v>
      </c>
      <c r="G14" s="66">
        <f t="shared" si="0"/>
        <v>11805</v>
      </c>
      <c r="H14" s="66">
        <f t="shared" si="0"/>
        <v>608943</v>
      </c>
      <c r="I14" s="67">
        <f>+H14/B14</f>
        <v>1.8679405025199618</v>
      </c>
      <c r="K14" s="92"/>
      <c r="L14" s="92"/>
      <c r="M14" s="92"/>
    </row>
    <row r="15" spans="1:13" ht="17.100000000000001" customHeight="1" x14ac:dyDescent="0.2">
      <c r="A15" s="70"/>
      <c r="B15" s="107" t="s">
        <v>19</v>
      </c>
      <c r="C15" s="107"/>
      <c r="D15" s="107"/>
      <c r="E15" s="107"/>
      <c r="F15" s="107"/>
      <c r="G15" s="107"/>
      <c r="H15" s="107"/>
      <c r="I15" s="107"/>
      <c r="K15" s="92"/>
      <c r="L15" s="92"/>
      <c r="M15" s="92"/>
    </row>
    <row r="16" spans="1:13" ht="12.75" customHeight="1" x14ac:dyDescent="0.2">
      <c r="A16" s="93" t="s">
        <v>16</v>
      </c>
      <c r="B16" s="62">
        <f>SUM(C16:G16)</f>
        <v>40344</v>
      </c>
      <c r="C16" s="62">
        <v>30144</v>
      </c>
      <c r="D16" s="62">
        <v>9081</v>
      </c>
      <c r="E16" s="62">
        <v>843</v>
      </c>
      <c r="F16" s="62">
        <v>217</v>
      </c>
      <c r="G16" s="62">
        <v>59</v>
      </c>
      <c r="H16" s="62">
        <v>52020</v>
      </c>
      <c r="I16" s="63">
        <v>1.29</v>
      </c>
      <c r="K16" s="92"/>
      <c r="L16" s="92"/>
      <c r="M16" s="92"/>
    </row>
    <row r="17" spans="1:13" ht="12.75" customHeight="1" x14ac:dyDescent="0.2">
      <c r="A17" s="94" t="s">
        <v>17</v>
      </c>
      <c r="B17" s="62">
        <f>SUM(C17:G17)</f>
        <v>59691</v>
      </c>
      <c r="C17" s="62">
        <v>29571</v>
      </c>
      <c r="D17" s="62">
        <v>12681</v>
      </c>
      <c r="E17" s="62">
        <v>7773</v>
      </c>
      <c r="F17" s="62">
        <v>6966</v>
      </c>
      <c r="G17" s="62">
        <v>2700</v>
      </c>
      <c r="H17" s="62">
        <v>120185</v>
      </c>
      <c r="I17" s="63">
        <v>2.0099999999999998</v>
      </c>
      <c r="K17" s="92"/>
      <c r="L17" s="92"/>
      <c r="M17" s="92"/>
    </row>
    <row r="18" spans="1:13" ht="12.75" customHeight="1" x14ac:dyDescent="0.2">
      <c r="A18" s="94" t="s">
        <v>13</v>
      </c>
      <c r="B18" s="62">
        <f>SUM(C18:G18)</f>
        <v>60886</v>
      </c>
      <c r="C18" s="62">
        <v>26279</v>
      </c>
      <c r="D18" s="62">
        <v>12778</v>
      </c>
      <c r="E18" s="62">
        <v>9203</v>
      </c>
      <c r="F18" s="62">
        <v>8930</v>
      </c>
      <c r="G18" s="62">
        <v>3696</v>
      </c>
      <c r="H18" s="62">
        <v>134710</v>
      </c>
      <c r="I18" s="63">
        <v>2.21</v>
      </c>
      <c r="K18" s="92"/>
      <c r="L18" s="92"/>
      <c r="M18" s="92"/>
    </row>
    <row r="19" spans="1:13" ht="12.75" customHeight="1" x14ac:dyDescent="0.2">
      <c r="A19" s="93" t="s">
        <v>14</v>
      </c>
      <c r="B19" s="62">
        <f>SUM(C19:G19)</f>
        <v>78569</v>
      </c>
      <c r="C19" s="62">
        <v>39959</v>
      </c>
      <c r="D19" s="62">
        <v>30465</v>
      </c>
      <c r="E19" s="62">
        <v>6015</v>
      </c>
      <c r="F19" s="62">
        <v>1638</v>
      </c>
      <c r="G19" s="62">
        <v>492</v>
      </c>
      <c r="H19" s="62">
        <v>128087</v>
      </c>
      <c r="I19" s="63">
        <v>1.63</v>
      </c>
      <c r="K19" s="92"/>
      <c r="L19" s="92"/>
      <c r="M19" s="92"/>
    </row>
    <row r="20" spans="1:13" ht="12.75" customHeight="1" x14ac:dyDescent="0.2">
      <c r="A20" s="70" t="s">
        <v>58</v>
      </c>
      <c r="B20" s="62">
        <f>SUM(C20:G20)</f>
        <v>239490</v>
      </c>
      <c r="C20" s="62">
        <f t="shared" ref="C20:H20" si="1">SUM(C16:C19)</f>
        <v>125953</v>
      </c>
      <c r="D20" s="62">
        <f t="shared" si="1"/>
        <v>65005</v>
      </c>
      <c r="E20" s="62">
        <f t="shared" si="1"/>
        <v>23834</v>
      </c>
      <c r="F20" s="62">
        <f t="shared" si="1"/>
        <v>17751</v>
      </c>
      <c r="G20" s="62">
        <f t="shared" si="1"/>
        <v>6947</v>
      </c>
      <c r="H20" s="62">
        <f t="shared" si="1"/>
        <v>435002</v>
      </c>
      <c r="I20" s="63">
        <f>+H20/B20</f>
        <v>1.8163681155789386</v>
      </c>
      <c r="K20" s="92"/>
      <c r="L20" s="92"/>
      <c r="M20" s="92"/>
    </row>
    <row r="21" spans="1:13" ht="17.100000000000001" customHeight="1" x14ac:dyDescent="0.2">
      <c r="A21" s="70"/>
      <c r="B21" s="107" t="s">
        <v>20</v>
      </c>
      <c r="C21" s="107"/>
      <c r="D21" s="107"/>
      <c r="E21" s="107"/>
      <c r="F21" s="107"/>
      <c r="G21" s="107"/>
      <c r="H21" s="107"/>
      <c r="I21" s="107"/>
      <c r="K21" s="92"/>
      <c r="L21" s="92"/>
      <c r="M21" s="92"/>
    </row>
    <row r="22" spans="1:13" ht="12.75" customHeight="1" x14ac:dyDescent="0.2">
      <c r="A22" s="93" t="s">
        <v>16</v>
      </c>
      <c r="B22" s="62">
        <f>SUM(C22:G22)</f>
        <v>19937</v>
      </c>
      <c r="C22" s="62">
        <v>13735</v>
      </c>
      <c r="D22" s="62">
        <v>4668</v>
      </c>
      <c r="E22" s="62">
        <v>971</v>
      </c>
      <c r="F22" s="62">
        <v>378</v>
      </c>
      <c r="G22" s="62">
        <v>185</v>
      </c>
      <c r="H22" s="62">
        <v>28496</v>
      </c>
      <c r="I22" s="63">
        <v>1.43</v>
      </c>
    </row>
    <row r="23" spans="1:13" ht="12.75" customHeight="1" x14ac:dyDescent="0.2">
      <c r="A23" s="94" t="s">
        <v>17</v>
      </c>
      <c r="B23" s="62">
        <f>SUM(C23:G23)</f>
        <v>29376</v>
      </c>
      <c r="C23" s="62">
        <v>13466</v>
      </c>
      <c r="D23" s="62">
        <v>5178</v>
      </c>
      <c r="E23" s="62">
        <v>3987</v>
      </c>
      <c r="F23" s="62">
        <v>4156</v>
      </c>
      <c r="G23" s="62">
        <v>2589</v>
      </c>
      <c r="H23" s="62">
        <v>66340</v>
      </c>
      <c r="I23" s="63">
        <v>2.2599999999999998</v>
      </c>
    </row>
    <row r="24" spans="1:13" ht="12.75" customHeight="1" x14ac:dyDescent="0.2">
      <c r="A24" s="94" t="s">
        <v>13</v>
      </c>
      <c r="B24" s="62">
        <f>SUM(C24:G24)</f>
        <v>20215</v>
      </c>
      <c r="C24" s="62">
        <v>8223</v>
      </c>
      <c r="D24" s="62">
        <v>3753</v>
      </c>
      <c r="E24" s="62">
        <v>3308</v>
      </c>
      <c r="F24" s="62">
        <v>3020</v>
      </c>
      <c r="G24" s="62">
        <v>1911</v>
      </c>
      <c r="H24" s="62">
        <v>48079</v>
      </c>
      <c r="I24" s="63">
        <v>2.38</v>
      </c>
    </row>
    <row r="25" spans="1:13" ht="12.75" customHeight="1" x14ac:dyDescent="0.2">
      <c r="A25" s="93" t="s">
        <v>14</v>
      </c>
      <c r="B25" s="62">
        <f>SUM(C25:G25)</f>
        <v>16979</v>
      </c>
      <c r="C25" s="62">
        <v>7087</v>
      </c>
      <c r="D25" s="62">
        <v>6818</v>
      </c>
      <c r="E25" s="62">
        <v>2224</v>
      </c>
      <c r="F25" s="62">
        <v>677</v>
      </c>
      <c r="G25" s="62">
        <v>173</v>
      </c>
      <c r="H25" s="62">
        <v>31026</v>
      </c>
      <c r="I25" s="63">
        <v>1.83</v>
      </c>
    </row>
    <row r="26" spans="1:13" ht="12.75" customHeight="1" x14ac:dyDescent="0.2">
      <c r="A26" s="70" t="s">
        <v>58</v>
      </c>
      <c r="B26" s="62">
        <f>SUM(C26:G26)</f>
        <v>86507</v>
      </c>
      <c r="C26" s="62">
        <f t="shared" ref="C26:H26" si="2">SUM(C22:C25)</f>
        <v>42511</v>
      </c>
      <c r="D26" s="62">
        <f t="shared" si="2"/>
        <v>20417</v>
      </c>
      <c r="E26" s="62">
        <f t="shared" si="2"/>
        <v>10490</v>
      </c>
      <c r="F26" s="62">
        <f t="shared" si="2"/>
        <v>8231</v>
      </c>
      <c r="G26" s="62">
        <f t="shared" si="2"/>
        <v>4858</v>
      </c>
      <c r="H26" s="62">
        <f t="shared" si="2"/>
        <v>173941</v>
      </c>
      <c r="I26" s="63">
        <f>+H26/B26</f>
        <v>2.0107158958234592</v>
      </c>
    </row>
    <row r="27" spans="1:13" ht="9.75" customHeight="1" x14ac:dyDescent="0.2">
      <c r="A27" s="87" t="str">
        <f>REPT("    ",7)</f>
        <v xml:space="preserve">                            </v>
      </c>
      <c r="B27" s="88"/>
      <c r="C27" s="88"/>
      <c r="D27" s="88"/>
      <c r="E27" s="88"/>
      <c r="F27" s="88"/>
      <c r="G27" s="88"/>
      <c r="H27" s="88"/>
      <c r="I27" s="88"/>
    </row>
  </sheetData>
  <mergeCells count="8">
    <mergeCell ref="B15:I15"/>
    <mergeCell ref="B21:I21"/>
    <mergeCell ref="A5:A7"/>
    <mergeCell ref="B5:B7"/>
    <mergeCell ref="C5:G6"/>
    <mergeCell ref="H5:H7"/>
    <mergeCell ref="I5:I7"/>
    <mergeCell ref="B9:I9"/>
  </mergeCells>
  <pageMargins left="0.59055118110236204" right="0.28000000000000003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workbookViewId="0">
      <selection activeCell="D1" sqref="D1"/>
    </sheetView>
  </sheetViews>
  <sheetFormatPr baseColWidth="10" defaultColWidth="9.83203125" defaultRowHeight="12.75" customHeight="1" x14ac:dyDescent="0.2"/>
  <cols>
    <col min="1" max="1" width="21.83203125" style="50" customWidth="1"/>
    <col min="2" max="2" width="11.83203125" style="50" customWidth="1"/>
    <col min="3" max="6" width="11.33203125" style="50" customWidth="1"/>
    <col min="7" max="8" width="11.83203125" style="50" customWidth="1"/>
    <col min="9" max="9" width="12.83203125" style="50" customWidth="1"/>
    <col min="10" max="16384" width="9.83203125" style="50"/>
  </cols>
  <sheetData>
    <row r="1" spans="1:13" ht="12.75" customHeight="1" x14ac:dyDescent="0.2">
      <c r="A1" s="6" t="s">
        <v>59</v>
      </c>
      <c r="B1" s="49"/>
      <c r="C1" s="49"/>
      <c r="D1" s="49"/>
      <c r="E1" s="49"/>
      <c r="F1" s="49"/>
      <c r="G1" s="49"/>
      <c r="H1" s="49"/>
    </row>
    <row r="3" spans="1:13" ht="26.25" customHeight="1" x14ac:dyDescent="0.2">
      <c r="A3" s="98" t="s">
        <v>76</v>
      </c>
      <c r="B3" s="78"/>
      <c r="C3" s="78"/>
      <c r="D3" s="78"/>
      <c r="E3" s="78"/>
      <c r="F3" s="78"/>
      <c r="G3" s="78"/>
      <c r="H3" s="78"/>
      <c r="I3" s="78"/>
    </row>
    <row r="4" spans="1:13" ht="12.75" customHeight="1" x14ac:dyDescent="0.2">
      <c r="A4" s="79"/>
      <c r="B4" s="79"/>
      <c r="C4" s="79"/>
      <c r="D4" s="79"/>
      <c r="E4" s="79"/>
      <c r="F4" s="79"/>
      <c r="G4" s="79"/>
      <c r="H4" s="79"/>
      <c r="I4" s="79"/>
    </row>
    <row r="5" spans="1:13" ht="12.75" customHeight="1" thickBot="1" x14ac:dyDescent="0.25">
      <c r="A5" s="108" t="s">
        <v>56</v>
      </c>
      <c r="B5" s="110" t="s">
        <v>79</v>
      </c>
      <c r="C5" s="112" t="s">
        <v>6</v>
      </c>
      <c r="D5" s="112"/>
      <c r="E5" s="112"/>
      <c r="F5" s="112"/>
      <c r="G5" s="112"/>
      <c r="H5" s="114" t="s">
        <v>7</v>
      </c>
      <c r="I5" s="115" t="s">
        <v>57</v>
      </c>
    </row>
    <row r="6" spans="1:13" ht="12.75" customHeight="1" thickBot="1" x14ac:dyDescent="0.25">
      <c r="A6" s="109"/>
      <c r="B6" s="111"/>
      <c r="C6" s="113"/>
      <c r="D6" s="113"/>
      <c r="E6" s="113"/>
      <c r="F6" s="113"/>
      <c r="G6" s="113"/>
      <c r="H6" s="111"/>
      <c r="I6" s="116"/>
    </row>
    <row r="7" spans="1:13" ht="38.25" customHeight="1" thickBot="1" x14ac:dyDescent="0.25">
      <c r="A7" s="109"/>
      <c r="B7" s="111"/>
      <c r="C7" s="80">
        <v>1</v>
      </c>
      <c r="D7" s="80">
        <v>2</v>
      </c>
      <c r="E7" s="80">
        <v>3</v>
      </c>
      <c r="F7" s="80">
        <v>4</v>
      </c>
      <c r="G7" s="80" t="s">
        <v>3</v>
      </c>
      <c r="H7" s="111"/>
      <c r="I7" s="116"/>
    </row>
    <row r="8" spans="1:13" ht="6.75" customHeight="1" x14ac:dyDescent="0.2">
      <c r="A8" s="81"/>
      <c r="B8" s="79"/>
      <c r="C8" s="79"/>
      <c r="D8" s="82"/>
      <c r="E8" s="79"/>
      <c r="F8" s="79"/>
      <c r="G8" s="79"/>
      <c r="H8" s="79"/>
      <c r="I8" s="79"/>
    </row>
    <row r="9" spans="1:13" ht="17.100000000000001" customHeight="1" x14ac:dyDescent="0.2">
      <c r="A9" s="83"/>
      <c r="B9" s="107" t="s">
        <v>12</v>
      </c>
      <c r="C9" s="107"/>
      <c r="D9" s="107"/>
      <c r="E9" s="107"/>
      <c r="F9" s="107"/>
      <c r="G9" s="107"/>
      <c r="H9" s="107"/>
      <c r="I9" s="107"/>
      <c r="K9" s="92"/>
      <c r="L9" s="92"/>
      <c r="M9" s="92"/>
    </row>
    <row r="10" spans="1:13" ht="12.75" customHeight="1" x14ac:dyDescent="0.2">
      <c r="A10" s="93" t="s">
        <v>16</v>
      </c>
      <c r="B10" s="62">
        <f t="shared" ref="B10:H14" si="0">+B16+B22</f>
        <v>60268</v>
      </c>
      <c r="C10" s="62">
        <f t="shared" si="0"/>
        <v>43994</v>
      </c>
      <c r="D10" s="62">
        <f t="shared" si="0"/>
        <v>13558</v>
      </c>
      <c r="E10" s="62">
        <f t="shared" si="0"/>
        <v>1881</v>
      </c>
      <c r="F10" s="62">
        <f t="shared" si="0"/>
        <v>562</v>
      </c>
      <c r="G10" s="62">
        <f t="shared" si="0"/>
        <v>273</v>
      </c>
      <c r="H10" s="62">
        <f t="shared" si="0"/>
        <v>80473</v>
      </c>
      <c r="I10" s="63">
        <f>+H10/B10</f>
        <v>1.3352525386606491</v>
      </c>
      <c r="K10" s="92"/>
      <c r="L10" s="92"/>
      <c r="M10" s="92"/>
    </row>
    <row r="11" spans="1:13" ht="12.75" customHeight="1" x14ac:dyDescent="0.2">
      <c r="A11" s="94" t="s">
        <v>17</v>
      </c>
      <c r="B11" s="62">
        <f t="shared" si="0"/>
        <v>88598</v>
      </c>
      <c r="C11" s="62">
        <f t="shared" si="0"/>
        <v>42759</v>
      </c>
      <c r="D11" s="62">
        <f t="shared" si="0"/>
        <v>17687</v>
      </c>
      <c r="E11" s="62">
        <f t="shared" si="0"/>
        <v>11781</v>
      </c>
      <c r="F11" s="62">
        <f t="shared" si="0"/>
        <v>11113</v>
      </c>
      <c r="G11" s="62">
        <f t="shared" si="0"/>
        <v>5258</v>
      </c>
      <c r="H11" s="62">
        <f t="shared" si="0"/>
        <v>185780</v>
      </c>
      <c r="I11" s="63">
        <f>+H11/B11</f>
        <v>2.096887062913384</v>
      </c>
      <c r="K11" s="92"/>
      <c r="L11" s="92"/>
      <c r="M11" s="92"/>
    </row>
    <row r="12" spans="1:13" ht="12.75" customHeight="1" x14ac:dyDescent="0.2">
      <c r="A12" s="94" t="s">
        <v>13</v>
      </c>
      <c r="B12" s="62">
        <f t="shared" si="0"/>
        <v>80817</v>
      </c>
      <c r="C12" s="62">
        <f t="shared" si="0"/>
        <v>34228</v>
      </c>
      <c r="D12" s="62">
        <f t="shared" si="0"/>
        <v>16589</v>
      </c>
      <c r="E12" s="62">
        <f t="shared" si="0"/>
        <v>12613</v>
      </c>
      <c r="F12" s="62">
        <f t="shared" si="0"/>
        <v>11860</v>
      </c>
      <c r="G12" s="62">
        <f t="shared" si="0"/>
        <v>5527</v>
      </c>
      <c r="H12" s="62">
        <f t="shared" si="0"/>
        <v>182107</v>
      </c>
      <c r="I12" s="63">
        <f>+H12/B12</f>
        <v>2.2533254142074068</v>
      </c>
      <c r="K12" s="92"/>
      <c r="L12" s="92"/>
      <c r="M12" s="92"/>
    </row>
    <row r="13" spans="1:13" ht="12.75" customHeight="1" x14ac:dyDescent="0.2">
      <c r="A13" s="93" t="s">
        <v>14</v>
      </c>
      <c r="B13" s="62">
        <f t="shared" si="0"/>
        <v>94687</v>
      </c>
      <c r="C13" s="62">
        <f t="shared" si="0"/>
        <v>46222</v>
      </c>
      <c r="D13" s="62">
        <f t="shared" si="0"/>
        <v>37317</v>
      </c>
      <c r="E13" s="62">
        <f t="shared" si="0"/>
        <v>8271</v>
      </c>
      <c r="F13" s="62">
        <f t="shared" si="0"/>
        <v>2217</v>
      </c>
      <c r="G13" s="62">
        <f t="shared" si="0"/>
        <v>660</v>
      </c>
      <c r="H13" s="62">
        <f t="shared" si="0"/>
        <v>158025</v>
      </c>
      <c r="I13" s="63">
        <f>+H13/B13</f>
        <v>1.668919703866423</v>
      </c>
      <c r="K13" s="92"/>
      <c r="L13" s="92"/>
      <c r="M13" s="92"/>
    </row>
    <row r="14" spans="1:13" ht="12.75" customHeight="1" x14ac:dyDescent="0.2">
      <c r="A14" s="70" t="s">
        <v>58</v>
      </c>
      <c r="B14" s="66">
        <f t="shared" si="0"/>
        <v>324370</v>
      </c>
      <c r="C14" s="66">
        <f t="shared" si="0"/>
        <v>167203</v>
      </c>
      <c r="D14" s="66">
        <f t="shared" si="0"/>
        <v>85151</v>
      </c>
      <c r="E14" s="66">
        <f t="shared" si="0"/>
        <v>34546</v>
      </c>
      <c r="F14" s="66">
        <f t="shared" si="0"/>
        <v>25752</v>
      </c>
      <c r="G14" s="66">
        <f t="shared" si="0"/>
        <v>11718</v>
      </c>
      <c r="H14" s="66">
        <f t="shared" si="0"/>
        <v>606385</v>
      </c>
      <c r="I14" s="67">
        <f>+H14/B14</f>
        <v>1.869423806147301</v>
      </c>
      <c r="K14" s="92"/>
      <c r="L14" s="92"/>
      <c r="M14" s="92"/>
    </row>
    <row r="15" spans="1:13" ht="17.100000000000001" customHeight="1" x14ac:dyDescent="0.2">
      <c r="A15" s="70"/>
      <c r="B15" s="107" t="s">
        <v>19</v>
      </c>
      <c r="C15" s="107"/>
      <c r="D15" s="107"/>
      <c r="E15" s="107"/>
      <c r="F15" s="107"/>
      <c r="G15" s="107"/>
      <c r="H15" s="107"/>
      <c r="I15" s="107"/>
      <c r="K15" s="92"/>
      <c r="L15" s="92"/>
      <c r="M15" s="92"/>
    </row>
    <row r="16" spans="1:13" ht="12.75" customHeight="1" x14ac:dyDescent="0.2">
      <c r="A16" s="93" t="s">
        <v>16</v>
      </c>
      <c r="B16" s="62">
        <f>SUM(C16:G16)</f>
        <v>40517</v>
      </c>
      <c r="C16" s="62">
        <v>30518</v>
      </c>
      <c r="D16" s="62">
        <v>8806</v>
      </c>
      <c r="E16" s="62">
        <v>929</v>
      </c>
      <c r="F16" s="62">
        <v>201</v>
      </c>
      <c r="G16" s="62">
        <v>63</v>
      </c>
      <c r="H16" s="62">
        <v>52054</v>
      </c>
      <c r="I16" s="63">
        <f>+H16/B16</f>
        <v>1.2847446750746601</v>
      </c>
      <c r="K16" s="92"/>
      <c r="L16" s="92"/>
      <c r="M16" s="92"/>
    </row>
    <row r="17" spans="1:13" ht="12.75" customHeight="1" x14ac:dyDescent="0.2">
      <c r="A17" s="94" t="s">
        <v>17</v>
      </c>
      <c r="B17" s="62">
        <f>SUM(C17:G17)</f>
        <v>59579</v>
      </c>
      <c r="C17" s="62">
        <v>29609</v>
      </c>
      <c r="D17" s="62">
        <v>12548</v>
      </c>
      <c r="E17" s="62">
        <v>7779</v>
      </c>
      <c r="F17" s="62">
        <v>6973</v>
      </c>
      <c r="G17" s="62">
        <v>2670</v>
      </c>
      <c r="H17" s="62">
        <v>119875</v>
      </c>
      <c r="I17" s="63">
        <f>+H17/B17</f>
        <v>2.0120344416656875</v>
      </c>
      <c r="K17" s="92"/>
      <c r="L17" s="92"/>
      <c r="M17" s="92"/>
    </row>
    <row r="18" spans="1:13" ht="12.75" customHeight="1" x14ac:dyDescent="0.2">
      <c r="A18" s="94" t="s">
        <v>13</v>
      </c>
      <c r="B18" s="62">
        <f>SUM(C18:G18)</f>
        <v>61314</v>
      </c>
      <c r="C18" s="62">
        <v>26419</v>
      </c>
      <c r="D18" s="62">
        <v>12906</v>
      </c>
      <c r="E18" s="62">
        <v>9446</v>
      </c>
      <c r="F18" s="62">
        <v>8857</v>
      </c>
      <c r="G18" s="62">
        <v>3686</v>
      </c>
      <c r="H18" s="62">
        <v>135463</v>
      </c>
      <c r="I18" s="63">
        <f>+H18/B18</f>
        <v>2.2093322895260461</v>
      </c>
      <c r="K18" s="92"/>
      <c r="L18" s="92"/>
      <c r="M18" s="92"/>
    </row>
    <row r="19" spans="1:13" ht="12.75" customHeight="1" x14ac:dyDescent="0.2">
      <c r="A19" s="93" t="s">
        <v>14</v>
      </c>
      <c r="B19" s="62">
        <f>SUM(C19:G19)</f>
        <v>78083</v>
      </c>
      <c r="C19" s="62">
        <v>39520</v>
      </c>
      <c r="D19" s="62">
        <v>30521</v>
      </c>
      <c r="E19" s="62">
        <v>6006</v>
      </c>
      <c r="F19" s="62">
        <v>1559</v>
      </c>
      <c r="G19" s="62">
        <v>477</v>
      </c>
      <c r="H19" s="62">
        <v>127323</v>
      </c>
      <c r="I19" s="63">
        <f>+H19/B19</f>
        <v>1.630611016482461</v>
      </c>
      <c r="K19" s="92"/>
      <c r="L19" s="92"/>
      <c r="M19" s="92"/>
    </row>
    <row r="20" spans="1:13" ht="12.75" customHeight="1" x14ac:dyDescent="0.2">
      <c r="A20" s="70" t="s">
        <v>58</v>
      </c>
      <c r="B20" s="62">
        <f>SUM(C20:G20)</f>
        <v>239493</v>
      </c>
      <c r="C20" s="62">
        <f t="shared" ref="C20:H20" si="1">SUM(C16:C19)</f>
        <v>126066</v>
      </c>
      <c r="D20" s="62">
        <f t="shared" si="1"/>
        <v>64781</v>
      </c>
      <c r="E20" s="62">
        <f t="shared" si="1"/>
        <v>24160</v>
      </c>
      <c r="F20" s="62">
        <f t="shared" si="1"/>
        <v>17590</v>
      </c>
      <c r="G20" s="62">
        <f t="shared" si="1"/>
        <v>6896</v>
      </c>
      <c r="H20" s="62">
        <f t="shared" si="1"/>
        <v>434715</v>
      </c>
      <c r="I20" s="63">
        <f>+H20/B20</f>
        <v>1.8151469980333454</v>
      </c>
      <c r="K20" s="92"/>
      <c r="L20" s="92"/>
      <c r="M20" s="92"/>
    </row>
    <row r="21" spans="1:13" ht="17.100000000000001" customHeight="1" x14ac:dyDescent="0.2">
      <c r="A21" s="70"/>
      <c r="B21" s="107" t="s">
        <v>20</v>
      </c>
      <c r="C21" s="107"/>
      <c r="D21" s="107"/>
      <c r="E21" s="107"/>
      <c r="F21" s="107"/>
      <c r="G21" s="107"/>
      <c r="H21" s="107"/>
      <c r="I21" s="107"/>
      <c r="K21" s="92"/>
      <c r="L21" s="92"/>
      <c r="M21" s="92"/>
    </row>
    <row r="22" spans="1:13" ht="12.75" customHeight="1" x14ac:dyDescent="0.2">
      <c r="A22" s="93" t="s">
        <v>16</v>
      </c>
      <c r="B22" s="62">
        <f>SUM(C22:G22)</f>
        <v>19751</v>
      </c>
      <c r="C22" s="62">
        <v>13476</v>
      </c>
      <c r="D22" s="62">
        <v>4752</v>
      </c>
      <c r="E22" s="62">
        <v>952</v>
      </c>
      <c r="F22" s="62">
        <v>361</v>
      </c>
      <c r="G22" s="62">
        <v>210</v>
      </c>
      <c r="H22" s="62">
        <v>28419</v>
      </c>
      <c r="I22" s="63">
        <f>+H22/B22</f>
        <v>1.4388638549946837</v>
      </c>
    </row>
    <row r="23" spans="1:13" ht="12.75" customHeight="1" x14ac:dyDescent="0.2">
      <c r="A23" s="94" t="s">
        <v>17</v>
      </c>
      <c r="B23" s="62">
        <f>SUM(C23:G23)</f>
        <v>29019</v>
      </c>
      <c r="C23" s="62">
        <v>13150</v>
      </c>
      <c r="D23" s="62">
        <v>5139</v>
      </c>
      <c r="E23" s="62">
        <v>4002</v>
      </c>
      <c r="F23" s="62">
        <v>4140</v>
      </c>
      <c r="G23" s="62">
        <v>2588</v>
      </c>
      <c r="H23" s="62">
        <v>65905</v>
      </c>
      <c r="I23" s="63">
        <f>+H23/B23</f>
        <v>2.2710982459767739</v>
      </c>
    </row>
    <row r="24" spans="1:13" ht="12.75" customHeight="1" x14ac:dyDescent="0.2">
      <c r="A24" s="94" t="s">
        <v>13</v>
      </c>
      <c r="B24" s="62">
        <f>SUM(C24:G24)</f>
        <v>19503</v>
      </c>
      <c r="C24" s="62">
        <v>7809</v>
      </c>
      <c r="D24" s="62">
        <v>3683</v>
      </c>
      <c r="E24" s="62">
        <v>3167</v>
      </c>
      <c r="F24" s="62">
        <v>3003</v>
      </c>
      <c r="G24" s="62">
        <v>1841</v>
      </c>
      <c r="H24" s="62">
        <v>46644</v>
      </c>
      <c r="I24" s="63">
        <f>+H24/B24</f>
        <v>2.3916320566066758</v>
      </c>
    </row>
    <row r="25" spans="1:13" ht="12.75" customHeight="1" x14ac:dyDescent="0.2">
      <c r="A25" s="93" t="s">
        <v>14</v>
      </c>
      <c r="B25" s="62">
        <f>SUM(C25:G25)</f>
        <v>16604</v>
      </c>
      <c r="C25" s="62">
        <v>6702</v>
      </c>
      <c r="D25" s="62">
        <v>6796</v>
      </c>
      <c r="E25" s="62">
        <v>2265</v>
      </c>
      <c r="F25" s="62">
        <v>658</v>
      </c>
      <c r="G25" s="62">
        <v>183</v>
      </c>
      <c r="H25" s="62">
        <v>30702</v>
      </c>
      <c r="I25" s="63">
        <f>+H25/B25</f>
        <v>1.8490725126475549</v>
      </c>
    </row>
    <row r="26" spans="1:13" ht="12.75" customHeight="1" x14ac:dyDescent="0.2">
      <c r="A26" s="70" t="s">
        <v>58</v>
      </c>
      <c r="B26" s="62">
        <f>SUM(C26:G26)</f>
        <v>84877</v>
      </c>
      <c r="C26" s="62">
        <f t="shared" ref="C26:H26" si="2">SUM(C22:C25)</f>
        <v>41137</v>
      </c>
      <c r="D26" s="62">
        <f t="shared" si="2"/>
        <v>20370</v>
      </c>
      <c r="E26" s="62">
        <f t="shared" si="2"/>
        <v>10386</v>
      </c>
      <c r="F26" s="62">
        <f t="shared" si="2"/>
        <v>8162</v>
      </c>
      <c r="G26" s="62">
        <f t="shared" si="2"/>
        <v>4822</v>
      </c>
      <c r="H26" s="62">
        <f t="shared" si="2"/>
        <v>171670</v>
      </c>
      <c r="I26" s="63">
        <f>+H26/B26</f>
        <v>2.0225738421480495</v>
      </c>
    </row>
    <row r="27" spans="1:13" ht="12.75" customHeight="1" x14ac:dyDescent="0.2">
      <c r="A27" s="87" t="str">
        <f>REPT("    ",7)</f>
        <v xml:space="preserve">                            </v>
      </c>
      <c r="B27" s="88"/>
      <c r="C27" s="88"/>
      <c r="D27" s="88"/>
      <c r="E27" s="88"/>
      <c r="F27" s="88"/>
      <c r="G27" s="88"/>
      <c r="H27" s="88"/>
      <c r="I27" s="88"/>
    </row>
  </sheetData>
  <mergeCells count="8">
    <mergeCell ref="B15:I15"/>
    <mergeCell ref="B21:I21"/>
    <mergeCell ref="A5:A7"/>
    <mergeCell ref="B5:B7"/>
    <mergeCell ref="C5:G6"/>
    <mergeCell ref="H5:H7"/>
    <mergeCell ref="I5:I7"/>
    <mergeCell ref="B9:I9"/>
  </mergeCells>
  <pageMargins left="0.59055118110236204" right="0.28000000000000003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33</vt:i4>
      </vt:variant>
      <vt:variant>
        <vt:lpstr>Benannte Bereiche</vt:lpstr>
      </vt:variant>
      <vt:variant>
        <vt:i4>11</vt:i4>
      </vt:variant>
    </vt:vector>
  </HeadingPairs>
  <TitlesOfParts>
    <vt:vector size="44" baseType="lpstr">
      <vt:lpstr>Info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  <vt:lpstr>1998</vt:lpstr>
      <vt:lpstr>1997</vt:lpstr>
      <vt:lpstr>1996</vt:lpstr>
      <vt:lpstr>1995</vt:lpstr>
      <vt:lpstr>1994</vt:lpstr>
      <vt:lpstr>1993</vt:lpstr>
      <vt:lpstr>1992</vt:lpstr>
      <vt:lpstr>AusblendenZeilen</vt:lpstr>
      <vt:lpstr>'2012'!Farbe</vt:lpstr>
      <vt:lpstr>'2013'!Farbe</vt:lpstr>
      <vt:lpstr>'2014'!Farbe</vt:lpstr>
      <vt:lpstr>'2015'!Farbe</vt:lpstr>
      <vt:lpstr>'2016'!Farbe</vt:lpstr>
      <vt:lpstr>'2017'!Farbe</vt:lpstr>
      <vt:lpstr>'2018'!Farbe</vt:lpstr>
      <vt:lpstr>'2017'!Jahrbuch2013</vt:lpstr>
      <vt:lpstr>'2018'!Jahrbuch2013</vt:lpstr>
      <vt:lpstr>Jahrbuch2013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Haushalte in Stuttgart seit 1992 nach der Zahl der Personen und Stadtbezirken</dc:title>
  <dc:subject>TABELLE</dc:subject>
  <dc:creator>U12A002</dc:creator>
  <dc:description/>
  <cp:lastModifiedBy>Brüssow, Fabian</cp:lastModifiedBy>
  <cp:lastPrinted>2013-06-06T07:58:44Z</cp:lastPrinted>
  <dcterms:created xsi:type="dcterms:W3CDTF">2011-08-16T09:25:18Z</dcterms:created>
  <dcterms:modified xsi:type="dcterms:W3CDTF">2024-02-26T16:03:15Z</dcterms:modified>
</cp:coreProperties>
</file>