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20" windowWidth="9075" windowHeight="4905" tabRatio="797" activeTab="1"/>
  </bookViews>
  <sheets>
    <sheet name="Info" sheetId="1" r:id="rId1"/>
    <sheet name="seit 1980" sheetId="6" r:id="rId2"/>
  </sheets>
  <externalReferences>
    <externalReference r:id="rId3"/>
  </externalReferences>
  <definedNames>
    <definedName name="_Fill" localSheetId="0" hidden="1">'[1]seit 1990'!#REF!</definedName>
    <definedName name="_Order1" hidden="1">0</definedName>
    <definedName name="AusblendenZeilen">'seit 1980'!$10:$13,'seit 1980'!$15:$18,'seit 1980'!$20:$23,'seit 1980'!$25:$28,'seit 1980'!$30:$33</definedName>
    <definedName name="Farbe">'seit 1980'!$A$3:$P$3,'seit 1980'!$A$5:$P$7,'seit 1980'!$A$8:$A$45</definedName>
    <definedName name="Jahrbuch">'seit 1980'!$A$5:$P$55</definedName>
  </definedNames>
  <calcPr calcId="162913"/>
</workbook>
</file>

<file path=xl/calcChain.xml><?xml version="1.0" encoding="utf-8"?>
<calcChain xmlns="http://schemas.openxmlformats.org/spreadsheetml/2006/main">
  <c r="P47" i="6" l="1"/>
  <c r="O47" i="6"/>
  <c r="N47" i="6"/>
  <c r="M47" i="6"/>
  <c r="P46" i="6"/>
  <c r="O46" i="6"/>
  <c r="N46" i="6"/>
  <c r="M46" i="6"/>
  <c r="P45" i="6"/>
  <c r="O45" i="6"/>
  <c r="N45" i="6"/>
  <c r="M45" i="6"/>
  <c r="B45" i="6"/>
  <c r="B44" i="6"/>
  <c r="P43" i="6"/>
  <c r="O43" i="6"/>
  <c r="N43" i="6"/>
  <c r="M43" i="6"/>
  <c r="B43" i="6" s="1"/>
  <c r="B42" i="6"/>
  <c r="B41" i="6"/>
  <c r="B40" i="6"/>
  <c r="B39" i="6"/>
  <c r="B38" i="6"/>
  <c r="B37" i="6"/>
  <c r="B35" i="6"/>
  <c r="B34" i="6"/>
  <c r="B36" i="6"/>
  <c r="B46" i="6"/>
  <c r="B47" i="6"/>
</calcChain>
</file>

<file path=xl/sharedStrings.xml><?xml version="1.0" encoding="utf-8"?>
<sst xmlns="http://schemas.openxmlformats.org/spreadsheetml/2006/main" count="41" uniqueCount="41">
  <si>
    <t>Geschiedene Ehen in Stuttgart seit 1980 nach Ehedauer</t>
  </si>
  <si>
    <t>Jahr</t>
  </si>
  <si>
    <t>Erläuterungen:</t>
  </si>
  <si>
    <t xml:space="preserve">Nachgewiesen werden Ehescheidungen vor den Gerichten in Stuttgart, </t>
  </si>
  <si>
    <t xml:space="preserve">unabhängig davon, in welcher Gemeinde die Personen gemeldet sind. Ein Bezug </t>
  </si>
  <si>
    <t>zur Gemeinde ist deshalb nicht herzustellen.</t>
  </si>
  <si>
    <t>Periodizität:</t>
  </si>
  <si>
    <t xml:space="preserve">zur Verfügung. </t>
  </si>
  <si>
    <t>Rechtsgrundlage:</t>
  </si>
  <si>
    <t xml:space="preserve">Gesetz über die Statistik der Bevölkerungsbewegung und die Fortschreibung des </t>
  </si>
  <si>
    <t>Gliederungstiefe:</t>
  </si>
  <si>
    <t xml:space="preserve"> Erläuterungsblatt zu Tabelle Nr. 132</t>
  </si>
  <si>
    <t xml:space="preserve"> Quelle: </t>
  </si>
  <si>
    <t>Statistisches Landesamt Baden-Württemberg</t>
  </si>
  <si>
    <t>Die räumliche Gliederung umfasst die Gemeinde.</t>
  </si>
  <si>
    <t>Ehescheidungen von Stuttgarter Gerichten</t>
  </si>
  <si>
    <t>25 und mehr</t>
  </si>
  <si>
    <t xml:space="preserve">                            </t>
  </si>
  <si>
    <t>Quelle: Statistisches Landesamt Baden-Württemberg</t>
  </si>
  <si>
    <t>ins- gesamt</t>
  </si>
  <si>
    <t>0 - 1</t>
  </si>
  <si>
    <t>1 - 2</t>
  </si>
  <si>
    <t>2 - 3</t>
  </si>
  <si>
    <t>3 - 4</t>
  </si>
  <si>
    <t>4 - 5</t>
  </si>
  <si>
    <t>5 - 6</t>
  </si>
  <si>
    <t>6 - 7</t>
  </si>
  <si>
    <t>7 - 8</t>
  </si>
  <si>
    <t>8 - 9</t>
  </si>
  <si>
    <t>9 - 10</t>
  </si>
  <si>
    <t>10 - 15</t>
  </si>
  <si>
    <t>15 - 20</t>
  </si>
  <si>
    <t>20 - 25</t>
  </si>
  <si>
    <t>Tabelle Nr. 132 - Jahrbuchtabelle</t>
  </si>
  <si>
    <t>davon mit Ehedauer von  ...  bis unter  ...  Jahren</t>
  </si>
  <si>
    <t xml:space="preserve">Die Statistik wird jährlich zum 31.12. erstellt und steht ab 31.08. des Folgejahres </t>
  </si>
  <si>
    <t xml:space="preserve">2.7.3 Geschiedene Ehen in Stuttgart seit 1980 nach Ehedauer </t>
  </si>
  <si>
    <t>Bevölkerungsstandes vom 20. April 2013.</t>
  </si>
  <si>
    <t>2018</t>
  </si>
  <si>
    <r>
      <t xml:space="preserve">2019 </t>
    </r>
    <r>
      <rPr>
        <vertAlign val="superscript"/>
        <sz val="8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</si>
  <si>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Ab 2019 inklusive gleichgeschlechtlicher Ehen.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</si>
</sst>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.0__;\-\ #\ ###\ ##0.0__;\-__"/>
    <numFmt numFmtId="165" formatCode="#\ ##0.00_);\(#\ ##0.00\)"/>
    <numFmt numFmtId="166" formatCode="#\ ###\ ##0__;\-\ #\ ###\ ##0__;\-__"/>
  </numFmts>
  <fonts count="11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u/>
      <sz val="8"/>
      <name val="Arial"/>
      <family val="2"/>
    </font>
    <font>
      <sz val="11"/>
      <color theme="1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9">
    <xf numFmtId="166" fontId="0" fillId="0" borderId="0" applyFill="0" applyBorder="0" applyAlignment="0" applyProtection="0">
      <alignment vertical="center"/>
    </xf>
    <xf numFmtId="164" fontId="4" fillId="0" borderId="0"/>
    <xf numFmtId="165" fontId="4" fillId="0" borderId="0"/>
    <xf numFmtId="166" fontId="4" fillId="0" borderId="0"/>
    <xf numFmtId="0" fontId="9" fillId="0" borderId="0"/>
    <xf numFmtId="0" fontId="6" fillId="0" borderId="0"/>
    <xf numFmtId="0" fontId="2" fillId="0" borderId="0"/>
    <xf numFmtId="0" fontId="1" fillId="0" borderId="0"/>
    <xf numFmtId="0" fontId="1" fillId="0" borderId="0"/>
  </cellStyleXfs>
  <cellXfs count="48">
    <xf numFmtId="166" fontId="0" fillId="0" borderId="0" xfId="0" applyAlignment="1"/>
    <xf numFmtId="166" fontId="5" fillId="0" borderId="0" xfId="0" applyFont="1" applyAlignment="1">
      <alignment horizontal="centerContinuous"/>
    </xf>
    <xf numFmtId="166" fontId="5" fillId="0" borderId="0" xfId="0" applyFont="1" applyBorder="1" applyAlignment="1"/>
    <xf numFmtId="166" fontId="5" fillId="0" borderId="0" xfId="0" applyFont="1" applyBorder="1" applyAlignment="1">
      <alignment horizontal="center"/>
    </xf>
    <xf numFmtId="166" fontId="5" fillId="0" borderId="1" xfId="0" applyFont="1" applyBorder="1" applyAlignment="1">
      <alignment horizontal="center"/>
    </xf>
    <xf numFmtId="166" fontId="5" fillId="0" borderId="2" xfId="0" applyFont="1" applyBorder="1" applyAlignment="1">
      <alignment horizontal="center"/>
    </xf>
    <xf numFmtId="166" fontId="5" fillId="0" borderId="3" xfId="0" applyFont="1" applyBorder="1" applyAlignment="1">
      <alignment horizontal="center"/>
    </xf>
    <xf numFmtId="166" fontId="5" fillId="0" borderId="4" xfId="0" applyFont="1" applyBorder="1" applyAlignment="1">
      <alignment horizontal="center"/>
    </xf>
    <xf numFmtId="166" fontId="5" fillId="0" borderId="5" xfId="0" applyFont="1" applyBorder="1" applyAlignment="1">
      <alignment horizontal="center"/>
    </xf>
    <xf numFmtId="166" fontId="5" fillId="0" borderId="6" xfId="0" applyFont="1" applyBorder="1" applyAlignment="1">
      <alignment horizontal="center"/>
    </xf>
    <xf numFmtId="166" fontId="7" fillId="0" borderId="4" xfId="0" applyFont="1" applyBorder="1" applyAlignment="1" applyProtection="1">
      <alignment horizontal="center"/>
    </xf>
    <xf numFmtId="166" fontId="5" fillId="0" borderId="3" xfId="0" applyFont="1" applyBorder="1" applyAlignment="1"/>
    <xf numFmtId="166" fontId="7" fillId="0" borderId="4" xfId="0" applyFont="1" applyBorder="1" applyAlignment="1"/>
    <xf numFmtId="166" fontId="5" fillId="0" borderId="4" xfId="0" applyFont="1" applyBorder="1" applyAlignment="1"/>
    <xf numFmtId="166" fontId="5" fillId="0" borderId="4" xfId="0" quotePrefix="1" applyFont="1" applyBorder="1" applyAlignment="1"/>
    <xf numFmtId="166" fontId="5" fillId="0" borderId="5" xfId="0" applyFont="1" applyBorder="1" applyAlignment="1"/>
    <xf numFmtId="166" fontId="5" fillId="0" borderId="6" xfId="0" applyFont="1" applyBorder="1" applyAlignment="1"/>
    <xf numFmtId="166" fontId="5" fillId="0" borderId="1" xfId="0" applyFont="1" applyBorder="1" applyAlignment="1"/>
    <xf numFmtId="166" fontId="5" fillId="0" borderId="2" xfId="0" applyFont="1" applyBorder="1" applyAlignment="1"/>
    <xf numFmtId="166" fontId="0" fillId="0" borderId="0" xfId="0" applyFont="1" applyAlignment="1">
      <alignment horizontal="centerContinuous"/>
    </xf>
    <xf numFmtId="166" fontId="0" fillId="0" borderId="0" xfId="0" applyFont="1" applyAlignment="1"/>
    <xf numFmtId="166" fontId="0" fillId="0" borderId="0" xfId="0" applyFont="1" applyAlignment="1" applyProtection="1">
      <alignment horizontal="centerContinuous"/>
    </xf>
    <xf numFmtId="166" fontId="5" fillId="2" borderId="0" xfId="0" applyFont="1" applyFill="1" applyBorder="1" applyAlignment="1" applyProtection="1">
      <alignment horizontal="left" vertical="center"/>
    </xf>
    <xf numFmtId="166" fontId="0" fillId="2" borderId="0" xfId="0" applyFont="1" applyFill="1" applyBorder="1" applyAlignment="1" applyProtection="1">
      <alignment horizontal="left" vertical="center"/>
    </xf>
    <xf numFmtId="166" fontId="0" fillId="3" borderId="7" xfId="0" applyFont="1" applyFill="1" applyBorder="1" applyAlignment="1" applyProtection="1">
      <alignment horizontal="center" vertical="center" wrapText="1"/>
    </xf>
    <xf numFmtId="166" fontId="0" fillId="2" borderId="8" xfId="0" applyFont="1" applyFill="1" applyBorder="1" applyAlignment="1" applyProtection="1">
      <alignment horizontal="centerContinuous" vertical="center"/>
    </xf>
    <xf numFmtId="166" fontId="0" fillId="2" borderId="9" xfId="0" applyFont="1" applyFill="1" applyBorder="1" applyAlignment="1" applyProtection="1">
      <alignment horizontal="centerContinuous" vertical="center"/>
    </xf>
    <xf numFmtId="166" fontId="0" fillId="2" borderId="7" xfId="0" applyFont="1" applyFill="1" applyBorder="1" applyAlignment="1" applyProtection="1">
      <alignment horizontal="centerContinuous" vertical="center"/>
    </xf>
    <xf numFmtId="166" fontId="0" fillId="2" borderId="10" xfId="0" applyFont="1" applyFill="1" applyBorder="1" applyAlignment="1" applyProtection="1">
      <alignment horizontal="centerContinuous" vertical="center"/>
    </xf>
    <xf numFmtId="166" fontId="0" fillId="2" borderId="7" xfId="0" quotePrefix="1" applyFont="1" applyFill="1" applyBorder="1" applyAlignment="1" applyProtection="1">
      <alignment horizontal="centerContinuous" vertical="center"/>
    </xf>
    <xf numFmtId="166" fontId="0" fillId="2" borderId="10" xfId="0" applyFont="1" applyFill="1" applyBorder="1" applyAlignment="1" applyProtection="1">
      <alignment horizontal="center" vertical="center" wrapText="1"/>
    </xf>
    <xf numFmtId="166" fontId="0" fillId="2" borderId="11" xfId="0" applyFont="1" applyFill="1" applyBorder="1" applyAlignment="1" applyProtection="1">
      <alignment vertical="center"/>
    </xf>
    <xf numFmtId="166" fontId="0" fillId="0" borderId="0" xfId="0" applyFont="1" applyFill="1" applyBorder="1" applyAlignment="1">
      <alignment vertical="center"/>
    </xf>
    <xf numFmtId="0" fontId="0" fillId="2" borderId="12" xfId="0" applyNumberFormat="1" applyFont="1" applyFill="1" applyBorder="1" applyAlignment="1" applyProtection="1">
      <alignment horizontal="center" vertical="center"/>
    </xf>
    <xf numFmtId="0" fontId="0" fillId="2" borderId="12" xfId="0" quotePrefix="1" applyNumberFormat="1" applyFont="1" applyFill="1" applyBorder="1" applyAlignment="1" applyProtection="1">
      <alignment horizontal="center" vertical="center"/>
    </xf>
    <xf numFmtId="166" fontId="0" fillId="0" borderId="0" xfId="0" applyFont="1" applyBorder="1" applyAlignment="1"/>
    <xf numFmtId="0" fontId="0" fillId="2" borderId="12" xfId="0" quotePrefix="1" applyNumberFormat="1" applyFont="1" applyFill="1" applyBorder="1" applyAlignment="1">
      <alignment horizontal="center" vertical="center"/>
    </xf>
    <xf numFmtId="166" fontId="8" fillId="0" borderId="0" xfId="0" applyFont="1" applyFill="1" applyBorder="1" applyAlignment="1">
      <alignment horizontal="left" vertical="center"/>
    </xf>
    <xf numFmtId="166" fontId="0" fillId="0" borderId="0" xfId="0" applyFont="1" applyFill="1" applyBorder="1" applyAlignment="1" applyProtection="1">
      <alignment horizontal="left" vertical="center"/>
    </xf>
    <xf numFmtId="166" fontId="3" fillId="0" borderId="4" xfId="0" applyFont="1" applyBorder="1" applyAlignment="1"/>
    <xf numFmtId="166" fontId="10" fillId="0" borderId="0" xfId="0" quotePrefix="1" applyFont="1" applyFill="1" applyBorder="1" applyAlignment="1" applyProtection="1">
      <alignment horizontal="left" vertical="center"/>
    </xf>
    <xf numFmtId="0" fontId="0" fillId="2" borderId="12" xfId="0" quotePrefix="1" applyNumberFormat="1" applyFont="1" applyFill="1" applyBorder="1" applyAlignment="1" applyProtection="1">
      <alignment horizontal="center" vertical="center"/>
    </xf>
    <xf numFmtId="166" fontId="0" fillId="2" borderId="7" xfId="0" applyFont="1" applyFill="1" applyBorder="1" applyAlignment="1" applyProtection="1">
      <alignment horizontal="center" vertical="center" wrapText="1"/>
    </xf>
    <xf numFmtId="166" fontId="0" fillId="2" borderId="7" xfId="0" applyFont="1" applyFill="1" applyBorder="1" applyAlignment="1">
      <alignment horizontal="center" vertical="center" wrapText="1"/>
    </xf>
    <xf numFmtId="166" fontId="0" fillId="2" borderId="13" xfId="0" applyFont="1" applyFill="1" applyBorder="1" applyAlignment="1" applyProtection="1">
      <alignment horizontal="center" vertical="center"/>
    </xf>
    <xf numFmtId="166" fontId="0" fillId="2" borderId="14" xfId="0" applyFont="1" applyFill="1" applyBorder="1" applyAlignment="1">
      <alignment horizontal="center" vertical="center"/>
    </xf>
    <xf numFmtId="0" fontId="0" fillId="2" borderId="0" xfId="0" quotePrefix="1" applyNumberFormat="1" applyFont="1" applyFill="1" applyBorder="1" applyAlignment="1">
      <alignment horizontal="center" vertical="center"/>
    </xf>
    <xf numFmtId="166" fontId="0" fillId="0" borderId="0" xfId="0" applyFont="1" applyFill="1" applyBorder="1" applyAlignment="1">
      <alignment vertical="center"/>
    </xf>
  </cellXfs>
  <cellStyles count="9">
    <cellStyle name="Dez 1" xfId="1"/>
    <cellStyle name="Dez 2" xfId="2"/>
    <cellStyle name="Ganz" xfId="3"/>
    <cellStyle name="Standard" xfId="0" builtinId="0"/>
    <cellStyle name="Standard 2" xfId="4"/>
    <cellStyle name="Standard 2 2" xfId="6"/>
    <cellStyle name="Standard 2 2 2" xfId="8"/>
    <cellStyle name="Standard 2 3" xfId="7"/>
    <cellStyle name="U_1 - Formatvorlage1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20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C35"/>
  <sheetViews>
    <sheetView showGridLines="0" workbookViewId="0">
      <selection activeCell="B24" sqref="B24"/>
    </sheetView>
  </sheetViews>
  <sheetFormatPr baseColWidth="10" defaultColWidth="12" defaultRowHeight="12.75" customHeight="1" x14ac:dyDescent="0.2"/>
  <cols>
    <col min="1" max="1" width="2.83203125" style="2" customWidth="1"/>
    <col min="2" max="2" width="104.83203125" style="2" customWidth="1"/>
    <col min="3" max="8" width="12" style="2"/>
    <col min="9" max="9" width="18" style="2" customWidth="1"/>
    <col min="10" max="16384" width="12" style="2"/>
  </cols>
  <sheetData>
    <row r="1" spans="1:3" ht="12.75" customHeight="1" x14ac:dyDescent="0.2">
      <c r="A1" s="4"/>
      <c r="B1" s="5"/>
    </row>
    <row r="2" spans="1:3" ht="12.75" customHeight="1" x14ac:dyDescent="0.2">
      <c r="A2" s="6"/>
      <c r="B2" s="7" t="s">
        <v>11</v>
      </c>
      <c r="C2" s="3"/>
    </row>
    <row r="3" spans="1:3" ht="12.75" customHeight="1" x14ac:dyDescent="0.2">
      <c r="A3" s="8"/>
      <c r="B3" s="9"/>
      <c r="C3" s="3"/>
    </row>
    <row r="4" spans="1:3" ht="12.75" customHeight="1" x14ac:dyDescent="0.2">
      <c r="A4" s="4"/>
      <c r="B4" s="5"/>
      <c r="C4" s="3"/>
    </row>
    <row r="5" spans="1:3" ht="12.75" customHeight="1" x14ac:dyDescent="0.2">
      <c r="A5" s="6"/>
      <c r="B5" s="10" t="s">
        <v>0</v>
      </c>
      <c r="C5" s="3"/>
    </row>
    <row r="6" spans="1:3" ht="12.75" customHeight="1" x14ac:dyDescent="0.2">
      <c r="A6" s="8"/>
      <c r="B6" s="9"/>
      <c r="C6" s="3"/>
    </row>
    <row r="7" spans="1:3" ht="12.75" customHeight="1" x14ac:dyDescent="0.2">
      <c r="A7" s="4"/>
      <c r="B7" s="5"/>
    </row>
    <row r="8" spans="1:3" ht="12.75" customHeight="1" x14ac:dyDescent="0.2">
      <c r="A8" s="11"/>
      <c r="B8" s="12" t="s">
        <v>2</v>
      </c>
    </row>
    <row r="9" spans="1:3" ht="12.75" customHeight="1" x14ac:dyDescent="0.2">
      <c r="A9" s="11"/>
      <c r="B9" s="13"/>
    </row>
    <row r="10" spans="1:3" ht="12.75" customHeight="1" x14ac:dyDescent="0.2">
      <c r="A10" s="11"/>
      <c r="B10" s="14" t="s">
        <v>3</v>
      </c>
    </row>
    <row r="11" spans="1:3" ht="12.75" customHeight="1" x14ac:dyDescent="0.2">
      <c r="A11" s="11"/>
      <c r="B11" s="14" t="s">
        <v>4</v>
      </c>
    </row>
    <row r="12" spans="1:3" ht="12.75" customHeight="1" x14ac:dyDescent="0.2">
      <c r="A12" s="11"/>
      <c r="B12" s="13" t="s">
        <v>5</v>
      </c>
    </row>
    <row r="13" spans="1:3" ht="12.75" customHeight="1" x14ac:dyDescent="0.2">
      <c r="A13" s="15"/>
      <c r="B13" s="16"/>
    </row>
    <row r="14" spans="1:3" ht="12.75" customHeight="1" x14ac:dyDescent="0.2">
      <c r="A14" s="17"/>
      <c r="B14" s="18"/>
    </row>
    <row r="15" spans="1:3" ht="12.75" customHeight="1" x14ac:dyDescent="0.2">
      <c r="A15" s="11"/>
      <c r="B15" s="12" t="s">
        <v>6</v>
      </c>
    </row>
    <row r="16" spans="1:3" ht="12.75" customHeight="1" x14ac:dyDescent="0.2">
      <c r="A16" s="11"/>
      <c r="B16" s="12"/>
    </row>
    <row r="17" spans="1:2" ht="12.75" customHeight="1" x14ac:dyDescent="0.2">
      <c r="A17" s="11"/>
      <c r="B17" s="13" t="s">
        <v>35</v>
      </c>
    </row>
    <row r="18" spans="1:2" ht="12.75" customHeight="1" x14ac:dyDescent="0.2">
      <c r="A18" s="11"/>
      <c r="B18" s="13" t="s">
        <v>7</v>
      </c>
    </row>
    <row r="19" spans="1:2" ht="12.75" customHeight="1" x14ac:dyDescent="0.2">
      <c r="A19" s="15"/>
      <c r="B19" s="16"/>
    </row>
    <row r="20" spans="1:2" ht="12.75" customHeight="1" x14ac:dyDescent="0.2">
      <c r="A20" s="17"/>
      <c r="B20" s="18"/>
    </row>
    <row r="21" spans="1:2" ht="12.75" customHeight="1" x14ac:dyDescent="0.2">
      <c r="A21" s="11"/>
      <c r="B21" s="12" t="s">
        <v>8</v>
      </c>
    </row>
    <row r="22" spans="1:2" ht="12.75" customHeight="1" x14ac:dyDescent="0.2">
      <c r="A22" s="11"/>
      <c r="B22" s="13"/>
    </row>
    <row r="23" spans="1:2" ht="12.75" customHeight="1" x14ac:dyDescent="0.2">
      <c r="A23" s="11"/>
      <c r="B23" s="13" t="s">
        <v>9</v>
      </c>
    </row>
    <row r="24" spans="1:2" ht="12.75" customHeight="1" x14ac:dyDescent="0.2">
      <c r="A24" s="11"/>
      <c r="B24" s="39" t="s">
        <v>37</v>
      </c>
    </row>
    <row r="25" spans="1:2" ht="12.75" customHeight="1" x14ac:dyDescent="0.2">
      <c r="A25" s="15"/>
      <c r="B25" s="16"/>
    </row>
    <row r="26" spans="1:2" ht="12.75" customHeight="1" x14ac:dyDescent="0.2">
      <c r="A26" s="17"/>
      <c r="B26" s="18"/>
    </row>
    <row r="27" spans="1:2" ht="12.75" customHeight="1" x14ac:dyDescent="0.2">
      <c r="A27" s="11"/>
      <c r="B27" s="12" t="s">
        <v>10</v>
      </c>
    </row>
    <row r="28" spans="1:2" ht="12.75" customHeight="1" x14ac:dyDescent="0.2">
      <c r="A28" s="11"/>
      <c r="B28" s="13"/>
    </row>
    <row r="29" spans="1:2" ht="12.75" customHeight="1" x14ac:dyDescent="0.2">
      <c r="A29" s="11"/>
      <c r="B29" s="14" t="s">
        <v>14</v>
      </c>
    </row>
    <row r="30" spans="1:2" ht="12.75" customHeight="1" x14ac:dyDescent="0.2">
      <c r="A30" s="15"/>
      <c r="B30" s="16"/>
    </row>
    <row r="31" spans="1:2" ht="12.75" customHeight="1" x14ac:dyDescent="0.2">
      <c r="A31" s="17"/>
      <c r="B31" s="18"/>
    </row>
    <row r="32" spans="1:2" ht="12.75" customHeight="1" x14ac:dyDescent="0.2">
      <c r="A32" s="11"/>
      <c r="B32" s="12" t="s">
        <v>12</v>
      </c>
    </row>
    <row r="33" spans="1:2" ht="12.75" customHeight="1" x14ac:dyDescent="0.2">
      <c r="A33" s="11"/>
      <c r="B33" s="13"/>
    </row>
    <row r="34" spans="1:2" ht="12.75" customHeight="1" x14ac:dyDescent="0.2">
      <c r="A34" s="11"/>
      <c r="B34" s="13" t="s">
        <v>13</v>
      </c>
    </row>
    <row r="35" spans="1:2" ht="12.75" customHeight="1" x14ac:dyDescent="0.2">
      <c r="A35" s="15"/>
      <c r="B35" s="16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Q55"/>
  <sheetViews>
    <sheetView tabSelected="1" zoomScale="115" zoomScaleNormal="115" workbookViewId="0">
      <selection activeCell="R50" sqref="R50"/>
    </sheetView>
  </sheetViews>
  <sheetFormatPr baseColWidth="10" defaultColWidth="9.83203125" defaultRowHeight="12.75" customHeight="1" outlineLevelRow="1" x14ac:dyDescent="0.2"/>
  <cols>
    <col min="1" max="1" width="9.83203125" style="20" customWidth="1"/>
    <col min="2" max="2" width="8.83203125" style="20" customWidth="1"/>
    <col min="3" max="16" width="6.83203125" style="20" customWidth="1"/>
    <col min="17" max="16384" width="9.83203125" style="20"/>
  </cols>
  <sheetData>
    <row r="1" spans="1:17" ht="12.75" customHeight="1" x14ac:dyDescent="0.2">
      <c r="A1" s="1" t="s">
        <v>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ht="12.75" customHeight="1" x14ac:dyDescent="0.2">
      <c r="A2" s="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7" ht="26.25" customHeight="1" thickBot="1" x14ac:dyDescent="0.25">
      <c r="A3" s="22" t="s">
        <v>36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7" ht="12.75" customHeight="1" thickBo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12.75" customHeight="1" thickBot="1" x14ac:dyDescent="0.25">
      <c r="A5" s="44" t="s">
        <v>1</v>
      </c>
      <c r="B5" s="25" t="s">
        <v>15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  <row r="6" spans="1:17" ht="12.75" customHeight="1" thickBot="1" x14ac:dyDescent="0.25">
      <c r="A6" s="45"/>
      <c r="B6" s="42" t="s">
        <v>19</v>
      </c>
      <c r="C6" s="27" t="s">
        <v>34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</row>
    <row r="7" spans="1:17" ht="25.5" customHeight="1" thickBot="1" x14ac:dyDescent="0.25">
      <c r="A7" s="45"/>
      <c r="B7" s="43"/>
      <c r="C7" s="29" t="s">
        <v>20</v>
      </c>
      <c r="D7" s="29" t="s">
        <v>21</v>
      </c>
      <c r="E7" s="29" t="s">
        <v>22</v>
      </c>
      <c r="F7" s="29" t="s">
        <v>23</v>
      </c>
      <c r="G7" s="29" t="s">
        <v>24</v>
      </c>
      <c r="H7" s="29" t="s">
        <v>25</v>
      </c>
      <c r="I7" s="29" t="s">
        <v>26</v>
      </c>
      <c r="J7" s="29" t="s">
        <v>27</v>
      </c>
      <c r="K7" s="29" t="s">
        <v>28</v>
      </c>
      <c r="L7" s="29" t="s">
        <v>29</v>
      </c>
      <c r="M7" s="29" t="s">
        <v>30</v>
      </c>
      <c r="N7" s="29" t="s">
        <v>31</v>
      </c>
      <c r="O7" s="29" t="s">
        <v>32</v>
      </c>
      <c r="P7" s="30" t="s">
        <v>16</v>
      </c>
    </row>
    <row r="8" spans="1:17" ht="12.75" customHeight="1" x14ac:dyDescent="0.2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7" ht="12.75" customHeight="1" x14ac:dyDescent="0.2">
      <c r="A9" s="33">
        <v>1980</v>
      </c>
      <c r="B9" s="32">
        <v>963</v>
      </c>
      <c r="C9" s="32">
        <v>1</v>
      </c>
      <c r="D9" s="32">
        <v>23</v>
      </c>
      <c r="E9" s="32">
        <v>49</v>
      </c>
      <c r="F9" s="32">
        <v>48</v>
      </c>
      <c r="G9" s="32">
        <v>64</v>
      </c>
      <c r="H9" s="32">
        <v>78</v>
      </c>
      <c r="I9" s="32">
        <v>49</v>
      </c>
      <c r="J9" s="32">
        <v>54</v>
      </c>
      <c r="K9" s="32">
        <v>57</v>
      </c>
      <c r="L9" s="32">
        <v>47</v>
      </c>
      <c r="M9" s="32">
        <v>195</v>
      </c>
      <c r="N9" s="32">
        <v>149</v>
      </c>
      <c r="O9" s="32">
        <v>80</v>
      </c>
      <c r="P9" s="32">
        <v>69</v>
      </c>
    </row>
    <row r="10" spans="1:17" ht="12.75" hidden="1" customHeight="1" outlineLevel="1" x14ac:dyDescent="0.2">
      <c r="A10" s="34">
        <v>1981</v>
      </c>
      <c r="B10" s="32">
        <v>971</v>
      </c>
      <c r="C10" s="32">
        <v>2</v>
      </c>
      <c r="D10" s="32">
        <v>25</v>
      </c>
      <c r="E10" s="32">
        <v>48</v>
      </c>
      <c r="F10" s="32">
        <v>61</v>
      </c>
      <c r="G10" s="32">
        <v>71</v>
      </c>
      <c r="H10" s="32">
        <v>52</v>
      </c>
      <c r="I10" s="32">
        <v>68</v>
      </c>
      <c r="J10" s="32">
        <v>59</v>
      </c>
      <c r="K10" s="32">
        <v>46</v>
      </c>
      <c r="L10" s="32">
        <v>54</v>
      </c>
      <c r="M10" s="32">
        <v>181</v>
      </c>
      <c r="N10" s="32">
        <v>140</v>
      </c>
      <c r="O10" s="32">
        <v>101</v>
      </c>
      <c r="P10" s="32">
        <v>63</v>
      </c>
    </row>
    <row r="11" spans="1:17" ht="12.75" hidden="1" customHeight="1" outlineLevel="1" x14ac:dyDescent="0.2">
      <c r="A11" s="33">
        <v>1982</v>
      </c>
      <c r="B11" s="32">
        <v>1032</v>
      </c>
      <c r="C11" s="32">
        <v>4</v>
      </c>
      <c r="D11" s="32">
        <v>35</v>
      </c>
      <c r="E11" s="32">
        <v>54</v>
      </c>
      <c r="F11" s="32">
        <v>73</v>
      </c>
      <c r="G11" s="32">
        <v>62</v>
      </c>
      <c r="H11" s="32">
        <v>82</v>
      </c>
      <c r="I11" s="32">
        <v>64</v>
      </c>
      <c r="J11" s="32">
        <v>66</v>
      </c>
      <c r="K11" s="32">
        <v>48</v>
      </c>
      <c r="L11" s="32">
        <v>50</v>
      </c>
      <c r="M11" s="32">
        <v>188</v>
      </c>
      <c r="N11" s="32">
        <v>148</v>
      </c>
      <c r="O11" s="32">
        <v>70</v>
      </c>
      <c r="P11" s="32">
        <v>88</v>
      </c>
      <c r="Q11" s="35"/>
    </row>
    <row r="12" spans="1:17" ht="12.75" hidden="1" customHeight="1" outlineLevel="1" x14ac:dyDescent="0.2">
      <c r="A12" s="34">
        <v>1983</v>
      </c>
      <c r="B12" s="32">
        <v>1079</v>
      </c>
      <c r="C12" s="32">
        <v>2</v>
      </c>
      <c r="D12" s="32">
        <v>15</v>
      </c>
      <c r="E12" s="32">
        <v>42</v>
      </c>
      <c r="F12" s="32">
        <v>61</v>
      </c>
      <c r="G12" s="32">
        <v>58</v>
      </c>
      <c r="H12" s="32">
        <v>56</v>
      </c>
      <c r="I12" s="32">
        <v>59</v>
      </c>
      <c r="J12" s="32">
        <v>56</v>
      </c>
      <c r="K12" s="32">
        <v>48</v>
      </c>
      <c r="L12" s="32">
        <v>55</v>
      </c>
      <c r="M12" s="32">
        <v>213</v>
      </c>
      <c r="N12" s="32">
        <v>167</v>
      </c>
      <c r="O12" s="32">
        <v>141</v>
      </c>
      <c r="P12" s="32">
        <v>106</v>
      </c>
    </row>
    <row r="13" spans="1:17" ht="12.75" hidden="1" customHeight="1" outlineLevel="1" x14ac:dyDescent="0.2">
      <c r="A13" s="33">
        <v>1984</v>
      </c>
      <c r="B13" s="32">
        <v>1172</v>
      </c>
      <c r="C13" s="32">
        <v>1</v>
      </c>
      <c r="D13" s="32">
        <v>28</v>
      </c>
      <c r="E13" s="32">
        <v>56</v>
      </c>
      <c r="F13" s="32">
        <v>46</v>
      </c>
      <c r="G13" s="32">
        <v>80</v>
      </c>
      <c r="H13" s="32">
        <v>78</v>
      </c>
      <c r="I13" s="32">
        <v>58</v>
      </c>
      <c r="J13" s="32">
        <v>65</v>
      </c>
      <c r="K13" s="32">
        <v>51</v>
      </c>
      <c r="L13" s="32">
        <v>54</v>
      </c>
      <c r="M13" s="32">
        <v>208</v>
      </c>
      <c r="N13" s="32">
        <v>179</v>
      </c>
      <c r="O13" s="32">
        <v>146</v>
      </c>
      <c r="P13" s="32">
        <v>122</v>
      </c>
    </row>
    <row r="14" spans="1:17" ht="12.75" customHeight="1" collapsed="1" x14ac:dyDescent="0.2">
      <c r="A14" s="33">
        <v>1985</v>
      </c>
      <c r="B14" s="32">
        <v>1113</v>
      </c>
      <c r="C14" s="32">
        <v>5</v>
      </c>
      <c r="D14" s="32">
        <v>24</v>
      </c>
      <c r="E14" s="32">
        <v>48</v>
      </c>
      <c r="F14" s="32">
        <v>69</v>
      </c>
      <c r="G14" s="32">
        <v>82</v>
      </c>
      <c r="H14" s="32">
        <v>81</v>
      </c>
      <c r="I14" s="32">
        <v>76</v>
      </c>
      <c r="J14" s="32">
        <v>55</v>
      </c>
      <c r="K14" s="32">
        <v>65</v>
      </c>
      <c r="L14" s="32">
        <v>38</v>
      </c>
      <c r="M14" s="32">
        <v>192</v>
      </c>
      <c r="N14" s="32">
        <v>146</v>
      </c>
      <c r="O14" s="32">
        <v>126</v>
      </c>
      <c r="P14" s="32">
        <v>106</v>
      </c>
    </row>
    <row r="15" spans="1:17" ht="12.75" hidden="1" customHeight="1" outlineLevel="1" x14ac:dyDescent="0.2">
      <c r="A15" s="33">
        <v>1986</v>
      </c>
      <c r="B15" s="32">
        <v>971</v>
      </c>
      <c r="C15" s="32">
        <v>0</v>
      </c>
      <c r="D15" s="32">
        <v>17</v>
      </c>
      <c r="E15" s="32">
        <v>47</v>
      </c>
      <c r="F15" s="32">
        <v>67</v>
      </c>
      <c r="G15" s="32">
        <v>70</v>
      </c>
      <c r="H15" s="32">
        <v>80</v>
      </c>
      <c r="I15" s="32">
        <v>49</v>
      </c>
      <c r="J15" s="32">
        <v>47</v>
      </c>
      <c r="K15" s="32">
        <v>49</v>
      </c>
      <c r="L15" s="32">
        <v>39</v>
      </c>
      <c r="M15" s="32">
        <v>196</v>
      </c>
      <c r="N15" s="32">
        <v>123</v>
      </c>
      <c r="O15" s="32">
        <v>103</v>
      </c>
      <c r="P15" s="32">
        <v>84</v>
      </c>
    </row>
    <row r="16" spans="1:17" ht="12.75" hidden="1" customHeight="1" outlineLevel="1" x14ac:dyDescent="0.2">
      <c r="A16" s="33">
        <v>1987</v>
      </c>
      <c r="B16" s="32">
        <v>1147</v>
      </c>
      <c r="C16" s="32">
        <v>5</v>
      </c>
      <c r="D16" s="32">
        <v>22</v>
      </c>
      <c r="E16" s="32">
        <v>48</v>
      </c>
      <c r="F16" s="32">
        <v>89</v>
      </c>
      <c r="G16" s="32">
        <v>122</v>
      </c>
      <c r="H16" s="32">
        <v>89</v>
      </c>
      <c r="I16" s="32">
        <v>76</v>
      </c>
      <c r="J16" s="32">
        <v>62</v>
      </c>
      <c r="K16" s="32">
        <v>52</v>
      </c>
      <c r="L16" s="32">
        <v>39</v>
      </c>
      <c r="M16" s="32">
        <v>194</v>
      </c>
      <c r="N16" s="32">
        <v>131</v>
      </c>
      <c r="O16" s="32">
        <v>110</v>
      </c>
      <c r="P16" s="32">
        <v>108</v>
      </c>
    </row>
    <row r="17" spans="1:16" ht="12.75" hidden="1" customHeight="1" outlineLevel="1" x14ac:dyDescent="0.2">
      <c r="A17" s="33">
        <v>1988</v>
      </c>
      <c r="B17" s="32">
        <v>1065</v>
      </c>
      <c r="C17" s="32">
        <v>1</v>
      </c>
      <c r="D17" s="32">
        <v>12</v>
      </c>
      <c r="E17" s="32">
        <v>57</v>
      </c>
      <c r="F17" s="32">
        <v>84</v>
      </c>
      <c r="G17" s="32">
        <v>88</v>
      </c>
      <c r="H17" s="32">
        <v>77</v>
      </c>
      <c r="I17" s="32">
        <v>71</v>
      </c>
      <c r="J17" s="32">
        <v>58</v>
      </c>
      <c r="K17" s="32">
        <v>56</v>
      </c>
      <c r="L17" s="32">
        <v>49</v>
      </c>
      <c r="M17" s="32">
        <v>150</v>
      </c>
      <c r="N17" s="32">
        <v>127</v>
      </c>
      <c r="O17" s="32">
        <v>117</v>
      </c>
      <c r="P17" s="32">
        <v>118</v>
      </c>
    </row>
    <row r="18" spans="1:16" ht="12.75" hidden="1" customHeight="1" outlineLevel="1" x14ac:dyDescent="0.2">
      <c r="A18" s="33">
        <v>1989</v>
      </c>
      <c r="B18" s="32">
        <v>1135</v>
      </c>
      <c r="C18" s="32">
        <v>0</v>
      </c>
      <c r="D18" s="32">
        <v>14</v>
      </c>
      <c r="E18" s="32">
        <v>65</v>
      </c>
      <c r="F18" s="32">
        <v>80</v>
      </c>
      <c r="G18" s="32">
        <v>73</v>
      </c>
      <c r="H18" s="32">
        <v>94</v>
      </c>
      <c r="I18" s="32">
        <v>84</v>
      </c>
      <c r="J18" s="32">
        <v>73</v>
      </c>
      <c r="K18" s="32">
        <v>56</v>
      </c>
      <c r="L18" s="32">
        <v>67</v>
      </c>
      <c r="M18" s="32">
        <v>174</v>
      </c>
      <c r="N18" s="32">
        <v>118</v>
      </c>
      <c r="O18" s="32">
        <v>121</v>
      </c>
      <c r="P18" s="32">
        <v>116</v>
      </c>
    </row>
    <row r="19" spans="1:16" ht="12.75" customHeight="1" collapsed="1" x14ac:dyDescent="0.2">
      <c r="A19" s="33">
        <v>1990</v>
      </c>
      <c r="B19" s="32">
        <v>1052</v>
      </c>
      <c r="C19" s="32">
        <v>6</v>
      </c>
      <c r="D19" s="32">
        <v>24</v>
      </c>
      <c r="E19" s="32">
        <v>47</v>
      </c>
      <c r="F19" s="32">
        <v>99</v>
      </c>
      <c r="G19" s="32">
        <v>75</v>
      </c>
      <c r="H19" s="32">
        <v>67</v>
      </c>
      <c r="I19" s="32">
        <v>69</v>
      </c>
      <c r="J19" s="32">
        <v>55</v>
      </c>
      <c r="K19" s="32">
        <v>47</v>
      </c>
      <c r="L19" s="32">
        <v>52</v>
      </c>
      <c r="M19" s="32">
        <v>162</v>
      </c>
      <c r="N19" s="32">
        <v>130</v>
      </c>
      <c r="O19" s="32">
        <v>88</v>
      </c>
      <c r="P19" s="32">
        <v>131</v>
      </c>
    </row>
    <row r="20" spans="1:16" ht="12.75" hidden="1" customHeight="1" outlineLevel="1" x14ac:dyDescent="0.2">
      <c r="A20" s="33">
        <v>1991</v>
      </c>
      <c r="B20" s="32">
        <v>1093</v>
      </c>
      <c r="C20" s="32">
        <v>2</v>
      </c>
      <c r="D20" s="32">
        <v>20</v>
      </c>
      <c r="E20" s="32">
        <v>73</v>
      </c>
      <c r="F20" s="32">
        <v>90</v>
      </c>
      <c r="G20" s="32">
        <v>86</v>
      </c>
      <c r="H20" s="32">
        <v>67</v>
      </c>
      <c r="I20" s="32">
        <v>78</v>
      </c>
      <c r="J20" s="32">
        <v>69</v>
      </c>
      <c r="K20" s="32">
        <v>51</v>
      </c>
      <c r="L20" s="32">
        <v>50</v>
      </c>
      <c r="M20" s="32">
        <v>164</v>
      </c>
      <c r="N20" s="32">
        <v>118</v>
      </c>
      <c r="O20" s="32">
        <v>106</v>
      </c>
      <c r="P20" s="32">
        <v>119</v>
      </c>
    </row>
    <row r="21" spans="1:16" ht="12.75" hidden="1" customHeight="1" outlineLevel="1" x14ac:dyDescent="0.2">
      <c r="A21" s="33">
        <v>1992</v>
      </c>
      <c r="B21" s="32">
        <v>933</v>
      </c>
      <c r="C21" s="32">
        <v>2</v>
      </c>
      <c r="D21" s="32">
        <v>12</v>
      </c>
      <c r="E21" s="32">
        <v>53</v>
      </c>
      <c r="F21" s="32">
        <v>55</v>
      </c>
      <c r="G21" s="32">
        <v>76</v>
      </c>
      <c r="H21" s="32">
        <v>77</v>
      </c>
      <c r="I21" s="32">
        <v>65</v>
      </c>
      <c r="J21" s="32">
        <v>68</v>
      </c>
      <c r="K21" s="32">
        <v>61</v>
      </c>
      <c r="L21" s="32">
        <v>54</v>
      </c>
      <c r="M21" s="32">
        <v>157</v>
      </c>
      <c r="N21" s="32">
        <v>111</v>
      </c>
      <c r="O21" s="32">
        <v>67</v>
      </c>
      <c r="P21" s="32">
        <v>75</v>
      </c>
    </row>
    <row r="22" spans="1:16" ht="12.75" hidden="1" customHeight="1" outlineLevel="1" x14ac:dyDescent="0.2">
      <c r="A22" s="33">
        <v>1993</v>
      </c>
      <c r="B22" s="32">
        <v>1113</v>
      </c>
      <c r="C22" s="32">
        <v>0</v>
      </c>
      <c r="D22" s="32">
        <v>18</v>
      </c>
      <c r="E22" s="32">
        <v>48</v>
      </c>
      <c r="F22" s="32">
        <v>85</v>
      </c>
      <c r="G22" s="32">
        <v>92</v>
      </c>
      <c r="H22" s="32">
        <v>97</v>
      </c>
      <c r="I22" s="32">
        <v>65</v>
      </c>
      <c r="J22" s="32">
        <v>52</v>
      </c>
      <c r="K22" s="32">
        <v>69</v>
      </c>
      <c r="L22" s="32">
        <v>54</v>
      </c>
      <c r="M22" s="32">
        <v>204</v>
      </c>
      <c r="N22" s="32">
        <v>130</v>
      </c>
      <c r="O22" s="32">
        <v>81</v>
      </c>
      <c r="P22" s="32">
        <v>118</v>
      </c>
    </row>
    <row r="23" spans="1:16" ht="12.75" hidden="1" customHeight="1" outlineLevel="1" x14ac:dyDescent="0.2">
      <c r="A23" s="33">
        <v>1994</v>
      </c>
      <c r="B23" s="32">
        <v>1228</v>
      </c>
      <c r="C23" s="32">
        <v>0</v>
      </c>
      <c r="D23" s="32">
        <v>13</v>
      </c>
      <c r="E23" s="32">
        <v>62</v>
      </c>
      <c r="F23" s="32">
        <v>89</v>
      </c>
      <c r="G23" s="32">
        <v>93</v>
      </c>
      <c r="H23" s="32">
        <v>114</v>
      </c>
      <c r="I23" s="32">
        <v>89</v>
      </c>
      <c r="J23" s="32">
        <v>72</v>
      </c>
      <c r="K23" s="32">
        <v>64</v>
      </c>
      <c r="L23" s="32">
        <v>64</v>
      </c>
      <c r="M23" s="32">
        <v>193</v>
      </c>
      <c r="N23" s="32">
        <v>114</v>
      </c>
      <c r="O23" s="32">
        <v>119</v>
      </c>
      <c r="P23" s="32">
        <v>142</v>
      </c>
    </row>
    <row r="24" spans="1:16" ht="12.75" customHeight="1" collapsed="1" x14ac:dyDescent="0.2">
      <c r="A24" s="34">
        <v>1995</v>
      </c>
      <c r="B24" s="32">
        <v>1196</v>
      </c>
      <c r="C24" s="32">
        <v>0</v>
      </c>
      <c r="D24" s="32">
        <v>25</v>
      </c>
      <c r="E24" s="32">
        <v>51</v>
      </c>
      <c r="F24" s="32">
        <v>77</v>
      </c>
      <c r="G24" s="32">
        <v>78</v>
      </c>
      <c r="H24" s="32">
        <v>98</v>
      </c>
      <c r="I24" s="32">
        <v>86</v>
      </c>
      <c r="J24" s="32">
        <v>81</v>
      </c>
      <c r="K24" s="32">
        <v>70</v>
      </c>
      <c r="L24" s="32">
        <v>53</v>
      </c>
      <c r="M24" s="32">
        <v>218</v>
      </c>
      <c r="N24" s="32">
        <v>134</v>
      </c>
      <c r="O24" s="32">
        <v>103</v>
      </c>
      <c r="P24" s="32">
        <v>122</v>
      </c>
    </row>
    <row r="25" spans="1:16" ht="12.75" hidden="1" customHeight="1" outlineLevel="1" x14ac:dyDescent="0.2">
      <c r="A25" s="34">
        <v>1996</v>
      </c>
      <c r="B25" s="32">
        <v>1221</v>
      </c>
      <c r="C25" s="32">
        <v>1</v>
      </c>
      <c r="D25" s="32">
        <v>13</v>
      </c>
      <c r="E25" s="32">
        <v>49</v>
      </c>
      <c r="F25" s="32">
        <v>74</v>
      </c>
      <c r="G25" s="32">
        <v>98</v>
      </c>
      <c r="H25" s="32">
        <v>90</v>
      </c>
      <c r="I25" s="32">
        <v>95</v>
      </c>
      <c r="J25" s="32">
        <v>76</v>
      </c>
      <c r="K25" s="32">
        <v>63</v>
      </c>
      <c r="L25" s="32">
        <v>65</v>
      </c>
      <c r="M25" s="32">
        <v>229</v>
      </c>
      <c r="N25" s="32">
        <v>139</v>
      </c>
      <c r="O25" s="32">
        <v>90</v>
      </c>
      <c r="P25" s="32">
        <v>139</v>
      </c>
    </row>
    <row r="26" spans="1:16" ht="12.75" hidden="1" customHeight="1" outlineLevel="1" x14ac:dyDescent="0.2">
      <c r="A26" s="34">
        <v>1997</v>
      </c>
      <c r="B26" s="32">
        <v>1211</v>
      </c>
      <c r="C26" s="32">
        <v>0</v>
      </c>
      <c r="D26" s="32">
        <v>14</v>
      </c>
      <c r="E26" s="32">
        <v>50</v>
      </c>
      <c r="F26" s="32">
        <v>62</v>
      </c>
      <c r="G26" s="32">
        <v>94</v>
      </c>
      <c r="H26" s="32">
        <v>94</v>
      </c>
      <c r="I26" s="32">
        <v>86</v>
      </c>
      <c r="J26" s="32">
        <v>98</v>
      </c>
      <c r="K26" s="32">
        <v>62</v>
      </c>
      <c r="L26" s="32">
        <v>77</v>
      </c>
      <c r="M26" s="32">
        <v>216</v>
      </c>
      <c r="N26" s="32">
        <v>124</v>
      </c>
      <c r="O26" s="32">
        <v>97</v>
      </c>
      <c r="P26" s="32">
        <v>137</v>
      </c>
    </row>
    <row r="27" spans="1:16" ht="12.75" hidden="1" customHeight="1" outlineLevel="1" x14ac:dyDescent="0.2">
      <c r="A27" s="34">
        <v>1998</v>
      </c>
      <c r="B27" s="32">
        <v>1198</v>
      </c>
      <c r="C27" s="32">
        <v>1</v>
      </c>
      <c r="D27" s="32">
        <v>13</v>
      </c>
      <c r="E27" s="32">
        <v>51</v>
      </c>
      <c r="F27" s="32">
        <v>90</v>
      </c>
      <c r="G27" s="32">
        <v>69</v>
      </c>
      <c r="H27" s="32">
        <v>78</v>
      </c>
      <c r="I27" s="32">
        <v>101</v>
      </c>
      <c r="J27" s="32">
        <v>72</v>
      </c>
      <c r="K27" s="32">
        <v>76</v>
      </c>
      <c r="L27" s="32">
        <v>54</v>
      </c>
      <c r="M27" s="32">
        <v>229</v>
      </c>
      <c r="N27" s="32">
        <v>128</v>
      </c>
      <c r="O27" s="32">
        <v>94</v>
      </c>
      <c r="P27" s="32">
        <v>142</v>
      </c>
    </row>
    <row r="28" spans="1:16" ht="12.75" hidden="1" customHeight="1" outlineLevel="1" x14ac:dyDescent="0.2">
      <c r="A28" s="36">
        <v>1999</v>
      </c>
      <c r="B28" s="32">
        <v>1170</v>
      </c>
      <c r="C28" s="32">
        <v>1</v>
      </c>
      <c r="D28" s="32">
        <v>17</v>
      </c>
      <c r="E28" s="32">
        <v>57</v>
      </c>
      <c r="F28" s="32">
        <v>61</v>
      </c>
      <c r="G28" s="32">
        <v>84</v>
      </c>
      <c r="H28" s="32">
        <v>93</v>
      </c>
      <c r="I28" s="32">
        <v>91</v>
      </c>
      <c r="J28" s="32">
        <v>80</v>
      </c>
      <c r="K28" s="32">
        <v>78</v>
      </c>
      <c r="L28" s="32">
        <v>65</v>
      </c>
      <c r="M28" s="32">
        <v>206</v>
      </c>
      <c r="N28" s="32">
        <v>131</v>
      </c>
      <c r="O28" s="32">
        <v>77</v>
      </c>
      <c r="P28" s="32">
        <v>129</v>
      </c>
    </row>
    <row r="29" spans="1:16" ht="12.75" customHeight="1" collapsed="1" x14ac:dyDescent="0.2">
      <c r="A29" s="36">
        <v>2000</v>
      </c>
      <c r="B29" s="32">
        <v>1273</v>
      </c>
      <c r="C29" s="32">
        <v>1</v>
      </c>
      <c r="D29" s="32">
        <v>13</v>
      </c>
      <c r="E29" s="32">
        <v>40</v>
      </c>
      <c r="F29" s="32">
        <v>70</v>
      </c>
      <c r="G29" s="32">
        <v>92</v>
      </c>
      <c r="H29" s="32">
        <v>85</v>
      </c>
      <c r="I29" s="32">
        <v>100</v>
      </c>
      <c r="J29" s="32">
        <v>73</v>
      </c>
      <c r="K29" s="32">
        <v>90</v>
      </c>
      <c r="L29" s="32">
        <v>72</v>
      </c>
      <c r="M29" s="32">
        <v>248</v>
      </c>
      <c r="N29" s="32">
        <v>161</v>
      </c>
      <c r="O29" s="32">
        <v>93</v>
      </c>
      <c r="P29" s="32">
        <v>135</v>
      </c>
    </row>
    <row r="30" spans="1:16" ht="12.75" hidden="1" customHeight="1" outlineLevel="1" x14ac:dyDescent="0.2">
      <c r="A30" s="36">
        <v>2001</v>
      </c>
      <c r="B30" s="32">
        <v>1321</v>
      </c>
      <c r="C30" s="32">
        <v>0</v>
      </c>
      <c r="D30" s="32">
        <v>10</v>
      </c>
      <c r="E30" s="32">
        <v>45</v>
      </c>
      <c r="F30" s="32">
        <v>74</v>
      </c>
      <c r="G30" s="32">
        <v>81</v>
      </c>
      <c r="H30" s="32">
        <v>109</v>
      </c>
      <c r="I30" s="32">
        <v>105</v>
      </c>
      <c r="J30" s="32">
        <v>101</v>
      </c>
      <c r="K30" s="32">
        <v>97</v>
      </c>
      <c r="L30" s="32">
        <v>92</v>
      </c>
      <c r="M30" s="32">
        <v>241</v>
      </c>
      <c r="N30" s="32">
        <v>146</v>
      </c>
      <c r="O30" s="32">
        <v>79</v>
      </c>
      <c r="P30" s="32">
        <v>141</v>
      </c>
    </row>
    <row r="31" spans="1:16" ht="12.75" hidden="1" customHeight="1" outlineLevel="1" x14ac:dyDescent="0.2">
      <c r="A31" s="36">
        <v>2002</v>
      </c>
      <c r="B31" s="32">
        <v>1229</v>
      </c>
      <c r="C31" s="32">
        <v>1</v>
      </c>
      <c r="D31" s="32">
        <v>15</v>
      </c>
      <c r="E31" s="32">
        <v>38</v>
      </c>
      <c r="F31" s="32">
        <v>62</v>
      </c>
      <c r="G31" s="32">
        <v>86</v>
      </c>
      <c r="H31" s="32">
        <v>109</v>
      </c>
      <c r="I31" s="32">
        <v>104</v>
      </c>
      <c r="J31" s="32">
        <v>76</v>
      </c>
      <c r="K31" s="32">
        <v>58</v>
      </c>
      <c r="L31" s="32">
        <v>84</v>
      </c>
      <c r="M31" s="32">
        <v>234</v>
      </c>
      <c r="N31" s="32">
        <v>155</v>
      </c>
      <c r="O31" s="32">
        <v>85</v>
      </c>
      <c r="P31" s="32">
        <v>122</v>
      </c>
    </row>
    <row r="32" spans="1:16" ht="12.75" hidden="1" customHeight="1" outlineLevel="1" x14ac:dyDescent="0.2">
      <c r="A32" s="36">
        <v>2003</v>
      </c>
      <c r="B32" s="32">
        <v>1311</v>
      </c>
      <c r="C32" s="32">
        <v>0</v>
      </c>
      <c r="D32" s="32">
        <v>11</v>
      </c>
      <c r="E32" s="32">
        <v>50</v>
      </c>
      <c r="F32" s="32">
        <v>75</v>
      </c>
      <c r="G32" s="32">
        <v>87</v>
      </c>
      <c r="H32" s="32">
        <v>104</v>
      </c>
      <c r="I32" s="32">
        <v>115</v>
      </c>
      <c r="J32" s="32">
        <v>115</v>
      </c>
      <c r="K32" s="32">
        <v>67</v>
      </c>
      <c r="L32" s="32">
        <v>65</v>
      </c>
      <c r="M32" s="32">
        <v>250</v>
      </c>
      <c r="N32" s="32">
        <v>152</v>
      </c>
      <c r="O32" s="32">
        <v>96</v>
      </c>
      <c r="P32" s="32">
        <v>124</v>
      </c>
    </row>
    <row r="33" spans="1:16" ht="12.75" hidden="1" customHeight="1" outlineLevel="1" x14ac:dyDescent="0.2">
      <c r="A33" s="36">
        <v>2004</v>
      </c>
      <c r="B33" s="32">
        <v>1423</v>
      </c>
      <c r="C33" s="32">
        <v>1</v>
      </c>
      <c r="D33" s="32">
        <v>6</v>
      </c>
      <c r="E33" s="32">
        <v>41</v>
      </c>
      <c r="F33" s="32">
        <v>83</v>
      </c>
      <c r="G33" s="32">
        <v>98</v>
      </c>
      <c r="H33" s="32">
        <v>114</v>
      </c>
      <c r="I33" s="32">
        <v>83</v>
      </c>
      <c r="J33" s="32">
        <v>106</v>
      </c>
      <c r="K33" s="32">
        <v>88</v>
      </c>
      <c r="L33" s="32">
        <v>82</v>
      </c>
      <c r="M33" s="32">
        <v>287</v>
      </c>
      <c r="N33" s="32">
        <v>181</v>
      </c>
      <c r="O33" s="32">
        <v>98</v>
      </c>
      <c r="P33" s="32">
        <v>155</v>
      </c>
    </row>
    <row r="34" spans="1:16" ht="12.75" customHeight="1" collapsed="1" x14ac:dyDescent="0.2">
      <c r="A34" s="36">
        <v>2005</v>
      </c>
      <c r="B34" s="32">
        <f t="shared" ref="B34:B39" si="0">SUM(C34:P34)</f>
        <v>1304</v>
      </c>
      <c r="C34" s="32">
        <v>1</v>
      </c>
      <c r="D34" s="32">
        <v>7</v>
      </c>
      <c r="E34" s="32">
        <v>48</v>
      </c>
      <c r="F34" s="32">
        <v>84</v>
      </c>
      <c r="G34" s="32">
        <v>86</v>
      </c>
      <c r="H34" s="32">
        <v>98</v>
      </c>
      <c r="I34" s="32">
        <v>97</v>
      </c>
      <c r="J34" s="32">
        <v>82</v>
      </c>
      <c r="K34" s="32">
        <v>99</v>
      </c>
      <c r="L34" s="32">
        <v>52</v>
      </c>
      <c r="M34" s="32">
        <v>247</v>
      </c>
      <c r="N34" s="32">
        <v>167</v>
      </c>
      <c r="O34" s="32">
        <v>108</v>
      </c>
      <c r="P34" s="32">
        <v>128</v>
      </c>
    </row>
    <row r="35" spans="1:16" ht="12.75" customHeight="1" x14ac:dyDescent="0.2">
      <c r="A35" s="36">
        <v>2006</v>
      </c>
      <c r="B35" s="32">
        <f t="shared" si="0"/>
        <v>1229</v>
      </c>
      <c r="C35" s="32">
        <v>0</v>
      </c>
      <c r="D35" s="32">
        <v>7</v>
      </c>
      <c r="E35" s="32">
        <v>30</v>
      </c>
      <c r="F35" s="32">
        <v>67</v>
      </c>
      <c r="G35" s="32">
        <v>70</v>
      </c>
      <c r="H35" s="32">
        <v>85</v>
      </c>
      <c r="I35" s="32">
        <v>102</v>
      </c>
      <c r="J35" s="32">
        <v>88</v>
      </c>
      <c r="K35" s="32">
        <v>80</v>
      </c>
      <c r="L35" s="32">
        <v>63</v>
      </c>
      <c r="M35" s="32">
        <v>230</v>
      </c>
      <c r="N35" s="32">
        <v>172</v>
      </c>
      <c r="O35" s="32">
        <v>104</v>
      </c>
      <c r="P35" s="32">
        <v>131</v>
      </c>
    </row>
    <row r="36" spans="1:16" ht="12.75" customHeight="1" x14ac:dyDescent="0.2">
      <c r="A36" s="36">
        <v>2007</v>
      </c>
      <c r="B36" s="32">
        <f t="shared" si="0"/>
        <v>1241</v>
      </c>
      <c r="C36" s="32">
        <v>1</v>
      </c>
      <c r="D36" s="32">
        <v>17</v>
      </c>
      <c r="E36" s="32">
        <v>43</v>
      </c>
      <c r="F36" s="32">
        <v>54</v>
      </c>
      <c r="G36" s="32">
        <v>90</v>
      </c>
      <c r="H36" s="32">
        <v>105</v>
      </c>
      <c r="I36" s="32">
        <v>83</v>
      </c>
      <c r="J36" s="32">
        <v>89</v>
      </c>
      <c r="K36" s="32">
        <v>59</v>
      </c>
      <c r="L36" s="32">
        <v>75</v>
      </c>
      <c r="M36" s="32">
        <v>243</v>
      </c>
      <c r="N36" s="32">
        <v>143</v>
      </c>
      <c r="O36" s="32">
        <v>116</v>
      </c>
      <c r="P36" s="32">
        <v>123</v>
      </c>
    </row>
    <row r="37" spans="1:16" ht="12.75" customHeight="1" x14ac:dyDescent="0.2">
      <c r="A37" s="36">
        <v>2008</v>
      </c>
      <c r="B37" s="32">
        <f t="shared" si="0"/>
        <v>1218</v>
      </c>
      <c r="C37" s="32">
        <v>0</v>
      </c>
      <c r="D37" s="32">
        <v>7</v>
      </c>
      <c r="E37" s="32">
        <v>30</v>
      </c>
      <c r="F37" s="32">
        <v>37</v>
      </c>
      <c r="G37" s="32">
        <v>79</v>
      </c>
      <c r="H37" s="32">
        <v>107</v>
      </c>
      <c r="I37" s="32">
        <v>82</v>
      </c>
      <c r="J37" s="32">
        <v>93</v>
      </c>
      <c r="K37" s="32">
        <v>72</v>
      </c>
      <c r="L37" s="32">
        <v>74</v>
      </c>
      <c r="M37" s="32">
        <v>226</v>
      </c>
      <c r="N37" s="32">
        <v>170</v>
      </c>
      <c r="O37" s="32">
        <v>111</v>
      </c>
      <c r="P37" s="32">
        <v>130</v>
      </c>
    </row>
    <row r="38" spans="1:16" ht="12.75" customHeight="1" x14ac:dyDescent="0.2">
      <c r="A38" s="36">
        <v>2009</v>
      </c>
      <c r="B38" s="32">
        <f t="shared" si="0"/>
        <v>1067</v>
      </c>
      <c r="C38" s="32">
        <v>0</v>
      </c>
      <c r="D38" s="32">
        <v>9</v>
      </c>
      <c r="E38" s="32">
        <v>26</v>
      </c>
      <c r="F38" s="32">
        <v>35</v>
      </c>
      <c r="G38" s="32">
        <v>63</v>
      </c>
      <c r="H38" s="32">
        <v>80</v>
      </c>
      <c r="I38" s="32">
        <v>62</v>
      </c>
      <c r="J38" s="32">
        <v>75</v>
      </c>
      <c r="K38" s="32">
        <v>65</v>
      </c>
      <c r="L38" s="32">
        <v>71</v>
      </c>
      <c r="M38" s="32">
        <v>196</v>
      </c>
      <c r="N38" s="32">
        <v>152</v>
      </c>
      <c r="O38" s="32">
        <v>113</v>
      </c>
      <c r="P38" s="32">
        <v>120</v>
      </c>
    </row>
    <row r="39" spans="1:16" ht="12.75" customHeight="1" x14ac:dyDescent="0.2">
      <c r="A39" s="36">
        <v>2010</v>
      </c>
      <c r="B39" s="32">
        <f t="shared" si="0"/>
        <v>1074</v>
      </c>
      <c r="C39" s="32">
        <v>0</v>
      </c>
      <c r="D39" s="32">
        <v>15</v>
      </c>
      <c r="E39" s="32">
        <v>40</v>
      </c>
      <c r="F39" s="32">
        <v>49</v>
      </c>
      <c r="G39" s="32">
        <v>61</v>
      </c>
      <c r="H39" s="32">
        <v>71</v>
      </c>
      <c r="I39" s="32">
        <v>62</v>
      </c>
      <c r="J39" s="32">
        <v>73</v>
      </c>
      <c r="K39" s="32">
        <v>52</v>
      </c>
      <c r="L39" s="32">
        <v>60</v>
      </c>
      <c r="M39" s="32">
        <v>194</v>
      </c>
      <c r="N39" s="32">
        <v>153</v>
      </c>
      <c r="O39" s="32">
        <v>125</v>
      </c>
      <c r="P39" s="32">
        <v>119</v>
      </c>
    </row>
    <row r="40" spans="1:16" ht="12.75" customHeight="1" x14ac:dyDescent="0.2">
      <c r="A40" s="36">
        <v>2011</v>
      </c>
      <c r="B40" s="32">
        <f t="shared" ref="B40:B47" si="1">SUM(C40:P40)</f>
        <v>1191</v>
      </c>
      <c r="C40" s="32">
        <v>0</v>
      </c>
      <c r="D40" s="32">
        <v>6</v>
      </c>
      <c r="E40" s="32">
        <v>37</v>
      </c>
      <c r="F40" s="32">
        <v>58</v>
      </c>
      <c r="G40" s="32">
        <v>66</v>
      </c>
      <c r="H40" s="32">
        <v>74</v>
      </c>
      <c r="I40" s="32">
        <v>71</v>
      </c>
      <c r="J40" s="32">
        <v>58</v>
      </c>
      <c r="K40" s="32">
        <v>65</v>
      </c>
      <c r="L40" s="32">
        <v>65</v>
      </c>
      <c r="M40" s="32">
        <v>249</v>
      </c>
      <c r="N40" s="32">
        <v>183</v>
      </c>
      <c r="O40" s="32">
        <v>120</v>
      </c>
      <c r="P40" s="32">
        <v>139</v>
      </c>
    </row>
    <row r="41" spans="1:16" ht="12.75" customHeight="1" x14ac:dyDescent="0.2">
      <c r="A41" s="36">
        <v>2012</v>
      </c>
      <c r="B41" s="32">
        <f t="shared" si="1"/>
        <v>1072</v>
      </c>
      <c r="C41" s="32">
        <v>1</v>
      </c>
      <c r="D41" s="32">
        <v>4</v>
      </c>
      <c r="E41" s="32">
        <v>35</v>
      </c>
      <c r="F41" s="32">
        <v>42</v>
      </c>
      <c r="G41" s="32">
        <v>49</v>
      </c>
      <c r="H41" s="32">
        <v>61</v>
      </c>
      <c r="I41" s="32">
        <v>66</v>
      </c>
      <c r="J41" s="32">
        <v>49</v>
      </c>
      <c r="K41" s="32">
        <v>66</v>
      </c>
      <c r="L41" s="32">
        <v>40</v>
      </c>
      <c r="M41" s="32">
        <v>231</v>
      </c>
      <c r="N41" s="32">
        <v>158</v>
      </c>
      <c r="O41" s="32">
        <v>120</v>
      </c>
      <c r="P41" s="32">
        <v>150</v>
      </c>
    </row>
    <row r="42" spans="1:16" ht="12.75" customHeight="1" x14ac:dyDescent="0.2">
      <c r="A42" s="36">
        <v>2013</v>
      </c>
      <c r="B42" s="32">
        <f t="shared" si="1"/>
        <v>964</v>
      </c>
      <c r="C42" s="32">
        <v>0</v>
      </c>
      <c r="D42" s="32">
        <v>9</v>
      </c>
      <c r="E42" s="32">
        <v>33</v>
      </c>
      <c r="F42" s="32">
        <v>58</v>
      </c>
      <c r="G42" s="32">
        <v>35</v>
      </c>
      <c r="H42" s="32">
        <v>56</v>
      </c>
      <c r="I42" s="32">
        <v>50</v>
      </c>
      <c r="J42" s="32">
        <v>47</v>
      </c>
      <c r="K42" s="32">
        <v>40</v>
      </c>
      <c r="L42" s="32">
        <v>46</v>
      </c>
      <c r="M42" s="32">
        <v>220</v>
      </c>
      <c r="N42" s="32">
        <v>154</v>
      </c>
      <c r="O42" s="32">
        <v>97</v>
      </c>
      <c r="P42" s="32">
        <v>119</v>
      </c>
    </row>
    <row r="43" spans="1:16" ht="12.75" customHeight="1" x14ac:dyDescent="0.2">
      <c r="A43" s="36">
        <v>2014</v>
      </c>
      <c r="B43" s="32">
        <f t="shared" si="1"/>
        <v>968</v>
      </c>
      <c r="C43" s="32">
        <v>0</v>
      </c>
      <c r="D43" s="32">
        <v>7</v>
      </c>
      <c r="E43" s="32">
        <v>34</v>
      </c>
      <c r="F43" s="32">
        <v>52</v>
      </c>
      <c r="G43" s="32">
        <v>45</v>
      </c>
      <c r="H43" s="32">
        <v>59</v>
      </c>
      <c r="I43" s="32">
        <v>52</v>
      </c>
      <c r="J43" s="32">
        <v>45</v>
      </c>
      <c r="K43" s="32">
        <v>50</v>
      </c>
      <c r="L43" s="32">
        <v>42</v>
      </c>
      <c r="M43" s="32">
        <f>38+45+48+28+36</f>
        <v>195</v>
      </c>
      <c r="N43" s="32">
        <f>39+32+30+28+27</f>
        <v>156</v>
      </c>
      <c r="O43" s="32">
        <f>25+16+26+23+22</f>
        <v>112</v>
      </c>
      <c r="P43" s="32">
        <f>14+9+96</f>
        <v>119</v>
      </c>
    </row>
    <row r="44" spans="1:16" ht="12.75" customHeight="1" x14ac:dyDescent="0.2">
      <c r="A44" s="36">
        <v>2015</v>
      </c>
      <c r="B44" s="32">
        <f t="shared" si="1"/>
        <v>962</v>
      </c>
      <c r="C44" s="32">
        <v>0</v>
      </c>
      <c r="D44" s="32">
        <v>6</v>
      </c>
      <c r="E44" s="32">
        <v>32</v>
      </c>
      <c r="F44" s="32">
        <v>51</v>
      </c>
      <c r="G44" s="32">
        <v>50</v>
      </c>
      <c r="H44" s="32">
        <v>56</v>
      </c>
      <c r="I44" s="32">
        <v>63</v>
      </c>
      <c r="J44" s="32">
        <v>48</v>
      </c>
      <c r="K44" s="32">
        <v>48</v>
      </c>
      <c r="L44" s="32">
        <v>30</v>
      </c>
      <c r="M44" s="32">
        <v>211</v>
      </c>
      <c r="N44" s="32">
        <v>132</v>
      </c>
      <c r="O44" s="32">
        <v>115</v>
      </c>
      <c r="P44" s="32">
        <v>120</v>
      </c>
    </row>
    <row r="45" spans="1:16" ht="12.75" customHeight="1" x14ac:dyDescent="0.2">
      <c r="A45" s="36">
        <v>2016</v>
      </c>
      <c r="B45" s="32">
        <f t="shared" si="1"/>
        <v>957</v>
      </c>
      <c r="C45" s="32">
        <v>0</v>
      </c>
      <c r="D45" s="32">
        <v>8</v>
      </c>
      <c r="E45" s="32">
        <v>39</v>
      </c>
      <c r="F45" s="32">
        <v>38</v>
      </c>
      <c r="G45" s="32">
        <v>42</v>
      </c>
      <c r="H45" s="32">
        <v>53</v>
      </c>
      <c r="I45" s="32">
        <v>60</v>
      </c>
      <c r="J45" s="32">
        <v>48</v>
      </c>
      <c r="K45" s="32">
        <v>41</v>
      </c>
      <c r="L45" s="32">
        <v>45</v>
      </c>
      <c r="M45" s="32">
        <f>53+31+52+39+31</f>
        <v>206</v>
      </c>
      <c r="N45" s="32">
        <f>35+32+21+31+25</f>
        <v>144</v>
      </c>
      <c r="O45" s="32">
        <f>25+22+25+20+18</f>
        <v>110</v>
      </c>
      <c r="P45" s="32">
        <f>14+10+99</f>
        <v>123</v>
      </c>
    </row>
    <row r="46" spans="1:16" ht="12.75" customHeight="1" x14ac:dyDescent="0.2">
      <c r="A46" s="36">
        <v>2017</v>
      </c>
      <c r="B46" s="32">
        <f t="shared" si="1"/>
        <v>875</v>
      </c>
      <c r="C46" s="32">
        <v>0</v>
      </c>
      <c r="D46" s="32">
        <v>11</v>
      </c>
      <c r="E46" s="32">
        <v>31</v>
      </c>
      <c r="F46" s="32">
        <v>47</v>
      </c>
      <c r="G46" s="32">
        <v>40</v>
      </c>
      <c r="H46" s="32">
        <v>55</v>
      </c>
      <c r="I46" s="32">
        <v>43</v>
      </c>
      <c r="J46" s="32">
        <v>37</v>
      </c>
      <c r="K46" s="32">
        <v>37</v>
      </c>
      <c r="L46" s="32">
        <v>38</v>
      </c>
      <c r="M46" s="32">
        <f>40+36+31+28+36</f>
        <v>171</v>
      </c>
      <c r="N46" s="32">
        <f>27+25+26+16+29</f>
        <v>123</v>
      </c>
      <c r="O46" s="32">
        <f>33+21+19+25+19</f>
        <v>117</v>
      </c>
      <c r="P46" s="32">
        <f>16+15+94</f>
        <v>125</v>
      </c>
    </row>
    <row r="47" spans="1:16" ht="12.75" customHeight="1" x14ac:dyDescent="0.2">
      <c r="A47" s="41" t="s">
        <v>38</v>
      </c>
      <c r="B47" s="32">
        <f t="shared" si="1"/>
        <v>934</v>
      </c>
      <c r="C47" s="32">
        <v>0</v>
      </c>
      <c r="D47" s="32">
        <v>13</v>
      </c>
      <c r="E47" s="32">
        <v>47</v>
      </c>
      <c r="F47" s="32">
        <v>52</v>
      </c>
      <c r="G47" s="32">
        <v>42</v>
      </c>
      <c r="H47" s="32">
        <v>49</v>
      </c>
      <c r="I47" s="32">
        <v>48</v>
      </c>
      <c r="J47" s="32">
        <v>52</v>
      </c>
      <c r="K47" s="32">
        <v>46</v>
      </c>
      <c r="L47" s="32">
        <v>40</v>
      </c>
      <c r="M47" s="32">
        <f>38+29+35+33+42</f>
        <v>177</v>
      </c>
      <c r="N47" s="32">
        <f>26+24+25+26+24</f>
        <v>125</v>
      </c>
      <c r="O47" s="32">
        <f>24+24+23+21+19</f>
        <v>111</v>
      </c>
      <c r="P47" s="32">
        <f>18+23+91</f>
        <v>132</v>
      </c>
    </row>
    <row r="48" spans="1:16" ht="12.75" customHeight="1" x14ac:dyDescent="0.2">
      <c r="A48" s="36" t="s">
        <v>39</v>
      </c>
      <c r="B48" s="32">
        <v>915</v>
      </c>
      <c r="C48" s="32">
        <v>0</v>
      </c>
      <c r="D48" s="32">
        <v>3</v>
      </c>
      <c r="E48" s="32">
        <v>22</v>
      </c>
      <c r="F48" s="32">
        <v>56</v>
      </c>
      <c r="G48" s="32">
        <v>35</v>
      </c>
      <c r="H48" s="32">
        <v>48</v>
      </c>
      <c r="I48" s="32">
        <v>55</v>
      </c>
      <c r="J48" s="32">
        <v>39</v>
      </c>
      <c r="K48" s="32">
        <v>49</v>
      </c>
      <c r="L48" s="32">
        <v>39</v>
      </c>
      <c r="M48" s="32">
        <v>176</v>
      </c>
      <c r="N48" s="32">
        <v>143</v>
      </c>
      <c r="O48" s="32">
        <v>116</v>
      </c>
      <c r="P48" s="32">
        <v>134</v>
      </c>
    </row>
    <row r="49" spans="1:16" ht="12.75" customHeight="1" x14ac:dyDescent="0.2">
      <c r="A49" s="36">
        <v>2020</v>
      </c>
      <c r="B49" s="32">
        <v>801</v>
      </c>
      <c r="C49" s="32">
        <v>0</v>
      </c>
      <c r="D49" s="32">
        <v>5</v>
      </c>
      <c r="E49" s="32">
        <v>34</v>
      </c>
      <c r="F49" s="32">
        <v>37</v>
      </c>
      <c r="G49" s="32">
        <v>36</v>
      </c>
      <c r="H49" s="32">
        <v>47</v>
      </c>
      <c r="I49" s="32">
        <v>41</v>
      </c>
      <c r="J49" s="32">
        <v>46</v>
      </c>
      <c r="K49" s="32">
        <v>38</v>
      </c>
      <c r="L49" s="32">
        <v>25</v>
      </c>
      <c r="M49" s="32">
        <v>160</v>
      </c>
      <c r="N49" s="32">
        <v>109</v>
      </c>
      <c r="O49" s="32">
        <v>89</v>
      </c>
      <c r="P49" s="32">
        <v>134</v>
      </c>
    </row>
    <row r="50" spans="1:16" ht="12.75" customHeight="1" x14ac:dyDescent="0.2">
      <c r="A50" s="46">
        <v>2021</v>
      </c>
      <c r="B50" s="47">
        <v>924</v>
      </c>
      <c r="C50" s="47">
        <v>0</v>
      </c>
      <c r="D50" s="47">
        <v>10</v>
      </c>
      <c r="E50" s="47">
        <v>24</v>
      </c>
      <c r="F50" s="47">
        <v>53</v>
      </c>
      <c r="G50" s="47">
        <v>35</v>
      </c>
      <c r="H50" s="47">
        <v>68</v>
      </c>
      <c r="I50" s="47">
        <v>52</v>
      </c>
      <c r="J50" s="47">
        <v>52</v>
      </c>
      <c r="K50" s="47">
        <v>46</v>
      </c>
      <c r="L50" s="47">
        <v>35</v>
      </c>
      <c r="M50" s="47">
        <v>149</v>
      </c>
      <c r="N50" s="47">
        <v>143</v>
      </c>
      <c r="O50" s="47">
        <v>114</v>
      </c>
      <c r="P50" s="47">
        <v>143</v>
      </c>
    </row>
    <row r="51" spans="1:16" ht="12.75" customHeight="1" x14ac:dyDescent="0.2">
      <c r="A51" s="46">
        <v>2022</v>
      </c>
      <c r="B51" s="47">
        <v>816</v>
      </c>
      <c r="C51" s="47">
        <v>0</v>
      </c>
      <c r="D51" s="47">
        <v>3</v>
      </c>
      <c r="E51" s="47">
        <v>15</v>
      </c>
      <c r="F51" s="47">
        <v>38</v>
      </c>
      <c r="G51" s="47">
        <v>36</v>
      </c>
      <c r="H51" s="47">
        <v>41</v>
      </c>
      <c r="I51" s="47">
        <v>44</v>
      </c>
      <c r="J51" s="47">
        <v>44</v>
      </c>
      <c r="K51" s="47">
        <v>48</v>
      </c>
      <c r="L51" s="47">
        <v>45</v>
      </c>
      <c r="M51" s="47">
        <v>151</v>
      </c>
      <c r="N51" s="47">
        <v>144</v>
      </c>
      <c r="O51" s="47">
        <v>91</v>
      </c>
      <c r="P51" s="47">
        <v>116</v>
      </c>
    </row>
    <row r="52" spans="1:16" ht="9.75" customHeight="1" x14ac:dyDescent="0.2">
      <c r="A52" s="37" t="s">
        <v>17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1:16" ht="13.15" customHeight="1" x14ac:dyDescent="0.2">
      <c r="A53" s="40" t="s">
        <v>40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1:16" ht="1.9" customHeight="1" x14ac:dyDescent="0.2">
      <c r="A54" s="37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 ht="12.75" customHeight="1" x14ac:dyDescent="0.2">
      <c r="A55" s="38" t="s">
        <v>18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</sheetData>
  <mergeCells count="2">
    <mergeCell ref="B6:B7"/>
    <mergeCell ref="A5:A7"/>
  </mergeCells>
  <phoneticPr fontId="0" type="noConversion"/>
  <pageMargins left="0.59055118110236204" right="0.59055118110236204" top="0.59055118110236204" bottom="0.59055118110236204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Geschiedene Ehen in Stuttgart seit 1980 nach Ehedauer</dc:title>
  <dc:subject>TABELLE</dc:subject>
  <dc:creator>U12A002</dc:creator>
  <dc:description/>
  <cp:lastModifiedBy>Brüssow, Fabian</cp:lastModifiedBy>
  <cp:lastPrinted>2012-09-13T13:27:06Z</cp:lastPrinted>
  <dcterms:created xsi:type="dcterms:W3CDTF">2011-08-16T11:50:38Z</dcterms:created>
  <dcterms:modified xsi:type="dcterms:W3CDTF">2023-06-15T11:04:51Z</dcterms:modified>
</cp:coreProperties>
</file>