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786" activeTab="1"/>
  </bookViews>
  <sheets>
    <sheet name="Info" sheetId="1" r:id="rId1"/>
    <sheet name="seit 1987" sheetId="33668" r:id="rId2"/>
  </sheets>
  <externalReferences>
    <externalReference r:id="rId3"/>
  </externalReferences>
  <definedNames>
    <definedName name="_Dist_Bin" hidden="1">'[1]seit 1990'!#REF!</definedName>
    <definedName name="_Dist_Values" hidden="1">'[1]seit 1990'!#REF!</definedName>
    <definedName name="_Order1" hidden="1">0</definedName>
    <definedName name="_Table1_Out" hidden="1">'[1]seit 1990'!#REF!</definedName>
    <definedName name="_Table2_Out" hidden="1">'[1]seit 1990'!#REF!</definedName>
    <definedName name="AusblendenZeilen">'seit 1987'!$12:$13,'seit 1987'!$15:$18,'seit 1987'!$20:$23,'seit 1987'!$25:$28,'seit 1987'!$11:$11,'seit 1987'!$30:$33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>'seit 1987'!$A$3:$H$4,'seit 1987'!$A$6:$H$9,'seit 1987'!$A$10:$A$36</definedName>
    <definedName name="Jahrbuch">'seit 1987'!$A$6:$H$51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48" i="33668" l="1"/>
  <c r="G11" i="33668"/>
  <c r="G12" i="33668"/>
  <c r="G13" i="33668"/>
  <c r="G14" i="33668"/>
  <c r="G15" i="33668"/>
  <c r="G16" i="33668"/>
  <c r="G17" i="33668"/>
  <c r="G18" i="33668"/>
  <c r="G19" i="33668"/>
  <c r="G20" i="33668"/>
  <c r="G21" i="33668"/>
  <c r="G22" i="33668"/>
  <c r="G23" i="33668"/>
  <c r="G24" i="33668"/>
  <c r="G25" i="33668"/>
  <c r="H28" i="33668"/>
</calcChain>
</file>

<file path=xl/sharedStrings.xml><?xml version="1.0" encoding="utf-8"?>
<sst xmlns="http://schemas.openxmlformats.org/spreadsheetml/2006/main" count="82" uniqueCount="81">
  <si>
    <t>Erläuterungen:</t>
  </si>
  <si>
    <t>Periodizität:</t>
  </si>
  <si>
    <t>Die Statistik wird jährlich zum 31.12. eines Jahres erstellt</t>
  </si>
  <si>
    <t>und steht jeweils ab dem 30.6. zur Verfügung.</t>
  </si>
  <si>
    <t>Rechtsgrundlage:</t>
  </si>
  <si>
    <t>Gliederungstiefe:</t>
  </si>
  <si>
    <t>Baumaßnahmen an bestehenden Gebäuden</t>
  </si>
  <si>
    <t>darin</t>
  </si>
  <si>
    <t>insgesamt</t>
  </si>
  <si>
    <t>Wohnungen</t>
  </si>
  <si>
    <t>Wohnräume</t>
  </si>
  <si>
    <t>Wohnfläche</t>
  </si>
  <si>
    <t>Nutzfläche</t>
  </si>
  <si>
    <t>Anzahl</t>
  </si>
  <si>
    <t>%</t>
  </si>
  <si>
    <t xml:space="preserve">Baufertigstellungen von Baumaßnahmen an bestehenden Wohngebäuden, </t>
  </si>
  <si>
    <t>Speisekammern) werden nicht als Wohnräume erfasst.</t>
  </si>
  <si>
    <t>Die Summe der anrechenbaren Grundflächen der Räume, die ausschließlich zu einer</t>
  </si>
  <si>
    <t xml:space="preserve">einschließlich aller Küchen. Küchen werden unabhängig von ihrer Fläche einbezogen. </t>
  </si>
  <si>
    <t xml:space="preserve"> Umbau- und Ausbauquote</t>
  </si>
  <si>
    <t>veranschlagte
Kosten</t>
  </si>
  <si>
    <t>Baufertigstellungen</t>
  </si>
  <si>
    <t xml:space="preserve">Bauvorhaben, bei denen die Bauarbeiten weitgehend abgeschlossen und die Gebäude </t>
  </si>
  <si>
    <t>bzw. die Wohnungen bezugsfertig oder bereits bezogen sind. Entscheidend für den Zeit-</t>
  </si>
  <si>
    <t>punkt der Fertigstellung ist nicht die Gebrauchsabnahme, sondern die Möglichkeit des</t>
  </si>
  <si>
    <t>Beginns der Nutzung (Bezugsfertigkeit).</t>
  </si>
  <si>
    <t>Baumaßnahmen insgesamt umfassen die Neuerrichtung eines Gebäudes (Neubau) und</t>
  </si>
  <si>
    <t>die Baumaßnahmen an bestehenden Gebäuden durch Umbau-, Ausbau-, Erweiterungs-</t>
  </si>
  <si>
    <t xml:space="preserve">oder Wiederherstellungsmaßnahmen. Dabei wird der Zustand des Gebäudes vor und </t>
  </si>
  <si>
    <t>nach der Baumaßnahme erfasst. Bei Baumaßnahmen an bestehenden Gebäuden kann</t>
  </si>
  <si>
    <t>der Saldo aus dem Zustand vor und dem Zustand nach der Baumaßnahme negative</t>
  </si>
  <si>
    <t>Werte annehmen (z. B. sinkt die Zahl der Räume durch den Umbau).</t>
  </si>
  <si>
    <t>Gesamtheit von einzelnen oder zusammen liegenden Räumen, die nach außen abge-</t>
  </si>
  <si>
    <t>schlossen, zu Wohnzwecken bestimmt sind und die Führung eines eigenen Haushalts</t>
  </si>
  <si>
    <t>ermöglichen. Einer der Räume muss stets eine Küche oder ein Raum mit Kochgelegen-</t>
  </si>
  <si>
    <t xml:space="preserve">heit beinhalten. Eine Wohnung hat grundsätzlich einen eigenen abschließbaren Zugang </t>
  </si>
  <si>
    <t>unmittelbar vom Freien, von einem Treppenhaus oder einem Vorraum, ferner Wasserver-</t>
  </si>
  <si>
    <t xml:space="preserve">sorgung, Ausguss und Toilette. Wohnungen, welche diese Kriterien nicht erfüllen, gelten </t>
  </si>
  <si>
    <t>als sonstige Wohneinheiten.</t>
  </si>
  <si>
    <t>Wohnfläche (in Wohnungen)</t>
  </si>
  <si>
    <t xml:space="preserve">Wohnung gehören. Zur Wohnfläche von Wohnungen gehört die Fläche von Wohn- und </t>
  </si>
  <si>
    <t xml:space="preserve">Schlafräumen, Küchen und Nebenräumen (Dielen, Abstellräume, Bäder und dgl.). Nicht </t>
  </si>
  <si>
    <t xml:space="preserve">gezählt werden die Flächen der Zubehörräume (z. B. Keller, Waschküchen, Dachböden </t>
  </si>
  <si>
    <t>etc.), der Wirtschaftsräume sowie der Geschäftsräume und der zur gemeinsamen</t>
  </si>
  <si>
    <t>Benutzung verfügbaren Räume.</t>
  </si>
  <si>
    <t xml:space="preserve">Räume, die für Wohnzwecke bestimmt sind und mindestens 6 m² Wohnfläche haben </t>
  </si>
  <si>
    <t xml:space="preserve">Räume die kleiner sind als 6 m², sowie Nebenräume (z. B. Flure, Bäder, Treppen, </t>
  </si>
  <si>
    <t xml:space="preserve">Als Nutzfläche gilt derjenige Teil der Nettogrundrissfläche (ohne Wohnfläche), welcher der </t>
  </si>
  <si>
    <t>Zweckbestimmung und Nutzung des Bauwerks dient. Zur Nutzfläche gehören die Haupt-</t>
  </si>
  <si>
    <t>nutzflächen und die Nebennutzflächen, nicht jedoch die Konstruktions-, Funktions- und</t>
  </si>
  <si>
    <t>Verkehrsflächen.</t>
  </si>
  <si>
    <t>Veranschlagte Kosten (des Bauwerks)</t>
  </si>
  <si>
    <t>Hierzu gehören die Kosten der Baukonstruktion (einschl. Erdarbeiten) sowie die Kosten</t>
  </si>
  <si>
    <t>aller festverbundenen Einbauten, die Bestandteil des Bauwerkes sind, und die Kosten  für</t>
  </si>
  <si>
    <t>besondere Bauausführungen. Die veranschlagten Kosten werden zum Zeitpunkt der Bau-</t>
  </si>
  <si>
    <t>genehmigung ermittelt. Abgerechnete Baukosten werden auch bei der Baufertigstellung</t>
  </si>
  <si>
    <t>nicht erhoben.</t>
  </si>
  <si>
    <t>Umbau- und Ausbauquote</t>
  </si>
  <si>
    <t>Anteil der fertiggestellten Wohnungen in bestehenden Gebäuden (Umbau und Ausbau)</t>
  </si>
  <si>
    <t>an den fertiggestellten Wohnungen insgesamt.</t>
  </si>
  <si>
    <t xml:space="preserve">Quelle: </t>
  </si>
  <si>
    <t>Statistisches Landesamt Baden-Württemberg</t>
  </si>
  <si>
    <r>
      <t>Baumaßnahmen</t>
    </r>
    <r>
      <rPr>
        <sz val="10"/>
        <rFont val="Arial"/>
        <family val="2"/>
      </rPr>
      <t xml:space="preserve"> </t>
    </r>
  </si>
  <si>
    <r>
      <t xml:space="preserve">Nutzfläche </t>
    </r>
    <r>
      <rPr>
        <sz val="10"/>
        <rFont val="Arial"/>
        <family val="2"/>
      </rPr>
      <t>(insgesamt)</t>
    </r>
  </si>
  <si>
    <t xml:space="preserve"> </t>
  </si>
  <si>
    <t>m²</t>
  </si>
  <si>
    <t>Jahrbuchtabelle</t>
  </si>
  <si>
    <t>3.3.7 Baufertigstellungen von Baumaßnahmen an bestehenden Wohngebäuden, Nichtwohngebäuden</t>
  </si>
  <si>
    <t xml:space="preserve">        und Wohnheimen in Stuttgart seit 1987</t>
  </si>
  <si>
    <t>Jahr</t>
  </si>
  <si>
    <t>Nichtwohngebäuden und Wohnheimen in Stuttgart seit 1987</t>
  </si>
  <si>
    <t>Die räumliche Gliederung umfasst die Gemeindeebene.</t>
  </si>
  <si>
    <t>Tabelle Nr. 7376 - Jahrbuchtabelle</t>
  </si>
  <si>
    <t>Erläuterungsblatt zu Tabelle Nr. 7376</t>
  </si>
  <si>
    <t>Quelle: Statistisches Landesamt Baden-Württemberg</t>
  </si>
  <si>
    <t>1000 €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</si>
  <si>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</si>
  <si>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</si>
  <si>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</si>
  <si>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r>
      <t>1</t>
    </r>
    <r>
      <rPr>
        <sz val="8"/>
        <rFont val="Arial"/>
        <family val="2"/>
      </rPr>
      <t xml:space="preserve"> Ab 2012 zählen Sonstige Wohneinheiten (i.d.R. in Wohnheimen) als Wohnungen.</t>
    </r>
  </si>
  <si>
    <r>
      <t>Wohnungen</t>
    </r>
    <r>
      <rPr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</si>
</sst>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#\ ##0.0__;\-\ #\ ###\ ##0.0__;\-__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#\ ##0______;\-\ ##\ ##0______;\-______;\.______"/>
    <numFmt numFmtId="170" formatCode="##\ ##0.0______;\-\ ##\ ##0.0______;\-______;\.______"/>
    <numFmt numFmtId="171" formatCode="#\ ###\ ##0____;\-\ #\ ###\ ##0____;\-____;\.__"/>
    <numFmt numFmtId="172" formatCode="_-* #,##0.00\ [$€]_-;\-* #,##0.00\ [$€]_-;_-* &quot;-&quot;??\ [$€]_-;_-@_-"/>
    <numFmt numFmtId="173" formatCode="0.0000%"/>
  </numFmts>
  <fonts count="48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70">
    <xf numFmtId="165" fontId="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15" applyNumberFormat="0" applyAlignment="0" applyProtection="0"/>
    <xf numFmtId="0" fontId="20" fillId="27" borderId="15" applyNumberFormat="0" applyAlignment="0" applyProtection="0"/>
    <xf numFmtId="0" fontId="21" fillId="27" borderId="16" applyNumberFormat="0" applyAlignment="0" applyProtection="0"/>
    <xf numFmtId="0" fontId="22" fillId="27" borderId="16" applyNumberFormat="0" applyAlignment="0" applyProtection="0"/>
    <xf numFmtId="166" fontId="6" fillId="0" borderId="0"/>
    <xf numFmtId="0" fontId="6" fillId="0" borderId="0"/>
    <xf numFmtId="0" fontId="6" fillId="0" borderId="0"/>
    <xf numFmtId="166" fontId="6" fillId="0" borderId="0"/>
    <xf numFmtId="164" fontId="6" fillId="0" borderId="0"/>
    <xf numFmtId="167" fontId="6" fillId="0" borderId="0"/>
    <xf numFmtId="0" fontId="6" fillId="0" borderId="0"/>
    <xf numFmtId="168" fontId="6" fillId="0" borderId="0"/>
    <xf numFmtId="0" fontId="23" fillId="28" borderId="16" applyNumberFormat="0" applyAlignment="0" applyProtection="0"/>
    <xf numFmtId="0" fontId="24" fillId="28" borderId="16" applyNumberFormat="0" applyAlignment="0" applyProtection="0"/>
    <xf numFmtId="0" fontId="25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65" fontId="6" fillId="0" borderId="0"/>
    <xf numFmtId="0" fontId="6" fillId="0" borderId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16" fillId="31" borderId="18" applyNumberFormat="0" applyFont="0" applyAlignment="0" applyProtection="0"/>
    <xf numFmtId="0" fontId="15" fillId="31" borderId="18" applyNumberFormat="0" applyFont="0" applyAlignment="0" applyProtection="0"/>
    <xf numFmtId="0" fontId="15" fillId="31" borderId="1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32" borderId="0" applyNumberFormat="0" applyBorder="0" applyAlignment="0" applyProtection="0"/>
    <xf numFmtId="0" fontId="34" fillId="32" borderId="0" applyNumberFormat="0" applyBorder="0" applyAlignment="0" applyProtection="0"/>
    <xf numFmtId="0" fontId="13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165" fontId="7" fillId="0" borderId="0" applyNumberFormat="0" applyFill="0" applyBorder="0" applyAlignment="0" applyProtection="0">
      <alignment vertical="center"/>
    </xf>
    <xf numFmtId="165" fontId="7" fillId="0" borderId="0" applyNumberFormat="0" applyFill="0" applyBorder="0" applyAlignment="0" applyProtection="0">
      <alignment vertical="center"/>
    </xf>
    <xf numFmtId="165" fontId="7" fillId="0" borderId="0" applyNumberFormat="0" applyFill="0" applyBorder="0" applyAlignment="0" applyProtection="0">
      <alignment vertical="center"/>
    </xf>
    <xf numFmtId="165" fontId="7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7" fillId="0" borderId="0" applyNumberFormat="0" applyFill="0" applyBorder="0" applyAlignment="0" applyProtection="0">
      <alignment vertical="center"/>
    </xf>
    <xf numFmtId="0" fontId="16" fillId="0" borderId="0"/>
    <xf numFmtId="0" fontId="7" fillId="0" borderId="0" applyNumberFormat="0" applyFill="0" applyBorder="0" applyAlignment="0" applyProtection="0"/>
    <xf numFmtId="0" fontId="1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/>
    <xf numFmtId="165" fontId="7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15" fillId="0" borderId="0"/>
    <xf numFmtId="0" fontId="15" fillId="0" borderId="0"/>
    <xf numFmtId="165" fontId="7" fillId="0" borderId="0" applyNumberFormat="0" applyFill="0" applyBorder="0" applyAlignment="0" applyProtection="0">
      <alignment vertical="center"/>
    </xf>
    <xf numFmtId="2" fontId="7" fillId="0" borderId="0" applyNumberFormat="0" applyFill="0" applyBorder="0" applyAlignment="0" applyProtection="0">
      <alignment vertical="center"/>
    </xf>
    <xf numFmtId="0" fontId="5" fillId="0" borderId="0" applyFill="0" applyBorder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9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3" borderId="23" applyNumberFormat="0" applyAlignment="0" applyProtection="0"/>
    <xf numFmtId="0" fontId="44" fillId="33" borderId="23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1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45" fillId="0" borderId="0"/>
    <xf numFmtId="9" fontId="7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7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31" borderId="18" applyNumberFormat="0" applyFont="0" applyAlignment="0" applyProtection="0"/>
    <xf numFmtId="0" fontId="5" fillId="0" borderId="0" applyFill="0" applyBorder="0" applyProtection="0">
      <alignment vertical="center"/>
    </xf>
    <xf numFmtId="0" fontId="7" fillId="0" borderId="0"/>
    <xf numFmtId="0" fontId="5" fillId="0" borderId="0" applyFill="0" applyBorder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3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</cellStyleXfs>
  <cellXfs count="56">
    <xf numFmtId="165" fontId="0" fillId="0" borderId="0" xfId="0">
      <alignment vertical="center"/>
    </xf>
    <xf numFmtId="165" fontId="9" fillId="0" borderId="0" xfId="129" applyFont="1" applyBorder="1" applyAlignment="1"/>
    <xf numFmtId="165" fontId="9" fillId="0" borderId="0" xfId="129" quotePrefix="1" applyFont="1" applyBorder="1" applyAlignment="1"/>
    <xf numFmtId="165" fontId="9" fillId="0" borderId="1" xfId="129" applyFont="1" applyBorder="1" applyAlignment="1"/>
    <xf numFmtId="165" fontId="9" fillId="0" borderId="2" xfId="129" applyFont="1" applyBorder="1" applyAlignment="1"/>
    <xf numFmtId="165" fontId="9" fillId="0" borderId="3" xfId="129" applyFont="1" applyBorder="1" applyAlignment="1"/>
    <xf numFmtId="165" fontId="9" fillId="0" borderId="4" xfId="0" applyFont="1" applyBorder="1" applyAlignment="1">
      <alignment horizontal="center"/>
    </xf>
    <xf numFmtId="49" fontId="10" fillId="0" borderId="4" xfId="0" quotePrefix="1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5" fontId="10" fillId="0" borderId="4" xfId="129" applyFont="1" applyBorder="1" applyAlignment="1"/>
    <xf numFmtId="165" fontId="9" fillId="0" borderId="4" xfId="129" applyFont="1" applyBorder="1" applyAlignment="1"/>
    <xf numFmtId="165" fontId="10" fillId="0" borderId="4" xfId="0" applyFont="1" applyBorder="1" applyAlignment="1"/>
    <xf numFmtId="165" fontId="9" fillId="0" borderId="4" xfId="0" applyFont="1" applyBorder="1" applyAlignment="1"/>
    <xf numFmtId="165" fontId="10" fillId="0" borderId="4" xfId="129" quotePrefix="1" applyFont="1" applyBorder="1" applyAlignment="1"/>
    <xf numFmtId="165" fontId="9" fillId="0" borderId="4" xfId="129" quotePrefix="1" applyFont="1" applyBorder="1" applyAlignment="1"/>
    <xf numFmtId="165" fontId="9" fillId="0" borderId="5" xfId="129" applyFont="1" applyBorder="1" applyAlignment="1"/>
    <xf numFmtId="165" fontId="9" fillId="0" borderId="6" xfId="129" quotePrefix="1" applyFont="1" applyBorder="1" applyAlignment="1"/>
    <xf numFmtId="165" fontId="9" fillId="0" borderId="2" xfId="0" applyFont="1" applyBorder="1" applyAlignment="1">
      <alignment horizontal="center"/>
    </xf>
    <xf numFmtId="165" fontId="10" fillId="0" borderId="6" xfId="129" applyFont="1" applyBorder="1" applyAlignment="1"/>
    <xf numFmtId="165" fontId="9" fillId="0" borderId="6" xfId="129" applyFont="1" applyBorder="1" applyAlignment="1"/>
    <xf numFmtId="165" fontId="0" fillId="0" borderId="3" xfId="0" applyBorder="1" applyAlignment="1"/>
    <xf numFmtId="165" fontId="9" fillId="0" borderId="4" xfId="130" applyFont="1" applyBorder="1" applyAlignment="1">
      <alignment horizontal="centerContinuous"/>
    </xf>
    <xf numFmtId="0" fontId="9" fillId="0" borderId="0" xfId="0" applyNumberFormat="1" applyFont="1" applyAlignment="1">
      <alignment horizontal="centerContinuous" vertical="center"/>
    </xf>
    <xf numFmtId="165" fontId="5" fillId="0" borderId="0" xfId="126" applyFont="1" applyFill="1" applyBorder="1" applyAlignment="1">
      <alignment vertical="center"/>
    </xf>
    <xf numFmtId="49" fontId="9" fillId="2" borderId="0" xfId="126" applyNumberFormat="1" applyFont="1" applyFill="1" applyBorder="1" applyAlignment="1">
      <alignment horizontal="left" vertical="center"/>
    </xf>
    <xf numFmtId="165" fontId="5" fillId="2" borderId="0" xfId="126" applyFont="1" applyFill="1" applyBorder="1" applyAlignment="1">
      <alignment vertical="center"/>
    </xf>
    <xf numFmtId="49" fontId="9" fillId="2" borderId="0" xfId="126" quotePrefix="1" applyNumberFormat="1" applyFont="1" applyFill="1" applyBorder="1" applyAlignment="1">
      <alignment horizontal="left" vertical="center"/>
    </xf>
    <xf numFmtId="165" fontId="10" fillId="0" borderId="0" xfId="126" applyFont="1" applyFill="1" applyBorder="1" applyAlignment="1">
      <alignment vertical="center"/>
    </xf>
    <xf numFmtId="165" fontId="5" fillId="2" borderId="7" xfId="126" applyFont="1" applyFill="1" applyBorder="1" applyAlignment="1">
      <alignment horizontal="center" vertical="center"/>
    </xf>
    <xf numFmtId="165" fontId="5" fillId="2" borderId="7" xfId="126" quotePrefix="1" applyFont="1" applyFill="1" applyBorder="1" applyAlignment="1">
      <alignment horizontal="center" vertical="center"/>
    </xf>
    <xf numFmtId="165" fontId="5" fillId="2" borderId="8" xfId="126" applyFont="1" applyFill="1" applyBorder="1" applyAlignment="1">
      <alignment horizontal="centerContinuous" vertical="center"/>
    </xf>
    <xf numFmtId="165" fontId="5" fillId="2" borderId="9" xfId="126" applyFont="1" applyFill="1" applyBorder="1" applyAlignment="1">
      <alignment vertical="center"/>
    </xf>
    <xf numFmtId="171" fontId="5" fillId="0" borderId="0" xfId="126" applyNumberFormat="1" applyFont="1" applyFill="1" applyBorder="1" applyAlignment="1">
      <alignment horizontal="right" vertical="center"/>
    </xf>
    <xf numFmtId="1" fontId="5" fillId="2" borderId="10" xfId="126" applyNumberFormat="1" applyFont="1" applyFill="1" applyBorder="1" applyAlignment="1">
      <alignment horizontal="center" vertical="center"/>
    </xf>
    <xf numFmtId="169" fontId="5" fillId="0" borderId="0" xfId="126" applyNumberFormat="1" applyFont="1" applyFill="1" applyBorder="1" applyAlignment="1">
      <alignment vertical="center"/>
    </xf>
    <xf numFmtId="170" fontId="5" fillId="0" borderId="0" xfId="126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65" fontId="11" fillId="0" borderId="0" xfId="127" applyFont="1" applyFill="1" applyBorder="1" applyAlignment="1">
      <alignment horizontal="left"/>
    </xf>
    <xf numFmtId="165" fontId="5" fillId="0" borderId="0" xfId="127" applyFont="1" applyFill="1" applyBorder="1" applyAlignment="1">
      <alignment vertical="center"/>
    </xf>
    <xf numFmtId="165" fontId="5" fillId="0" borderId="0" xfId="127" applyFont="1" applyFill="1" applyBorder="1" applyAlignment="1">
      <alignment horizontal="left" vertical="center"/>
    </xf>
    <xf numFmtId="165" fontId="7" fillId="0" borderId="4" xfId="104" applyFont="1" applyBorder="1" applyAlignment="1"/>
    <xf numFmtId="165" fontId="7" fillId="0" borderId="4" xfId="104" applyBorder="1" applyAlignment="1"/>
    <xf numFmtId="165" fontId="12" fillId="0" borderId="0" xfId="128" quotePrefix="1" applyFont="1" applyFill="1" applyBorder="1" applyAlignment="1">
      <alignment horizontal="left" vertical="center"/>
    </xf>
    <xf numFmtId="169" fontId="5" fillId="0" borderId="0" xfId="0" applyNumberFormat="1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73" fontId="5" fillId="0" borderId="0" xfId="209" applyNumberFormat="1" applyFont="1" applyFill="1" applyBorder="1" applyAlignment="1">
      <alignment vertical="center"/>
    </xf>
    <xf numFmtId="165" fontId="5" fillId="2" borderId="11" xfId="126" applyFont="1" applyFill="1" applyBorder="1" applyAlignment="1">
      <alignment horizontal="center" vertical="center"/>
    </xf>
    <xf numFmtId="165" fontId="5" fillId="2" borderId="12" xfId="126" applyFont="1" applyFill="1" applyBorder="1" applyAlignment="1">
      <alignment horizontal="center" vertical="center"/>
    </xf>
    <xf numFmtId="165" fontId="5" fillId="2" borderId="7" xfId="126" applyFont="1" applyFill="1" applyBorder="1" applyAlignment="1">
      <alignment horizontal="center" vertical="center"/>
    </xf>
    <xf numFmtId="165" fontId="5" fillId="2" borderId="13" xfId="126" applyFont="1" applyFill="1" applyBorder="1" applyAlignment="1">
      <alignment horizontal="center" vertical="center" wrapText="1"/>
    </xf>
    <xf numFmtId="165" fontId="5" fillId="2" borderId="8" xfId="126" applyFont="1" applyFill="1" applyBorder="1" applyAlignment="1">
      <alignment horizontal="center" vertical="center" wrapText="1"/>
    </xf>
    <xf numFmtId="165" fontId="5" fillId="2" borderId="14" xfId="126" applyFont="1" applyFill="1" applyBorder="1" applyAlignment="1">
      <alignment horizontal="center" vertical="center"/>
    </xf>
    <xf numFmtId="165" fontId="5" fillId="2" borderId="7" xfId="126" applyFont="1" applyFill="1" applyBorder="1" applyAlignment="1">
      <alignment horizontal="center" vertical="center" wrapText="1"/>
    </xf>
  </cellXfs>
  <cellStyles count="370">
    <cellStyle name="20 % - Akzent1" xfId="1" builtinId="30" customBuiltin="1"/>
    <cellStyle name="20 % - Akzent1 2" xfId="159"/>
    <cellStyle name="20 % - Akzent1 2 2" xfId="192"/>
    <cellStyle name="20 % - Akzent1 2 3" xfId="247"/>
    <cellStyle name="20 % - Akzent1 2 4" xfId="312"/>
    <cellStyle name="20 % - Akzent1 3" xfId="143"/>
    <cellStyle name="20 % - Akzent1 3 2" xfId="264"/>
    <cellStyle name="20 % - Akzent1 3 3" xfId="328"/>
    <cellStyle name="20 % - Akzent1 4" xfId="176"/>
    <cellStyle name="20 % - Akzent1 4 2" xfId="227"/>
    <cellStyle name="20 % - Akzent1 4 3" xfId="296"/>
    <cellStyle name="20 % - Akzent1 5" xfId="210"/>
    <cellStyle name="20 % - Akzent1 6" xfId="280"/>
    <cellStyle name="20 % - Akzent2" xfId="2" builtinId="34" customBuiltin="1"/>
    <cellStyle name="20 % - Akzent2 2" xfId="161"/>
    <cellStyle name="20 % - Akzent2 2 2" xfId="194"/>
    <cellStyle name="20 % - Akzent2 2 3" xfId="249"/>
    <cellStyle name="20 % - Akzent2 2 4" xfId="314"/>
    <cellStyle name="20 % - Akzent2 3" xfId="144"/>
    <cellStyle name="20 % - Akzent2 3 2" xfId="266"/>
    <cellStyle name="20 % - Akzent2 3 3" xfId="330"/>
    <cellStyle name="20 % - Akzent2 4" xfId="177"/>
    <cellStyle name="20 % - Akzent2 4 2" xfId="228"/>
    <cellStyle name="20 % - Akzent2 4 3" xfId="297"/>
    <cellStyle name="20 % - Akzent2 5" xfId="212"/>
    <cellStyle name="20 % - Akzent2 6" xfId="282"/>
    <cellStyle name="20 % - Akzent3" xfId="3" builtinId="38" customBuiltin="1"/>
    <cellStyle name="20 % - Akzent3 2" xfId="163"/>
    <cellStyle name="20 % - Akzent3 2 2" xfId="196"/>
    <cellStyle name="20 % - Akzent3 2 3" xfId="251"/>
    <cellStyle name="20 % - Akzent3 2 4" xfId="316"/>
    <cellStyle name="20 % - Akzent3 3" xfId="145"/>
    <cellStyle name="20 % - Akzent3 3 2" xfId="268"/>
    <cellStyle name="20 % - Akzent3 3 3" xfId="332"/>
    <cellStyle name="20 % - Akzent3 4" xfId="178"/>
    <cellStyle name="20 % - Akzent3 4 2" xfId="229"/>
    <cellStyle name="20 % - Akzent3 4 3" xfId="298"/>
    <cellStyle name="20 % - Akzent3 5" xfId="214"/>
    <cellStyle name="20 % - Akzent3 6" xfId="284"/>
    <cellStyle name="20 % - Akzent4" xfId="4" builtinId="42" customBuiltin="1"/>
    <cellStyle name="20 % - Akzent4 2" xfId="165"/>
    <cellStyle name="20 % - Akzent4 2 2" xfId="198"/>
    <cellStyle name="20 % - Akzent4 2 3" xfId="253"/>
    <cellStyle name="20 % - Akzent4 2 4" xfId="318"/>
    <cellStyle name="20 % - Akzent4 3" xfId="146"/>
    <cellStyle name="20 % - Akzent4 3 2" xfId="270"/>
    <cellStyle name="20 % - Akzent4 3 3" xfId="334"/>
    <cellStyle name="20 % - Akzent4 4" xfId="179"/>
    <cellStyle name="20 % - Akzent4 4 2" xfId="230"/>
    <cellStyle name="20 % - Akzent4 4 3" xfId="299"/>
    <cellStyle name="20 % - Akzent4 5" xfId="216"/>
    <cellStyle name="20 % - Akzent4 6" xfId="286"/>
    <cellStyle name="20 % - Akzent5" xfId="5" builtinId="46" customBuiltin="1"/>
    <cellStyle name="20 % - Akzent5 2" xfId="167"/>
    <cellStyle name="20 % - Akzent5 2 2" xfId="200"/>
    <cellStyle name="20 % - Akzent5 2 3" xfId="255"/>
    <cellStyle name="20 % - Akzent5 2 4" xfId="320"/>
    <cellStyle name="20 % - Akzent5 3" xfId="147"/>
    <cellStyle name="20 % - Akzent5 3 2" xfId="272"/>
    <cellStyle name="20 % - Akzent5 3 3" xfId="336"/>
    <cellStyle name="20 % - Akzent5 4" xfId="180"/>
    <cellStyle name="20 % - Akzent5 4 2" xfId="231"/>
    <cellStyle name="20 % - Akzent5 4 3" xfId="300"/>
    <cellStyle name="20 % - Akzent5 5" xfId="218"/>
    <cellStyle name="20 % - Akzent5 6" xfId="288"/>
    <cellStyle name="20 % - Akzent6" xfId="6" builtinId="50" customBuiltin="1"/>
    <cellStyle name="20 % - Akzent6 2" xfId="169"/>
    <cellStyle name="20 % - Akzent6 2 2" xfId="202"/>
    <cellStyle name="20 % - Akzent6 2 3" xfId="257"/>
    <cellStyle name="20 % - Akzent6 2 4" xfId="322"/>
    <cellStyle name="20 % - Akzent6 3" xfId="148"/>
    <cellStyle name="20 % - Akzent6 3 2" xfId="274"/>
    <cellStyle name="20 % - Akzent6 3 3" xfId="338"/>
    <cellStyle name="20 % - Akzent6 4" xfId="181"/>
    <cellStyle name="20 % - Akzent6 4 2" xfId="232"/>
    <cellStyle name="20 % - Akzent6 4 3" xfId="301"/>
    <cellStyle name="20 % - Akzent6 5" xfId="220"/>
    <cellStyle name="20 % - Akzent6 6" xfId="290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60"/>
    <cellStyle name="40 % - Akzent1 2 2" xfId="193"/>
    <cellStyle name="40 % - Akzent1 2 3" xfId="248"/>
    <cellStyle name="40 % - Akzent1 2 4" xfId="313"/>
    <cellStyle name="40 % - Akzent1 3" xfId="149"/>
    <cellStyle name="40 % - Akzent1 3 2" xfId="265"/>
    <cellStyle name="40 % - Akzent1 3 3" xfId="329"/>
    <cellStyle name="40 % - Akzent1 4" xfId="182"/>
    <cellStyle name="40 % - Akzent1 4 2" xfId="233"/>
    <cellStyle name="40 % - Akzent1 4 3" xfId="302"/>
    <cellStyle name="40 % - Akzent1 5" xfId="211"/>
    <cellStyle name="40 % - Akzent1 6" xfId="281"/>
    <cellStyle name="40 % - Akzent2" xfId="14" builtinId="35" customBuiltin="1"/>
    <cellStyle name="40 % - Akzent2 2" xfId="162"/>
    <cellStyle name="40 % - Akzent2 2 2" xfId="195"/>
    <cellStyle name="40 % - Akzent2 2 3" xfId="250"/>
    <cellStyle name="40 % - Akzent2 2 4" xfId="315"/>
    <cellStyle name="40 % - Akzent2 3" xfId="150"/>
    <cellStyle name="40 % - Akzent2 3 2" xfId="267"/>
    <cellStyle name="40 % - Akzent2 3 3" xfId="331"/>
    <cellStyle name="40 % - Akzent2 4" xfId="183"/>
    <cellStyle name="40 % - Akzent2 4 2" xfId="234"/>
    <cellStyle name="40 % - Akzent2 4 3" xfId="303"/>
    <cellStyle name="40 % - Akzent2 5" xfId="213"/>
    <cellStyle name="40 % - Akzent2 6" xfId="283"/>
    <cellStyle name="40 % - Akzent3" xfId="15" builtinId="39" customBuiltin="1"/>
    <cellStyle name="40 % - Akzent3 2" xfId="164"/>
    <cellStyle name="40 % - Akzent3 2 2" xfId="197"/>
    <cellStyle name="40 % - Akzent3 2 3" xfId="252"/>
    <cellStyle name="40 % - Akzent3 2 4" xfId="317"/>
    <cellStyle name="40 % - Akzent3 3" xfId="151"/>
    <cellStyle name="40 % - Akzent3 3 2" xfId="269"/>
    <cellStyle name="40 % - Akzent3 3 3" xfId="333"/>
    <cellStyle name="40 % - Akzent3 4" xfId="184"/>
    <cellStyle name="40 % - Akzent3 4 2" xfId="235"/>
    <cellStyle name="40 % - Akzent3 4 3" xfId="304"/>
    <cellStyle name="40 % - Akzent3 5" xfId="215"/>
    <cellStyle name="40 % - Akzent3 6" xfId="285"/>
    <cellStyle name="40 % - Akzent4" xfId="16" builtinId="43" customBuiltin="1"/>
    <cellStyle name="40 % - Akzent4 2" xfId="166"/>
    <cellStyle name="40 % - Akzent4 2 2" xfId="199"/>
    <cellStyle name="40 % - Akzent4 2 3" xfId="254"/>
    <cellStyle name="40 % - Akzent4 2 4" xfId="319"/>
    <cellStyle name="40 % - Akzent4 3" xfId="152"/>
    <cellStyle name="40 % - Akzent4 3 2" xfId="271"/>
    <cellStyle name="40 % - Akzent4 3 3" xfId="335"/>
    <cellStyle name="40 % - Akzent4 4" xfId="185"/>
    <cellStyle name="40 % - Akzent4 4 2" xfId="236"/>
    <cellStyle name="40 % - Akzent4 4 3" xfId="305"/>
    <cellStyle name="40 % - Akzent4 5" xfId="217"/>
    <cellStyle name="40 % - Akzent4 6" xfId="287"/>
    <cellStyle name="40 % - Akzent5" xfId="17" builtinId="47" customBuiltin="1"/>
    <cellStyle name="40 % - Akzent5 2" xfId="168"/>
    <cellStyle name="40 % - Akzent5 2 2" xfId="201"/>
    <cellStyle name="40 % - Akzent5 2 3" xfId="256"/>
    <cellStyle name="40 % - Akzent5 2 4" xfId="321"/>
    <cellStyle name="40 % - Akzent5 3" xfId="153"/>
    <cellStyle name="40 % - Akzent5 3 2" xfId="273"/>
    <cellStyle name="40 % - Akzent5 3 3" xfId="337"/>
    <cellStyle name="40 % - Akzent5 4" xfId="186"/>
    <cellStyle name="40 % - Akzent5 4 2" xfId="237"/>
    <cellStyle name="40 % - Akzent5 4 3" xfId="306"/>
    <cellStyle name="40 % - Akzent5 5" xfId="219"/>
    <cellStyle name="40 % - Akzent5 6" xfId="289"/>
    <cellStyle name="40 % - Akzent6" xfId="18" builtinId="51" customBuiltin="1"/>
    <cellStyle name="40 % - Akzent6 2" xfId="170"/>
    <cellStyle name="40 % - Akzent6 2 2" xfId="203"/>
    <cellStyle name="40 % - Akzent6 2 3" xfId="258"/>
    <cellStyle name="40 % - Akzent6 2 4" xfId="323"/>
    <cellStyle name="40 % - Akzent6 3" xfId="154"/>
    <cellStyle name="40 % - Akzent6 3 2" xfId="275"/>
    <cellStyle name="40 % - Akzent6 3 3" xfId="339"/>
    <cellStyle name="40 % - Akzent6 4" xfId="187"/>
    <cellStyle name="40 % - Akzent6 4 2" xfId="238"/>
    <cellStyle name="40 % - Akzent6 4 3" xfId="307"/>
    <cellStyle name="40 % - Akzent6 5" xfId="221"/>
    <cellStyle name="40 % - Akzent6 6" xfId="291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73"/>
    <cellStyle name="Notiz 3 2 2 2" xfId="206"/>
    <cellStyle name="Notiz 3 2 2 3" xfId="261"/>
    <cellStyle name="Notiz 3 2 2 4" xfId="326"/>
    <cellStyle name="Notiz 3 2 3" xfId="156"/>
    <cellStyle name="Notiz 3 2 3 2" xfId="278"/>
    <cellStyle name="Notiz 3 2 3 3" xfId="342"/>
    <cellStyle name="Notiz 3 2 4" xfId="189"/>
    <cellStyle name="Notiz 3 2 4 2" xfId="240"/>
    <cellStyle name="Notiz 3 2 4 3" xfId="309"/>
    <cellStyle name="Notiz 3 2 5" xfId="224"/>
    <cellStyle name="Notiz 3 2 6" xfId="294"/>
    <cellStyle name="Notiz 3 3" xfId="171"/>
    <cellStyle name="Notiz 3 3 2" xfId="204"/>
    <cellStyle name="Notiz 3 3 3" xfId="259"/>
    <cellStyle name="Notiz 3 3 4" xfId="324"/>
    <cellStyle name="Notiz 3 4" xfId="155"/>
    <cellStyle name="Notiz 3 4 2" xfId="276"/>
    <cellStyle name="Notiz 3 4 3" xfId="340"/>
    <cellStyle name="Notiz 3 5" xfId="188"/>
    <cellStyle name="Notiz 3 5 2" xfId="239"/>
    <cellStyle name="Notiz 3 5 3" xfId="308"/>
    <cellStyle name="Notiz 3 6" xfId="222"/>
    <cellStyle name="Notiz 3 7" xfId="292"/>
    <cellStyle name="Prozent" xfId="209" builtinId="5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242"/>
    <cellStyle name="Standard 10 3" xfId="89"/>
    <cellStyle name="Standard 10 4" xfId="241"/>
    <cellStyle name="Standard 11" xfId="90"/>
    <cellStyle name="Standard 11 2" xfId="244"/>
    <cellStyle name="Standard 11 3" xfId="243"/>
    <cellStyle name="Standard 12" xfId="91"/>
    <cellStyle name="Standard 13" xfId="175"/>
    <cellStyle name="Standard 13 2" xfId="263"/>
    <cellStyle name="Standard 13 3" xfId="226"/>
    <cellStyle name="Standard 14" xfId="208"/>
    <cellStyle name="Standard 15" xfId="369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74"/>
    <cellStyle name="Standard 6 3 2 2 2" xfId="207"/>
    <cellStyle name="Standard 6 3 2 2 3" xfId="262"/>
    <cellStyle name="Standard 6 3 2 2 4" xfId="327"/>
    <cellStyle name="Standard 6 3 2 3" xfId="158"/>
    <cellStyle name="Standard 6 3 2 3 2" xfId="279"/>
    <cellStyle name="Standard 6 3 2 3 3" xfId="343"/>
    <cellStyle name="Standard 6 3 2 4" xfId="191"/>
    <cellStyle name="Standard 6 3 2 4 2" xfId="246"/>
    <cellStyle name="Standard 6 3 2 4 3" xfId="311"/>
    <cellStyle name="Standard 6 3 2 5" xfId="225"/>
    <cellStyle name="Standard 6 3 2 6" xfId="295"/>
    <cellStyle name="Standard 6 3 3" xfId="172"/>
    <cellStyle name="Standard 6 3 3 2" xfId="205"/>
    <cellStyle name="Standard 6 3 3 3" xfId="260"/>
    <cellStyle name="Standard 6 3 3 4" xfId="325"/>
    <cellStyle name="Standard 6 3 4" xfId="157"/>
    <cellStyle name="Standard 6 3 4 2" xfId="277"/>
    <cellStyle name="Standard 6 3 4 3" xfId="341"/>
    <cellStyle name="Standard 6 3 5" xfId="190"/>
    <cellStyle name="Standard 6 3 5 2" xfId="245"/>
    <cellStyle name="Standard 6 3 5 3" xfId="310"/>
    <cellStyle name="Standard 6 3 6" xfId="223"/>
    <cellStyle name="Standard 6 3 7" xfId="293"/>
    <cellStyle name="Standard 7" xfId="123"/>
    <cellStyle name="Standard 8" xfId="124"/>
    <cellStyle name="Standard 9" xfId="125"/>
    <cellStyle name="Standard_03_11" xfId="126"/>
    <cellStyle name="Standard_03_32" xfId="127"/>
    <cellStyle name="Standard_03_35" xfId="128"/>
    <cellStyle name="Standard_Erläuterungen" xfId="129"/>
    <cellStyle name="Standard_Erläuterungen_seit 1987" xfId="130"/>
    <cellStyle name="style1658319615619" xfId="344"/>
    <cellStyle name="style1658319615922" xfId="347"/>
    <cellStyle name="style1658319616167" xfId="349"/>
    <cellStyle name="style1658319616247" xfId="345"/>
    <cellStyle name="style1658319616497" xfId="348"/>
    <cellStyle name="style1658319616588" xfId="346"/>
    <cellStyle name="style1658319616747" xfId="350"/>
    <cellStyle name="style1658319616825" xfId="351"/>
    <cellStyle name="style1658319616932" xfId="352"/>
    <cellStyle name="style1658319617271" xfId="364"/>
    <cellStyle name="style1658319617360" xfId="353"/>
    <cellStyle name="style1658319617423" xfId="358"/>
    <cellStyle name="style1658319617512" xfId="365"/>
    <cellStyle name="style1658319617717" xfId="354"/>
    <cellStyle name="style1658319617801" xfId="355"/>
    <cellStyle name="style1658319617899" xfId="356"/>
    <cellStyle name="style1658319617970" xfId="357"/>
    <cellStyle name="style1658319618074" xfId="359"/>
    <cellStyle name="style1658319618180" xfId="360"/>
    <cellStyle name="style1658319618279" xfId="361"/>
    <cellStyle name="style1658319618360" xfId="362"/>
    <cellStyle name="style1658319618420" xfId="363"/>
    <cellStyle name="style1658319618609" xfId="366"/>
    <cellStyle name="style1658319618681" xfId="367"/>
    <cellStyle name="style1658319618762" xfId="368"/>
    <cellStyle name="U_1 - Formatvorlage1" xfId="131"/>
    <cellStyle name="Überschrift" xfId="132" builtinId="15" customBuiltin="1"/>
    <cellStyle name="Überschrift 1" xfId="133" builtinId="16" customBuiltin="1"/>
    <cellStyle name="Überschrift 2" xfId="134" builtinId="17" customBuiltin="1"/>
    <cellStyle name="Überschrift 3" xfId="135" builtinId="18" customBuiltin="1"/>
    <cellStyle name="Überschrift 4" xfId="136" builtinId="19" customBuiltin="1"/>
    <cellStyle name="Verknüpfte Zelle" xfId="137" builtinId="24" customBuiltin="1"/>
    <cellStyle name="Verknüpfte Zelle 2" xfId="138"/>
    <cellStyle name="Warnender Text" xfId="139" builtinId="11" customBuiltin="1"/>
    <cellStyle name="Warnender Text 2" xfId="140"/>
    <cellStyle name="Zelle überprüfen" xfId="141" builtinId="23" customBuiltin="1"/>
    <cellStyle name="Zelle überprüfen 2" xfId="1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43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184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97"/>
  <sheetViews>
    <sheetView showGridLines="0" topLeftCell="A49" workbookViewId="0">
      <selection activeCell="B83" sqref="B83"/>
    </sheetView>
  </sheetViews>
  <sheetFormatPr baseColWidth="10" defaultRowHeight="12.75" x14ac:dyDescent="0.2"/>
  <cols>
    <col min="1" max="1" width="2.7109375" style="1" customWidth="1"/>
    <col min="2" max="2" width="83.7109375" style="1" customWidth="1"/>
  </cols>
  <sheetData>
    <row r="1" spans="1:2" x14ac:dyDescent="0.2">
      <c r="A1" s="3"/>
      <c r="B1" s="4"/>
    </row>
    <row r="2" spans="1:2" x14ac:dyDescent="0.2">
      <c r="A2" s="5"/>
      <c r="B2" s="6" t="s">
        <v>73</v>
      </c>
    </row>
    <row r="3" spans="1:2" x14ac:dyDescent="0.2">
      <c r="A3" s="5"/>
      <c r="B3" s="6" t="s">
        <v>66</v>
      </c>
    </row>
    <row r="4" spans="1:2" x14ac:dyDescent="0.2">
      <c r="A4" s="5"/>
      <c r="B4" s="6"/>
    </row>
    <row r="5" spans="1:2" x14ac:dyDescent="0.2">
      <c r="A5" s="3"/>
      <c r="B5" s="17"/>
    </row>
    <row r="6" spans="1:2" x14ac:dyDescent="0.2">
      <c r="A6" s="5"/>
      <c r="B6" s="7" t="s">
        <v>15</v>
      </c>
    </row>
    <row r="7" spans="1:2" x14ac:dyDescent="0.2">
      <c r="A7" s="5"/>
      <c r="B7" s="8" t="s">
        <v>70</v>
      </c>
    </row>
    <row r="8" spans="1:2" x14ac:dyDescent="0.2">
      <c r="A8" s="15"/>
      <c r="B8" s="18"/>
    </row>
    <row r="9" spans="1:2" x14ac:dyDescent="0.2">
      <c r="A9" s="5"/>
      <c r="B9" s="10"/>
    </row>
    <row r="10" spans="1:2" x14ac:dyDescent="0.2">
      <c r="A10" s="5"/>
      <c r="B10" s="9" t="s">
        <v>0</v>
      </c>
    </row>
    <row r="11" spans="1:2" x14ac:dyDescent="0.2">
      <c r="A11" s="5"/>
      <c r="B11" s="10"/>
    </row>
    <row r="12" spans="1:2" x14ac:dyDescent="0.2">
      <c r="A12" s="5"/>
      <c r="B12" s="9" t="s">
        <v>21</v>
      </c>
    </row>
    <row r="13" spans="1:2" x14ac:dyDescent="0.2">
      <c r="A13" s="5"/>
      <c r="B13" s="9"/>
    </row>
    <row r="14" spans="1:2" x14ac:dyDescent="0.2">
      <c r="A14" s="5"/>
      <c r="B14" s="10" t="s">
        <v>22</v>
      </c>
    </row>
    <row r="15" spans="1:2" x14ac:dyDescent="0.2">
      <c r="A15" s="5"/>
      <c r="B15" s="10" t="s">
        <v>23</v>
      </c>
    </row>
    <row r="16" spans="1:2" x14ac:dyDescent="0.2">
      <c r="A16" s="5"/>
      <c r="B16" s="10" t="s">
        <v>24</v>
      </c>
    </row>
    <row r="17" spans="1:2" x14ac:dyDescent="0.2">
      <c r="A17" s="5"/>
      <c r="B17" s="10" t="s">
        <v>25</v>
      </c>
    </row>
    <row r="18" spans="1:2" x14ac:dyDescent="0.2">
      <c r="A18" s="5"/>
      <c r="B18" s="10"/>
    </row>
    <row r="19" spans="1:2" x14ac:dyDescent="0.2">
      <c r="A19" s="5"/>
      <c r="B19" s="11" t="s">
        <v>62</v>
      </c>
    </row>
    <row r="20" spans="1:2" x14ac:dyDescent="0.2">
      <c r="A20" s="5"/>
      <c r="B20" s="11"/>
    </row>
    <row r="21" spans="1:2" x14ac:dyDescent="0.2">
      <c r="A21" s="5"/>
      <c r="B21" s="12" t="s">
        <v>26</v>
      </c>
    </row>
    <row r="22" spans="1:2" x14ac:dyDescent="0.2">
      <c r="A22" s="5"/>
      <c r="B22" s="12" t="s">
        <v>27</v>
      </c>
    </row>
    <row r="23" spans="1:2" x14ac:dyDescent="0.2">
      <c r="A23" s="5"/>
      <c r="B23" s="12" t="s">
        <v>28</v>
      </c>
    </row>
    <row r="24" spans="1:2" x14ac:dyDescent="0.2">
      <c r="A24" s="5"/>
      <c r="B24" s="12" t="s">
        <v>29</v>
      </c>
    </row>
    <row r="25" spans="1:2" x14ac:dyDescent="0.2">
      <c r="A25" s="5"/>
      <c r="B25" s="12" t="s">
        <v>30</v>
      </c>
    </row>
    <row r="26" spans="1:2" x14ac:dyDescent="0.2">
      <c r="A26" s="5"/>
      <c r="B26" s="12" t="s">
        <v>31</v>
      </c>
    </row>
    <row r="27" spans="1:2" x14ac:dyDescent="0.2">
      <c r="A27" s="5"/>
      <c r="B27" s="10"/>
    </row>
    <row r="28" spans="1:2" x14ac:dyDescent="0.2">
      <c r="A28" s="5"/>
      <c r="B28" s="9" t="s">
        <v>9</v>
      </c>
    </row>
    <row r="29" spans="1:2" x14ac:dyDescent="0.2">
      <c r="A29" s="5"/>
      <c r="B29" s="9"/>
    </row>
    <row r="30" spans="1:2" x14ac:dyDescent="0.2">
      <c r="A30" s="5"/>
      <c r="B30" s="10" t="s">
        <v>32</v>
      </c>
    </row>
    <row r="31" spans="1:2" x14ac:dyDescent="0.2">
      <c r="A31" s="5"/>
      <c r="B31" s="10" t="s">
        <v>33</v>
      </c>
    </row>
    <row r="32" spans="1:2" x14ac:dyDescent="0.2">
      <c r="A32" s="5"/>
      <c r="B32" s="10" t="s">
        <v>34</v>
      </c>
    </row>
    <row r="33" spans="1:2" x14ac:dyDescent="0.2">
      <c r="A33" s="5"/>
      <c r="B33" s="10" t="s">
        <v>35</v>
      </c>
    </row>
    <row r="34" spans="1:2" x14ac:dyDescent="0.2">
      <c r="A34" s="5"/>
      <c r="B34" s="10" t="s">
        <v>36</v>
      </c>
    </row>
    <row r="35" spans="1:2" x14ac:dyDescent="0.2">
      <c r="A35" s="5"/>
      <c r="B35" s="10" t="s">
        <v>37</v>
      </c>
    </row>
    <row r="36" spans="1:2" x14ac:dyDescent="0.2">
      <c r="A36" s="5"/>
      <c r="B36" s="10" t="s">
        <v>38</v>
      </c>
    </row>
    <row r="37" spans="1:2" x14ac:dyDescent="0.2">
      <c r="A37" s="5"/>
      <c r="B37" s="10"/>
    </row>
    <row r="38" spans="1:2" x14ac:dyDescent="0.2">
      <c r="A38" s="5"/>
      <c r="B38" s="9" t="s">
        <v>39</v>
      </c>
    </row>
    <row r="39" spans="1:2" x14ac:dyDescent="0.2">
      <c r="A39" s="5"/>
      <c r="B39" s="9"/>
    </row>
    <row r="40" spans="1:2" x14ac:dyDescent="0.2">
      <c r="A40" s="5"/>
      <c r="B40" s="10" t="s">
        <v>17</v>
      </c>
    </row>
    <row r="41" spans="1:2" x14ac:dyDescent="0.2">
      <c r="A41" s="5"/>
      <c r="B41" s="10" t="s">
        <v>40</v>
      </c>
    </row>
    <row r="42" spans="1:2" x14ac:dyDescent="0.2">
      <c r="A42" s="5"/>
      <c r="B42" s="10" t="s">
        <v>41</v>
      </c>
    </row>
    <row r="43" spans="1:2" x14ac:dyDescent="0.2">
      <c r="A43" s="5"/>
      <c r="B43" s="10" t="s">
        <v>42</v>
      </c>
    </row>
    <row r="44" spans="1:2" x14ac:dyDescent="0.2">
      <c r="A44" s="5"/>
      <c r="B44" s="10" t="s">
        <v>43</v>
      </c>
    </row>
    <row r="45" spans="1:2" x14ac:dyDescent="0.2">
      <c r="A45" s="5"/>
      <c r="B45" s="10" t="s">
        <v>44</v>
      </c>
    </row>
    <row r="46" spans="1:2" x14ac:dyDescent="0.2">
      <c r="A46" s="5"/>
      <c r="B46" s="10"/>
    </row>
    <row r="47" spans="1:2" x14ac:dyDescent="0.2">
      <c r="A47" s="5"/>
      <c r="B47" s="11" t="s">
        <v>10</v>
      </c>
    </row>
    <row r="48" spans="1:2" x14ac:dyDescent="0.2">
      <c r="A48" s="5"/>
      <c r="B48" s="11"/>
    </row>
    <row r="49" spans="1:2" x14ac:dyDescent="0.2">
      <c r="A49" s="5"/>
      <c r="B49" s="12" t="s">
        <v>45</v>
      </c>
    </row>
    <row r="50" spans="1:2" x14ac:dyDescent="0.2">
      <c r="A50" s="5"/>
      <c r="B50" s="12" t="s">
        <v>18</v>
      </c>
    </row>
    <row r="51" spans="1:2" x14ac:dyDescent="0.2">
      <c r="A51" s="5"/>
      <c r="B51" s="12" t="s">
        <v>46</v>
      </c>
    </row>
    <row r="52" spans="1:2" x14ac:dyDescent="0.2">
      <c r="A52" s="5"/>
      <c r="B52" s="12" t="s">
        <v>16</v>
      </c>
    </row>
    <row r="53" spans="1:2" x14ac:dyDescent="0.2">
      <c r="A53" s="5"/>
      <c r="B53" s="10"/>
    </row>
    <row r="54" spans="1:2" x14ac:dyDescent="0.2">
      <c r="A54" s="5"/>
      <c r="B54" s="9" t="s">
        <v>63</v>
      </c>
    </row>
    <row r="55" spans="1:2" x14ac:dyDescent="0.2">
      <c r="A55" s="5"/>
      <c r="B55" s="9"/>
    </row>
    <row r="56" spans="1:2" x14ac:dyDescent="0.2">
      <c r="A56" s="5"/>
      <c r="B56" s="10" t="s">
        <v>47</v>
      </c>
    </row>
    <row r="57" spans="1:2" x14ac:dyDescent="0.2">
      <c r="A57" s="5"/>
      <c r="B57" s="10" t="s">
        <v>48</v>
      </c>
    </row>
    <row r="58" spans="1:2" x14ac:dyDescent="0.2">
      <c r="A58" s="5"/>
      <c r="B58" s="10" t="s">
        <v>49</v>
      </c>
    </row>
    <row r="59" spans="1:2" x14ac:dyDescent="0.2">
      <c r="A59" s="5"/>
      <c r="B59" s="10" t="s">
        <v>50</v>
      </c>
    </row>
    <row r="60" spans="1:2" x14ac:dyDescent="0.2">
      <c r="A60" s="5"/>
      <c r="B60" s="10"/>
    </row>
    <row r="61" spans="1:2" x14ac:dyDescent="0.2">
      <c r="A61" s="5"/>
      <c r="B61" s="9" t="s">
        <v>51</v>
      </c>
    </row>
    <row r="62" spans="1:2" x14ac:dyDescent="0.2">
      <c r="A62" s="5"/>
      <c r="B62" s="9"/>
    </row>
    <row r="63" spans="1:2" x14ac:dyDescent="0.2">
      <c r="A63" s="5"/>
      <c r="B63" s="10" t="s">
        <v>52</v>
      </c>
    </row>
    <row r="64" spans="1:2" x14ac:dyDescent="0.2">
      <c r="A64" s="5"/>
      <c r="B64" s="10" t="s">
        <v>53</v>
      </c>
    </row>
    <row r="65" spans="1:2" x14ac:dyDescent="0.2">
      <c r="A65" s="5"/>
      <c r="B65" s="10" t="s">
        <v>54</v>
      </c>
    </row>
    <row r="66" spans="1:2" x14ac:dyDescent="0.2">
      <c r="A66" s="5"/>
      <c r="B66" s="10" t="s">
        <v>55</v>
      </c>
    </row>
    <row r="67" spans="1:2" x14ac:dyDescent="0.2">
      <c r="A67" s="5"/>
      <c r="B67" s="10" t="s">
        <v>56</v>
      </c>
    </row>
    <row r="68" spans="1:2" x14ac:dyDescent="0.2">
      <c r="A68" s="5"/>
      <c r="B68" s="9"/>
    </row>
    <row r="69" spans="1:2" x14ac:dyDescent="0.2">
      <c r="A69" s="5"/>
      <c r="B69" s="9" t="s">
        <v>57</v>
      </c>
    </row>
    <row r="70" spans="1:2" x14ac:dyDescent="0.2">
      <c r="A70" s="5"/>
      <c r="B70" s="9"/>
    </row>
    <row r="71" spans="1:2" x14ac:dyDescent="0.2">
      <c r="A71" s="5"/>
      <c r="B71" s="10" t="s">
        <v>58</v>
      </c>
    </row>
    <row r="72" spans="1:2" x14ac:dyDescent="0.2">
      <c r="A72" s="5"/>
      <c r="B72" s="10" t="s">
        <v>59</v>
      </c>
    </row>
    <row r="73" spans="1:2" x14ac:dyDescent="0.2">
      <c r="A73" s="20"/>
      <c r="B73" s="9"/>
    </row>
    <row r="74" spans="1:2" x14ac:dyDescent="0.2">
      <c r="A74" s="3"/>
      <c r="B74" s="4"/>
    </row>
    <row r="75" spans="1:2" x14ac:dyDescent="0.2">
      <c r="A75" s="5"/>
      <c r="B75" s="9" t="s">
        <v>1</v>
      </c>
    </row>
    <row r="76" spans="1:2" x14ac:dyDescent="0.2">
      <c r="A76" s="5"/>
      <c r="B76" s="9"/>
    </row>
    <row r="77" spans="1:2" x14ac:dyDescent="0.2">
      <c r="A77" s="5"/>
      <c r="B77" s="10" t="s">
        <v>2</v>
      </c>
    </row>
    <row r="78" spans="1:2" x14ac:dyDescent="0.2">
      <c r="A78" s="5"/>
      <c r="B78" s="10" t="s">
        <v>3</v>
      </c>
    </row>
    <row r="79" spans="1:2" x14ac:dyDescent="0.2">
      <c r="A79" s="15"/>
      <c r="B79" s="19"/>
    </row>
    <row r="80" spans="1:2" x14ac:dyDescent="0.2">
      <c r="A80" s="5"/>
      <c r="B80" s="10"/>
    </row>
    <row r="81" spans="1:2" x14ac:dyDescent="0.2">
      <c r="A81" s="5"/>
      <c r="B81" s="9" t="s">
        <v>4</v>
      </c>
    </row>
    <row r="82" spans="1:2" x14ac:dyDescent="0.2">
      <c r="A82" s="5"/>
      <c r="B82" s="9"/>
    </row>
    <row r="83" spans="1:2" x14ac:dyDescent="0.2">
      <c r="A83" s="5"/>
      <c r="B83" s="41" t="s">
        <v>76</v>
      </c>
    </row>
    <row r="84" spans="1:2" x14ac:dyDescent="0.2">
      <c r="A84" s="5"/>
      <c r="B84" s="42" t="s">
        <v>77</v>
      </c>
    </row>
    <row r="85" spans="1:2" x14ac:dyDescent="0.2">
      <c r="A85" s="5"/>
      <c r="B85" s="42" t="s">
        <v>78</v>
      </c>
    </row>
    <row r="86" spans="1:2" x14ac:dyDescent="0.2">
      <c r="A86" s="5"/>
      <c r="B86" s="10"/>
    </row>
    <row r="87" spans="1:2" x14ac:dyDescent="0.2">
      <c r="A87" s="3"/>
      <c r="B87" s="4"/>
    </row>
    <row r="88" spans="1:2" x14ac:dyDescent="0.2">
      <c r="A88" s="5"/>
      <c r="B88" s="9" t="s">
        <v>5</v>
      </c>
    </row>
    <row r="89" spans="1:2" x14ac:dyDescent="0.2">
      <c r="A89" s="5"/>
      <c r="B89" s="9"/>
    </row>
    <row r="90" spans="1:2" x14ac:dyDescent="0.2">
      <c r="A90" s="5"/>
      <c r="B90" s="10" t="s">
        <v>71</v>
      </c>
    </row>
    <row r="91" spans="1:2" x14ac:dyDescent="0.2">
      <c r="A91" s="15"/>
      <c r="B91" s="19"/>
    </row>
    <row r="92" spans="1:2" x14ac:dyDescent="0.2">
      <c r="A92" s="3"/>
      <c r="B92" s="4"/>
    </row>
    <row r="93" spans="1:2" x14ac:dyDescent="0.2">
      <c r="A93" s="5"/>
      <c r="B93" s="13" t="s">
        <v>60</v>
      </c>
    </row>
    <row r="94" spans="1:2" x14ac:dyDescent="0.2">
      <c r="A94" s="5"/>
      <c r="B94" s="13"/>
    </row>
    <row r="95" spans="1:2" x14ac:dyDescent="0.2">
      <c r="A95" s="5"/>
      <c r="B95" s="14" t="s">
        <v>61</v>
      </c>
    </row>
    <row r="96" spans="1:2" x14ac:dyDescent="0.2">
      <c r="A96" s="15"/>
      <c r="B96" s="16"/>
    </row>
    <row r="97" spans="2:2" x14ac:dyDescent="0.2">
      <c r="B97" s="2"/>
    </row>
  </sheetData>
  <phoneticPr fontId="5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K56"/>
  <sheetViews>
    <sheetView tabSelected="1" topLeftCell="A13" workbookViewId="0">
      <selection activeCell="J45" sqref="J45"/>
    </sheetView>
  </sheetViews>
  <sheetFormatPr baseColWidth="10" defaultColWidth="10.28515625" defaultRowHeight="12.75" customHeight="1" x14ac:dyDescent="0.2"/>
  <cols>
    <col min="1" max="1" width="15.42578125" style="23" customWidth="1"/>
    <col min="2" max="8" width="11.28515625" style="23" customWidth="1"/>
    <col min="9" max="16384" width="10.28515625" style="23"/>
  </cols>
  <sheetData>
    <row r="1" spans="1:9" ht="12.75" customHeight="1" x14ac:dyDescent="0.2">
      <c r="A1" s="21" t="s">
        <v>72</v>
      </c>
      <c r="B1" s="22"/>
      <c r="C1" s="22"/>
      <c r="D1" s="22"/>
      <c r="E1" s="22"/>
      <c r="F1" s="22"/>
      <c r="G1" s="22"/>
      <c r="H1" s="22"/>
      <c r="I1" s="22"/>
    </row>
    <row r="2" spans="1:9" ht="12.6" customHeight="1" x14ac:dyDescent="0.2"/>
    <row r="3" spans="1:9" ht="13.35" customHeight="1" x14ac:dyDescent="0.2">
      <c r="A3" s="24" t="s">
        <v>67</v>
      </c>
      <c r="B3" s="25"/>
      <c r="C3" s="25"/>
      <c r="D3" s="25"/>
      <c r="E3" s="25"/>
      <c r="F3" s="25"/>
      <c r="G3" s="25"/>
      <c r="H3" s="25"/>
    </row>
    <row r="4" spans="1:9" ht="13.35" customHeight="1" x14ac:dyDescent="0.2">
      <c r="A4" s="26" t="s">
        <v>68</v>
      </c>
      <c r="B4" s="25"/>
      <c r="C4" s="25"/>
      <c r="D4" s="25"/>
      <c r="E4" s="25"/>
      <c r="F4" s="25"/>
      <c r="G4" s="25"/>
      <c r="H4" s="25"/>
    </row>
    <row r="5" spans="1:9" ht="12.75" customHeight="1" x14ac:dyDescent="0.2">
      <c r="A5" s="27" t="s">
        <v>64</v>
      </c>
    </row>
    <row r="6" spans="1:9" ht="12.75" customHeight="1" thickBot="1" x14ac:dyDescent="0.25">
      <c r="A6" s="49" t="s">
        <v>69</v>
      </c>
      <c r="B6" s="54" t="s">
        <v>6</v>
      </c>
      <c r="C6" s="54"/>
      <c r="D6" s="54"/>
      <c r="E6" s="54"/>
      <c r="F6" s="54"/>
      <c r="G6" s="54"/>
      <c r="H6" s="52" t="s">
        <v>19</v>
      </c>
    </row>
    <row r="7" spans="1:9" ht="12.75" customHeight="1" thickBot="1" x14ac:dyDescent="0.25">
      <c r="A7" s="50"/>
      <c r="B7" s="51" t="s">
        <v>8</v>
      </c>
      <c r="C7" s="51" t="s">
        <v>80</v>
      </c>
      <c r="D7" s="51" t="s">
        <v>7</v>
      </c>
      <c r="E7" s="51"/>
      <c r="F7" s="51" t="s">
        <v>12</v>
      </c>
      <c r="G7" s="55" t="s">
        <v>20</v>
      </c>
      <c r="H7" s="53"/>
    </row>
    <row r="8" spans="1:9" ht="25.5" customHeight="1" thickBot="1" x14ac:dyDescent="0.25">
      <c r="A8" s="50"/>
      <c r="B8" s="51"/>
      <c r="C8" s="51"/>
      <c r="D8" s="28" t="s">
        <v>10</v>
      </c>
      <c r="E8" s="28" t="s">
        <v>11</v>
      </c>
      <c r="F8" s="51"/>
      <c r="G8" s="51"/>
      <c r="H8" s="53"/>
    </row>
    <row r="9" spans="1:9" ht="12.75" customHeight="1" thickBot="1" x14ac:dyDescent="0.25">
      <c r="A9" s="50"/>
      <c r="B9" s="51" t="s">
        <v>13</v>
      </c>
      <c r="C9" s="51"/>
      <c r="D9" s="51"/>
      <c r="E9" s="51" t="s">
        <v>65</v>
      </c>
      <c r="F9" s="51"/>
      <c r="G9" s="29" t="s">
        <v>75</v>
      </c>
      <c r="H9" s="30" t="s">
        <v>14</v>
      </c>
    </row>
    <row r="10" spans="1:9" ht="9" customHeight="1" x14ac:dyDescent="0.2">
      <c r="A10" s="31"/>
      <c r="H10" s="32"/>
    </row>
    <row r="11" spans="1:9" ht="12.75" customHeight="1" x14ac:dyDescent="0.2">
      <c r="A11" s="33">
        <v>1987</v>
      </c>
      <c r="B11" s="34">
        <v>439</v>
      </c>
      <c r="C11" s="34">
        <v>247</v>
      </c>
      <c r="D11" s="34">
        <v>815</v>
      </c>
      <c r="E11" s="34">
        <v>19391</v>
      </c>
      <c r="F11" s="34">
        <v>46018</v>
      </c>
      <c r="G11" s="34">
        <f>235295/1.95583</f>
        <v>120304.42318606423</v>
      </c>
      <c r="H11" s="35">
        <v>12.93</v>
      </c>
    </row>
    <row r="12" spans="1:9" ht="12.75" customHeight="1" x14ac:dyDescent="0.2">
      <c r="A12" s="33">
        <v>1988</v>
      </c>
      <c r="B12" s="34">
        <v>379</v>
      </c>
      <c r="C12" s="34">
        <v>184</v>
      </c>
      <c r="D12" s="34">
        <v>682</v>
      </c>
      <c r="E12" s="34">
        <v>16541</v>
      </c>
      <c r="F12" s="34">
        <v>38248</v>
      </c>
      <c r="G12" s="34">
        <f>230067/1.95583</f>
        <v>117631.3892311704</v>
      </c>
      <c r="H12" s="35">
        <v>13.84</v>
      </c>
    </row>
    <row r="13" spans="1:9" ht="12.75" customHeight="1" x14ac:dyDescent="0.2">
      <c r="A13" s="33">
        <v>1989</v>
      </c>
      <c r="B13" s="34">
        <v>451</v>
      </c>
      <c r="C13" s="34">
        <v>106</v>
      </c>
      <c r="D13" s="34">
        <v>571</v>
      </c>
      <c r="E13" s="34">
        <v>14478</v>
      </c>
      <c r="F13" s="34">
        <v>35761</v>
      </c>
      <c r="G13" s="34">
        <f>204907/1.95583</f>
        <v>104767.28550027355</v>
      </c>
      <c r="H13" s="35">
        <v>7.23</v>
      </c>
    </row>
    <row r="14" spans="1:9" ht="12.75" customHeight="1" x14ac:dyDescent="0.2">
      <c r="A14" s="33">
        <v>1990</v>
      </c>
      <c r="B14" s="34">
        <v>369</v>
      </c>
      <c r="C14" s="34">
        <v>119</v>
      </c>
      <c r="D14" s="34">
        <v>545</v>
      </c>
      <c r="E14" s="34">
        <v>11865</v>
      </c>
      <c r="F14" s="34">
        <v>58715</v>
      </c>
      <c r="G14" s="34">
        <f>289535/1.95583</f>
        <v>148036.89482214712</v>
      </c>
      <c r="H14" s="35">
        <v>5.87</v>
      </c>
    </row>
    <row r="15" spans="1:9" ht="12.75" customHeight="1" x14ac:dyDescent="0.2">
      <c r="A15" s="33">
        <v>1991</v>
      </c>
      <c r="B15" s="34">
        <v>437</v>
      </c>
      <c r="C15" s="34">
        <v>155</v>
      </c>
      <c r="D15" s="34">
        <v>523</v>
      </c>
      <c r="E15" s="34">
        <v>12771</v>
      </c>
      <c r="F15" s="34">
        <v>23114</v>
      </c>
      <c r="G15" s="34">
        <f>250188/1.95583</f>
        <v>127919.09317271951</v>
      </c>
      <c r="H15" s="35">
        <v>9.18</v>
      </c>
    </row>
    <row r="16" spans="1:9" ht="12.75" customHeight="1" x14ac:dyDescent="0.2">
      <c r="A16" s="33">
        <v>1992</v>
      </c>
      <c r="B16" s="34">
        <v>454</v>
      </c>
      <c r="C16" s="34">
        <v>169</v>
      </c>
      <c r="D16" s="34">
        <v>612</v>
      </c>
      <c r="E16" s="34">
        <v>15630</v>
      </c>
      <c r="F16" s="34">
        <v>31847</v>
      </c>
      <c r="G16" s="34">
        <f>232963/1.95583</f>
        <v>119112.09051911464</v>
      </c>
      <c r="H16" s="35">
        <v>5.66</v>
      </c>
    </row>
    <row r="17" spans="1:8" ht="12.75" customHeight="1" x14ac:dyDescent="0.2">
      <c r="A17" s="33">
        <v>1993</v>
      </c>
      <c r="B17" s="34">
        <v>655</v>
      </c>
      <c r="C17" s="34">
        <v>310</v>
      </c>
      <c r="D17" s="34">
        <v>1163</v>
      </c>
      <c r="E17" s="34">
        <v>27452</v>
      </c>
      <c r="F17" s="34">
        <v>37998</v>
      </c>
      <c r="G17" s="34">
        <f>492797/1.95583</f>
        <v>251963.10517785288</v>
      </c>
      <c r="H17" s="35">
        <v>8.64</v>
      </c>
    </row>
    <row r="18" spans="1:8" ht="12.75" customHeight="1" x14ac:dyDescent="0.2">
      <c r="A18" s="33">
        <v>1994</v>
      </c>
      <c r="B18" s="34">
        <v>561</v>
      </c>
      <c r="C18" s="34">
        <v>190</v>
      </c>
      <c r="D18" s="34">
        <v>746</v>
      </c>
      <c r="E18" s="34">
        <v>17817</v>
      </c>
      <c r="F18" s="34">
        <v>42530</v>
      </c>
      <c r="G18" s="34">
        <f>254549/1.95583</f>
        <v>130148.83706661622</v>
      </c>
      <c r="H18" s="35">
        <v>7.75</v>
      </c>
    </row>
    <row r="19" spans="1:8" ht="12.75" customHeight="1" x14ac:dyDescent="0.2">
      <c r="A19" s="33">
        <v>1995</v>
      </c>
      <c r="B19" s="34">
        <v>441</v>
      </c>
      <c r="C19" s="34">
        <v>189</v>
      </c>
      <c r="D19" s="34">
        <v>728</v>
      </c>
      <c r="E19" s="34">
        <v>17118</v>
      </c>
      <c r="F19" s="34">
        <v>10847</v>
      </c>
      <c r="G19" s="34">
        <f>177322/1.95583</f>
        <v>90663.298957475854</v>
      </c>
      <c r="H19" s="35">
        <v>8.4499999999999993</v>
      </c>
    </row>
    <row r="20" spans="1:8" ht="12.75" customHeight="1" x14ac:dyDescent="0.2">
      <c r="A20" s="33">
        <v>1996</v>
      </c>
      <c r="B20" s="34">
        <v>524</v>
      </c>
      <c r="C20" s="34">
        <v>227</v>
      </c>
      <c r="D20" s="34">
        <v>859</v>
      </c>
      <c r="E20" s="34">
        <v>20657</v>
      </c>
      <c r="F20" s="34">
        <v>10238</v>
      </c>
      <c r="G20" s="34">
        <f>260987/1.95583</f>
        <v>133440.53419775749</v>
      </c>
      <c r="H20" s="35">
        <v>9.4499999999999993</v>
      </c>
    </row>
    <row r="21" spans="1:8" ht="12.75" customHeight="1" x14ac:dyDescent="0.2">
      <c r="A21" s="33">
        <v>1997</v>
      </c>
      <c r="B21" s="34">
        <v>530</v>
      </c>
      <c r="C21" s="34">
        <v>143</v>
      </c>
      <c r="D21" s="34">
        <v>658</v>
      </c>
      <c r="E21" s="34">
        <v>17763</v>
      </c>
      <c r="F21" s="34">
        <v>27181</v>
      </c>
      <c r="G21" s="34">
        <f>319715/1.95583</f>
        <v>163467.68379664898</v>
      </c>
      <c r="H21" s="35">
        <v>6.13</v>
      </c>
    </row>
    <row r="22" spans="1:8" ht="12.75" customHeight="1" x14ac:dyDescent="0.2">
      <c r="A22" s="33">
        <v>1998</v>
      </c>
      <c r="B22" s="34">
        <v>464</v>
      </c>
      <c r="C22" s="34">
        <v>343</v>
      </c>
      <c r="D22" s="34">
        <v>1171</v>
      </c>
      <c r="E22" s="34">
        <v>28811</v>
      </c>
      <c r="F22" s="34">
        <v>6460</v>
      </c>
      <c r="G22" s="34">
        <f>389970/1.95583</f>
        <v>199388.49491008933</v>
      </c>
      <c r="H22" s="35">
        <v>14.4</v>
      </c>
    </row>
    <row r="23" spans="1:8" ht="12.75" customHeight="1" x14ac:dyDescent="0.2">
      <c r="A23" s="33">
        <v>1999</v>
      </c>
      <c r="B23" s="34">
        <v>449</v>
      </c>
      <c r="C23" s="34">
        <v>124</v>
      </c>
      <c r="D23" s="34">
        <v>614</v>
      </c>
      <c r="E23" s="34">
        <v>15490</v>
      </c>
      <c r="F23" s="34">
        <v>14446</v>
      </c>
      <c r="G23" s="34">
        <f>179572/1.95583</f>
        <v>91813.70569016735</v>
      </c>
      <c r="H23" s="35">
        <v>5.9</v>
      </c>
    </row>
    <row r="24" spans="1:8" ht="12.75" customHeight="1" x14ac:dyDescent="0.2">
      <c r="A24" s="33">
        <v>2000</v>
      </c>
      <c r="B24" s="34">
        <v>474</v>
      </c>
      <c r="C24" s="34">
        <v>134</v>
      </c>
      <c r="D24" s="34">
        <v>568</v>
      </c>
      <c r="E24" s="34">
        <v>20265</v>
      </c>
      <c r="F24" s="34">
        <v>11978</v>
      </c>
      <c r="G24" s="34">
        <f>215363/1.95583</f>
        <v>110113.3534100612</v>
      </c>
      <c r="H24" s="35">
        <v>7.7</v>
      </c>
    </row>
    <row r="25" spans="1:8" ht="12.75" customHeight="1" x14ac:dyDescent="0.2">
      <c r="A25" s="33">
        <v>2001</v>
      </c>
      <c r="B25" s="34">
        <v>410</v>
      </c>
      <c r="C25" s="34">
        <v>53</v>
      </c>
      <c r="D25" s="34">
        <v>352</v>
      </c>
      <c r="E25" s="34">
        <v>12174</v>
      </c>
      <c r="F25" s="34">
        <v>12400</v>
      </c>
      <c r="G25" s="34">
        <f>209568/1.95583</f>
        <v>107150.41695852912</v>
      </c>
      <c r="H25" s="35">
        <v>4.8</v>
      </c>
    </row>
    <row r="26" spans="1:8" ht="12.75" customHeight="1" x14ac:dyDescent="0.2">
      <c r="A26" s="33">
        <v>2002</v>
      </c>
      <c r="B26" s="34">
        <v>397</v>
      </c>
      <c r="C26" s="34">
        <v>53</v>
      </c>
      <c r="D26" s="34">
        <v>420</v>
      </c>
      <c r="E26" s="34">
        <v>12178</v>
      </c>
      <c r="F26" s="34">
        <v>31022</v>
      </c>
      <c r="G26" s="34">
        <v>131304</v>
      </c>
      <c r="H26" s="35">
        <v>5.7</v>
      </c>
    </row>
    <row r="27" spans="1:8" ht="12.75" customHeight="1" x14ac:dyDescent="0.2">
      <c r="A27" s="33">
        <v>2003</v>
      </c>
      <c r="B27" s="34">
        <v>420</v>
      </c>
      <c r="C27" s="34">
        <v>84</v>
      </c>
      <c r="D27" s="34">
        <v>452</v>
      </c>
      <c r="E27" s="34">
        <v>11949</v>
      </c>
      <c r="F27" s="34">
        <v>10273</v>
      </c>
      <c r="G27" s="34">
        <v>143340</v>
      </c>
      <c r="H27" s="35">
        <v>9.1999999999999993</v>
      </c>
    </row>
    <row r="28" spans="1:8" ht="12.75" customHeight="1" x14ac:dyDescent="0.2">
      <c r="A28" s="33">
        <v>2004</v>
      </c>
      <c r="B28" s="34">
        <v>502</v>
      </c>
      <c r="C28" s="34">
        <v>88</v>
      </c>
      <c r="D28" s="34">
        <v>422</v>
      </c>
      <c r="E28" s="34">
        <v>14778</v>
      </c>
      <c r="F28" s="34">
        <v>21536</v>
      </c>
      <c r="G28" s="34">
        <v>133593</v>
      </c>
      <c r="H28" s="35">
        <f>C28/1187*100</f>
        <v>7.4136478517270428</v>
      </c>
    </row>
    <row r="29" spans="1:8" ht="12.75" customHeight="1" x14ac:dyDescent="0.2">
      <c r="A29" s="33">
        <v>2005</v>
      </c>
      <c r="B29" s="34">
        <v>481</v>
      </c>
      <c r="C29" s="34">
        <v>124</v>
      </c>
      <c r="D29" s="34">
        <v>700</v>
      </c>
      <c r="E29" s="34">
        <v>18798</v>
      </c>
      <c r="F29" s="34">
        <v>7699</v>
      </c>
      <c r="G29" s="34">
        <v>83713</v>
      </c>
      <c r="H29" s="35">
        <v>11.051</v>
      </c>
    </row>
    <row r="30" spans="1:8" ht="12.75" customHeight="1" x14ac:dyDescent="0.2">
      <c r="A30" s="33">
        <v>2006</v>
      </c>
      <c r="B30" s="34">
        <v>431</v>
      </c>
      <c r="C30" s="34">
        <v>104</v>
      </c>
      <c r="D30" s="34">
        <v>508</v>
      </c>
      <c r="E30" s="34">
        <v>17531</v>
      </c>
      <c r="F30" s="34">
        <v>-492</v>
      </c>
      <c r="G30" s="34">
        <v>170869</v>
      </c>
      <c r="H30" s="35">
        <v>6.9611780455153953</v>
      </c>
    </row>
    <row r="31" spans="1:8" ht="12.75" customHeight="1" x14ac:dyDescent="0.2">
      <c r="A31" s="33">
        <v>2007</v>
      </c>
      <c r="B31" s="36">
        <v>448</v>
      </c>
      <c r="C31" s="36">
        <v>185</v>
      </c>
      <c r="D31" s="36">
        <v>737</v>
      </c>
      <c r="E31" s="36">
        <v>24679</v>
      </c>
      <c r="F31" s="36">
        <v>-5717</v>
      </c>
      <c r="G31" s="36">
        <v>87045</v>
      </c>
      <c r="H31" s="37">
        <v>14.682539682539684</v>
      </c>
    </row>
    <row r="32" spans="1:8" ht="12.75" customHeight="1" x14ac:dyDescent="0.2">
      <c r="A32" s="33">
        <v>2008</v>
      </c>
      <c r="B32" s="36">
        <v>511</v>
      </c>
      <c r="C32" s="36">
        <v>124</v>
      </c>
      <c r="D32" s="36">
        <v>689</v>
      </c>
      <c r="E32" s="36">
        <v>24166</v>
      </c>
      <c r="F32" s="36">
        <v>8367</v>
      </c>
      <c r="G32" s="36">
        <v>143378</v>
      </c>
      <c r="H32" s="37">
        <v>9.4153378891419894</v>
      </c>
    </row>
    <row r="33" spans="1:8" ht="12.75" customHeight="1" x14ac:dyDescent="0.2">
      <c r="A33" s="33">
        <v>2009</v>
      </c>
      <c r="B33" s="36">
        <v>608</v>
      </c>
      <c r="C33" s="36">
        <v>175</v>
      </c>
      <c r="D33" s="36">
        <v>881</v>
      </c>
      <c r="E33" s="36">
        <v>29016</v>
      </c>
      <c r="F33" s="36">
        <v>2534</v>
      </c>
      <c r="G33" s="36">
        <v>150012</v>
      </c>
      <c r="H33" s="37">
        <v>11.290322580645162</v>
      </c>
    </row>
    <row r="34" spans="1:8" ht="12.75" customHeight="1" x14ac:dyDescent="0.2">
      <c r="A34" s="33">
        <v>2010</v>
      </c>
      <c r="B34" s="36">
        <v>530</v>
      </c>
      <c r="C34" s="36">
        <v>79</v>
      </c>
      <c r="D34" s="36">
        <v>696</v>
      </c>
      <c r="E34" s="36">
        <v>24954</v>
      </c>
      <c r="F34" s="36">
        <v>-2674</v>
      </c>
      <c r="G34" s="36">
        <v>173993</v>
      </c>
      <c r="H34" s="37">
        <v>5.096774193548387</v>
      </c>
    </row>
    <row r="35" spans="1:8" ht="12.75" customHeight="1" x14ac:dyDescent="0.2">
      <c r="A35" s="33">
        <v>2011</v>
      </c>
      <c r="B35" s="36">
        <v>513</v>
      </c>
      <c r="C35" s="36">
        <v>163</v>
      </c>
      <c r="D35" s="36">
        <v>805</v>
      </c>
      <c r="E35" s="36">
        <v>28488</v>
      </c>
      <c r="F35" s="36">
        <v>-1230</v>
      </c>
      <c r="G35" s="36">
        <v>128681</v>
      </c>
      <c r="H35" s="37">
        <v>11.50317572335921</v>
      </c>
    </row>
    <row r="36" spans="1:8" ht="12.75" customHeight="1" x14ac:dyDescent="0.2">
      <c r="A36" s="33">
        <v>2012</v>
      </c>
      <c r="B36" s="36">
        <v>509</v>
      </c>
      <c r="C36" s="36">
        <v>107</v>
      </c>
      <c r="D36" s="36">
        <v>564</v>
      </c>
      <c r="E36" s="36">
        <v>22100</v>
      </c>
      <c r="F36" s="36">
        <v>20889</v>
      </c>
      <c r="G36" s="36">
        <v>161238</v>
      </c>
      <c r="H36" s="37">
        <v>5.6884635832004253</v>
      </c>
    </row>
    <row r="37" spans="1:8" ht="12.75" customHeight="1" x14ac:dyDescent="0.2">
      <c r="A37" s="33">
        <v>2013</v>
      </c>
      <c r="B37" s="36">
        <v>538</v>
      </c>
      <c r="C37" s="36">
        <v>131</v>
      </c>
      <c r="D37" s="36">
        <v>706</v>
      </c>
      <c r="E37" s="36">
        <v>26255</v>
      </c>
      <c r="F37" s="36">
        <v>5771</v>
      </c>
      <c r="G37" s="36">
        <v>165061</v>
      </c>
      <c r="H37" s="37">
        <v>8.7333333333333325</v>
      </c>
    </row>
    <row r="38" spans="1:8" ht="12.75" customHeight="1" x14ac:dyDescent="0.2">
      <c r="A38" s="33">
        <v>2014</v>
      </c>
      <c r="B38" s="36">
        <v>471</v>
      </c>
      <c r="C38" s="36">
        <v>225</v>
      </c>
      <c r="D38" s="36">
        <v>642</v>
      </c>
      <c r="E38" s="36">
        <v>21734</v>
      </c>
      <c r="F38" s="36">
        <v>-6952</v>
      </c>
      <c r="G38" s="36">
        <v>129759</v>
      </c>
      <c r="H38" s="37">
        <v>11.755485893416928</v>
      </c>
    </row>
    <row r="39" spans="1:8" ht="12.75" customHeight="1" x14ac:dyDescent="0.2">
      <c r="A39" s="33">
        <v>2015</v>
      </c>
      <c r="B39" s="36">
        <v>623</v>
      </c>
      <c r="C39" s="36">
        <v>257</v>
      </c>
      <c r="D39" s="36">
        <v>885</v>
      </c>
      <c r="E39" s="36">
        <v>31907</v>
      </c>
      <c r="F39" s="36">
        <v>-4001</v>
      </c>
      <c r="G39" s="36">
        <v>194229</v>
      </c>
      <c r="H39" s="37">
        <v>12.071395021136684</v>
      </c>
    </row>
    <row r="40" spans="1:8" ht="12.75" customHeight="1" x14ac:dyDescent="0.2">
      <c r="A40" s="33">
        <v>2016</v>
      </c>
      <c r="B40" s="36">
        <v>483</v>
      </c>
      <c r="C40" s="36">
        <v>272</v>
      </c>
      <c r="D40" s="36">
        <v>857</v>
      </c>
      <c r="E40" s="36">
        <v>23244</v>
      </c>
      <c r="F40" s="36">
        <v>5159</v>
      </c>
      <c r="G40" s="36">
        <v>144826</v>
      </c>
      <c r="H40" s="37">
        <v>12.8</v>
      </c>
    </row>
    <row r="41" spans="1:8" ht="12.75" customHeight="1" x14ac:dyDescent="0.2">
      <c r="A41" s="33">
        <v>2017</v>
      </c>
      <c r="B41" s="36">
        <v>469</v>
      </c>
      <c r="C41" s="36">
        <v>148</v>
      </c>
      <c r="D41" s="36">
        <v>561</v>
      </c>
      <c r="E41" s="36">
        <v>18748</v>
      </c>
      <c r="F41" s="36">
        <v>9218</v>
      </c>
      <c r="G41" s="36">
        <v>167406</v>
      </c>
      <c r="H41" s="37">
        <v>6.9516204790981684</v>
      </c>
    </row>
    <row r="42" spans="1:8" ht="12.75" customHeight="1" x14ac:dyDescent="0.2">
      <c r="A42" s="33">
        <v>2018</v>
      </c>
      <c r="B42" s="36">
        <v>515</v>
      </c>
      <c r="C42" s="36">
        <v>209</v>
      </c>
      <c r="D42" s="36">
        <v>547</v>
      </c>
      <c r="E42" s="36">
        <v>19485</v>
      </c>
      <c r="F42" s="36">
        <v>878</v>
      </c>
      <c r="G42" s="36">
        <v>277300</v>
      </c>
      <c r="H42" s="37">
        <v>11.315646995127235</v>
      </c>
    </row>
    <row r="43" spans="1:8" ht="12.75" customHeight="1" x14ac:dyDescent="0.2">
      <c r="A43" s="33">
        <v>2019</v>
      </c>
      <c r="B43" s="44">
        <v>539</v>
      </c>
      <c r="C43" s="44">
        <v>328</v>
      </c>
      <c r="D43" s="44">
        <v>920</v>
      </c>
      <c r="E43" s="44">
        <v>26940</v>
      </c>
      <c r="F43" s="44">
        <v>-16412</v>
      </c>
      <c r="G43" s="44">
        <v>192787</v>
      </c>
      <c r="H43" s="45">
        <v>22.072678331090177</v>
      </c>
    </row>
    <row r="44" spans="1:8" ht="12.75" customHeight="1" x14ac:dyDescent="0.2">
      <c r="A44" s="33">
        <v>2020</v>
      </c>
      <c r="B44" s="46">
        <v>463</v>
      </c>
      <c r="C44" s="46">
        <v>162</v>
      </c>
      <c r="D44" s="46">
        <v>558</v>
      </c>
      <c r="E44" s="46">
        <v>18359</v>
      </c>
      <c r="F44" s="46">
        <v>7415</v>
      </c>
      <c r="G44" s="46">
        <v>177609</v>
      </c>
      <c r="H44" s="47">
        <v>10.478654592496765</v>
      </c>
    </row>
    <row r="45" spans="1:8" ht="12.75" customHeight="1" x14ac:dyDescent="0.2">
      <c r="A45" s="33">
        <v>2021</v>
      </c>
      <c r="B45" s="46">
        <v>447</v>
      </c>
      <c r="C45" s="46">
        <v>193</v>
      </c>
      <c r="D45" s="46">
        <v>529</v>
      </c>
      <c r="E45" s="46">
        <v>16955</v>
      </c>
      <c r="F45" s="46">
        <v>148</v>
      </c>
      <c r="G45" s="46">
        <v>203103</v>
      </c>
      <c r="H45" s="47">
        <v>12.7225</v>
      </c>
    </row>
    <row r="46" spans="1:8" ht="12.75" customHeight="1" x14ac:dyDescent="0.2">
      <c r="A46" s="33">
        <v>2022</v>
      </c>
      <c r="B46" s="46">
        <v>399</v>
      </c>
      <c r="C46" s="46">
        <v>226</v>
      </c>
      <c r="D46" s="46">
        <v>651</v>
      </c>
      <c r="E46" s="46">
        <v>17908</v>
      </c>
      <c r="F46" s="46">
        <v>-1909</v>
      </c>
      <c r="G46" s="46">
        <v>157957</v>
      </c>
      <c r="H46" s="47">
        <v>22.287968441814595</v>
      </c>
    </row>
    <row r="47" spans="1:8" ht="12.75" customHeight="1" x14ac:dyDescent="0.2">
      <c r="A47" s="33">
        <v>2023</v>
      </c>
      <c r="B47" s="46">
        <v>446</v>
      </c>
      <c r="C47" s="46">
        <v>241</v>
      </c>
      <c r="D47" s="46">
        <v>726</v>
      </c>
      <c r="E47" s="46">
        <v>19884</v>
      </c>
      <c r="F47" s="46">
        <v>-4157</v>
      </c>
      <c r="G47" s="46">
        <v>170353</v>
      </c>
      <c r="H47" s="47">
        <v>12.74457958751983</v>
      </c>
    </row>
    <row r="48" spans="1:8" s="39" customFormat="1" ht="7.5" customHeight="1" x14ac:dyDescent="0.2">
      <c r="A48" s="38" t="str">
        <f>REPT("    ",7)</f>
        <v xml:space="preserve">                            </v>
      </c>
    </row>
    <row r="49" spans="1:11" s="39" customFormat="1" ht="12.75" customHeight="1" x14ac:dyDescent="0.2">
      <c r="A49" s="43" t="s">
        <v>79</v>
      </c>
    </row>
    <row r="50" spans="1:11" s="39" customFormat="1" ht="3" customHeight="1" x14ac:dyDescent="0.2">
      <c r="A50" s="38"/>
    </row>
    <row r="51" spans="1:11" s="39" customFormat="1" ht="12.75" customHeight="1" x14ac:dyDescent="0.2">
      <c r="A51" s="40" t="s">
        <v>74</v>
      </c>
    </row>
    <row r="56" spans="1:11" ht="12.75" customHeight="1" x14ac:dyDescent="0.2">
      <c r="K56" s="48"/>
    </row>
  </sheetData>
  <mergeCells count="10">
    <mergeCell ref="H6:H8"/>
    <mergeCell ref="B6:G6"/>
    <mergeCell ref="D7:E7"/>
    <mergeCell ref="B9:D9"/>
    <mergeCell ref="G7:G8"/>
    <mergeCell ref="A6:A9"/>
    <mergeCell ref="B7:B8"/>
    <mergeCell ref="C7:C8"/>
    <mergeCell ref="F7:F8"/>
    <mergeCell ref="E9:F9"/>
  </mergeCells>
  <phoneticPr fontId="5" type="noConversion"/>
  <pageMargins left="0.59055118110236227" right="0.59055118110236227" top="0.39370078740157483" bottom="0.59055118110236227" header="0.47244094488188981" footer="0"/>
  <pageSetup paperSize="9" scale="87" orientation="portrait" horizontalDpi="300" verticalDpi="300" r:id="rId1"/>
  <headerFooter alignWithMargins="0">
    <oddFooter>&amp;L&amp;8Landeshauptstadt Stuttgart, Statistisches Amt</oddFooter>
  </headerFooter>
  <ignoredErrors>
    <ignoredError sqref="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1987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Baufertigstellungen durch Baumaßnahmen an bestehenden Gebäuden (Ausbau und Umbau) in Stuttgart seit 1995 nach Stadtbezirken</dc:title>
  <dc:subject>TABELLE</dc:subject>
  <dc:creator>U12A014</dc:creator>
  <dc:description/>
  <cp:lastModifiedBy>Strauß Matthias</cp:lastModifiedBy>
  <cp:lastPrinted>2012-09-17T06:01:33Z</cp:lastPrinted>
  <dcterms:created xsi:type="dcterms:W3CDTF">2007-09-03T07:35:21Z</dcterms:created>
  <dcterms:modified xsi:type="dcterms:W3CDTF">2024-06-06T09:30:41Z</dcterms:modified>
</cp:coreProperties>
</file>