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-30" yWindow="7215" windowWidth="14670" windowHeight="5925" activeTab="1"/>
  </bookViews>
  <sheets>
    <sheet name="Info" sheetId="1" r:id="rId1"/>
    <sheet name="seit 1980" sheetId="23924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Order1" localSheetId="0" hidden="1">0</definedName>
    <definedName name="_Order1" hidden="1">0</definedName>
    <definedName name="AusblendenZeilen">'seit 1980'!$10:$13,'seit 1980'!$15:$18,'seit 1980'!$20:$23,'seit 1980'!$25:$28,'seit 1980'!$30:$33,'seit 1980'!$35:$38</definedName>
    <definedName name="Farbe">'seit 1980'!$A$8:$A$43,'seit 1980'!$A$5:$J$7</definedName>
    <definedName name="INDEX" localSheetId="0">[2]Tabelle!#REF!</definedName>
    <definedName name="INDEX">#REF!</definedName>
    <definedName name="Jahrbuch">'seit 1980'!$A$5:$I$57</definedName>
    <definedName name="OK_2012">'seit 1980'!$N$13</definedName>
    <definedName name="TAB_A" localSheetId="1">'seit 1980'!$A$2:$J$13</definedName>
    <definedName name="TAB_A">#REF!</definedName>
    <definedName name="VORSPALTE">'[1]seit 1990'!#REF!</definedName>
  </definedNames>
  <calcPr calcId="162913"/>
</workbook>
</file>

<file path=xl/calcChain.xml><?xml version="1.0" encoding="utf-8"?>
<calcChain xmlns="http://schemas.openxmlformats.org/spreadsheetml/2006/main">
  <c r="D40" i="23924" l="1"/>
  <c r="D39" i="23924"/>
  <c r="D38" i="23924"/>
  <c r="G37" i="23924"/>
  <c r="D37" i="23924"/>
  <c r="D36" i="23924"/>
  <c r="D35" i="23924"/>
  <c r="G10" i="23924"/>
  <c r="G11" i="23924"/>
  <c r="G12" i="23924"/>
  <c r="G13" i="23924"/>
  <c r="G14" i="23924"/>
  <c r="G15" i="23924"/>
  <c r="G16" i="23924"/>
  <c r="G17" i="23924"/>
  <c r="G18" i="23924"/>
  <c r="G19" i="23924"/>
  <c r="G20" i="23924"/>
  <c r="G21" i="23924"/>
  <c r="G22" i="23924"/>
  <c r="G23" i="23924"/>
  <c r="G24" i="23924"/>
  <c r="G25" i="23924"/>
  <c r="B25" i="23924"/>
  <c r="G26" i="23924"/>
  <c r="B26" i="23924" s="1"/>
  <c r="G27" i="23924"/>
  <c r="H28" i="23924"/>
  <c r="I28" i="23924"/>
  <c r="G28" i="23924"/>
  <c r="G29" i="23924"/>
  <c r="G30" i="23924"/>
  <c r="G31" i="23924"/>
  <c r="G32" i="23924"/>
  <c r="G33" i="23924"/>
  <c r="G34" i="23924"/>
  <c r="G9" i="23924"/>
  <c r="D33" i="23924"/>
  <c r="B27" i="23924"/>
  <c r="C28" i="23924"/>
  <c r="D28" i="23924"/>
  <c r="E28" i="23924"/>
  <c r="F28" i="23924"/>
  <c r="B28" i="23924" l="1"/>
</calcChain>
</file>

<file path=xl/sharedStrings.xml><?xml version="1.0" encoding="utf-8"?>
<sst xmlns="http://schemas.openxmlformats.org/spreadsheetml/2006/main" count="78" uniqueCount="64">
  <si>
    <t>unter 1</t>
  </si>
  <si>
    <t>1 - 3</t>
  </si>
  <si>
    <t>3 - 6</t>
  </si>
  <si>
    <t>6 - 12</t>
  </si>
  <si>
    <t>12 - 24</t>
  </si>
  <si>
    <t>1995</t>
  </si>
  <si>
    <t>1996</t>
  </si>
  <si>
    <t>1997</t>
  </si>
  <si>
    <t>1998</t>
  </si>
  <si>
    <t>.</t>
  </si>
  <si>
    <t>1999</t>
  </si>
  <si>
    <t>1990</t>
  </si>
  <si>
    <t>1991</t>
  </si>
  <si>
    <t>1992</t>
  </si>
  <si>
    <t>1993</t>
  </si>
  <si>
    <t>1994</t>
  </si>
  <si>
    <t>1985</t>
  </si>
  <si>
    <t>1986</t>
  </si>
  <si>
    <t>1987</t>
  </si>
  <si>
    <t>1988</t>
  </si>
  <si>
    <t>1989</t>
  </si>
  <si>
    <t>1980</t>
  </si>
  <si>
    <t>1981</t>
  </si>
  <si>
    <t>1982</t>
  </si>
  <si>
    <t>1983</t>
  </si>
  <si>
    <t>1984</t>
  </si>
  <si>
    <t>2000</t>
  </si>
  <si>
    <t>2001</t>
  </si>
  <si>
    <t>2002</t>
  </si>
  <si>
    <t>Erläuterungsblatt zu Tabelle Nr. 146</t>
  </si>
  <si>
    <t>Erläuterungen:</t>
  </si>
  <si>
    <t xml:space="preserve">Nachgewiesen werden: </t>
  </si>
  <si>
    <t xml:space="preserve">Personen ohne Arbeitsverhältnis - abgesehen von einer geringfügigen Beschäf- </t>
  </si>
  <si>
    <t>tigung - die sich als Arbeitssuchende beim Arbeitsamt gemeldet haben, eine</t>
  </si>
  <si>
    <t xml:space="preserve">Beschäftigung von mindestens 18 und mehr Stunden für mehr als 3 Monate </t>
  </si>
  <si>
    <t>suchen, für eine Arbeitsaufnahme sofort zur Verfügung stehen, nicht arbeitsun-</t>
  </si>
  <si>
    <t>fähig erkrankt sind und das 65. Lebensjahr noch nicht vollendet haben.</t>
  </si>
  <si>
    <t>Periodizität:</t>
  </si>
  <si>
    <t>Rechtsgrundlage:</t>
  </si>
  <si>
    <t>Bis Ende 1997:Arbeitsförderungsgesetz (AFG) vom 25. Juni 1969 (BGBl. I. S. 582);</t>
  </si>
  <si>
    <t>seit 1998: Drittes Buch Sozialgesetzbuch (SBG III) vom 24.03.1997</t>
  </si>
  <si>
    <t>Gliederungstiefe:</t>
  </si>
  <si>
    <t>Bundesagentur für Arbeit</t>
  </si>
  <si>
    <t>Quelle</t>
  </si>
  <si>
    <t>2003</t>
  </si>
  <si>
    <t>Die räumliche Gliederung umfasst die Gemeindeebene.</t>
  </si>
  <si>
    <t>Arbeitslose insgesamt</t>
  </si>
  <si>
    <t xml:space="preserve"> 24 und länger</t>
  </si>
  <si>
    <t>Verweil-monate</t>
  </si>
  <si>
    <t>2004</t>
  </si>
  <si>
    <t>Langzeit-arbeitslose</t>
  </si>
  <si>
    <t>davon</t>
  </si>
  <si>
    <t xml:space="preserve">                            </t>
  </si>
  <si>
    <t>Quelle: Bundesagentur für Arbeit</t>
  </si>
  <si>
    <t>Tabelle Nr. 146 - Jahrbuchtabelle</t>
  </si>
  <si>
    <r>
      <t xml:space="preserve"> 2005</t>
    </r>
    <r>
      <rPr>
        <vertAlign val="superscript"/>
        <sz val="8"/>
        <rFont val="Arial"/>
        <family val="2"/>
      </rPr>
      <t>1</t>
    </r>
  </si>
  <si>
    <t>und steht zum 31. Oktober des Jahres zur Verfügung.</t>
  </si>
  <si>
    <t>4.6.2 Arbeitslose in Stuttgart seit 1980 nach Dauer der Arbeitslosigkeit</t>
  </si>
  <si>
    <t>Davon von  . . .  bis unter  . . .  Monate arbeitslos</t>
  </si>
  <si>
    <t xml:space="preserve">Die Statistik wird jeweils jährlich zum September erstellt </t>
  </si>
  <si>
    <t>Jahr 
(Sept.)</t>
  </si>
  <si>
    <t>Arbeitslose in Stuttgart seit 1980 nach  Dauer der Arbeitslosigkeit</t>
  </si>
  <si>
    <r>
      <t>1</t>
    </r>
    <r>
      <rPr>
        <sz val="8"/>
        <rFont val="Arial"/>
        <family val="2"/>
      </rPr>
      <t xml:space="preserve"> Eingeschränkte Vergleichbarkeit der Zeitreihe aufgrund der Arbeitsmarktreformen des Jahres 2005. </t>
    </r>
  </si>
  <si>
    <t xml:space="preserve">  Bisher nicht arbeitslos gemeldete, erwerbsfähige Sozialhilfeempfänger werden als arbeitslos registriert.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</si>
</sst>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\ ###\ ##0__;\-\ #\ ###\ ##0__;\-__"/>
    <numFmt numFmtId="166" formatCode="#\ ###\ ##0.0__;\-\ #\ ###\ ##0.0__;\-__"/>
    <numFmt numFmtId="167" formatCode="#\ ##0.0_);\(#\ ##0.0\)"/>
    <numFmt numFmtId="168" formatCode="#\ ##0.00_);\(#\ ##0.00\)"/>
    <numFmt numFmtId="169" formatCode="#\ ##0.000_);\(#\ ##0.000\)"/>
    <numFmt numFmtId="170" formatCode="0.0_)"/>
    <numFmt numFmtId="171" formatCode="* #,##0;* \-_ #,##0;\-"/>
    <numFmt numFmtId="172" formatCode="#,##0.0"/>
    <numFmt numFmtId="173" formatCode="@\ *."/>
    <numFmt numFmtId="174" formatCode="\ @\ *."/>
    <numFmt numFmtId="175" formatCode="\+#\ ###\ ##0;\-\ #\ ###\ ##0;\-"/>
    <numFmt numFmtId="176" formatCode="* &quot;[&quot;#0&quot;]&quot;"/>
    <numFmt numFmtId="177" formatCode="*+\ #\ ###\ ###\ ##0.0;\-\ #\ ###\ ###\ ##0.0;* &quot;&quot;\-&quot;&quot;"/>
    <numFmt numFmtId="178" formatCode="\+\ #\ ###\ ###\ ##0.0;\-\ #\ ###\ ###\ ##0.0;* &quot;&quot;\-&quot;&quot;"/>
    <numFmt numFmtId="179" formatCode="* &quot;[&quot;#0\ \ &quot;]&quot;"/>
    <numFmt numFmtId="180" formatCode="##\ ###\ ##0"/>
    <numFmt numFmtId="181" formatCode="#\ ###\ ###"/>
    <numFmt numFmtId="182" formatCode="#\ ###\ ##0.0;\-\ #\ ###\ ##0.0;\-"/>
    <numFmt numFmtId="183" formatCode="###\ ##0"/>
  </numFmts>
  <fonts count="18" x14ac:knownFonts="1">
    <font>
      <sz val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indexed="22"/>
      </left>
      <right/>
      <top/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72">
    <xf numFmtId="165" fontId="0" fillId="0" borderId="0" applyFill="0" applyBorder="0" applyAlignment="0" applyProtection="0">
      <alignment vertical="center"/>
    </xf>
    <xf numFmtId="173" fontId="4" fillId="0" borderId="0"/>
    <xf numFmtId="49" fontId="4" fillId="0" borderId="0"/>
    <xf numFmtId="170" fontId="2" fillId="0" borderId="0">
      <alignment horizontal="center"/>
    </xf>
    <xf numFmtId="170" fontId="14" fillId="0" borderId="0">
      <alignment horizontal="center"/>
    </xf>
    <xf numFmtId="174" fontId="4" fillId="0" borderId="0"/>
    <xf numFmtId="175" fontId="2" fillId="0" borderId="0"/>
    <xf numFmtId="175" fontId="14" fillId="0" borderId="0"/>
    <xf numFmtId="176" fontId="2" fillId="0" borderId="0"/>
    <xf numFmtId="176" fontId="14" fillId="0" borderId="0"/>
    <xf numFmtId="177" fontId="2" fillId="0" borderId="0"/>
    <xf numFmtId="177" fontId="14" fillId="0" borderId="0"/>
    <xf numFmtId="178" fontId="2" fillId="0" borderId="0">
      <alignment horizontal="center"/>
    </xf>
    <xf numFmtId="178" fontId="14" fillId="0" borderId="0">
      <alignment horizontal="center"/>
    </xf>
    <xf numFmtId="179" fontId="2" fillId="0" borderId="0">
      <alignment horizontal="center"/>
    </xf>
    <xf numFmtId="179" fontId="14" fillId="0" borderId="0">
      <alignment horizontal="center"/>
    </xf>
    <xf numFmtId="180" fontId="2" fillId="0" borderId="0">
      <alignment horizontal="center"/>
    </xf>
    <xf numFmtId="180" fontId="14" fillId="0" borderId="0">
      <alignment horizontal="center"/>
    </xf>
    <xf numFmtId="181" fontId="2" fillId="0" borderId="0">
      <alignment horizontal="center"/>
    </xf>
    <xf numFmtId="181" fontId="14" fillId="0" borderId="0">
      <alignment horizontal="center"/>
    </xf>
    <xf numFmtId="182" fontId="2" fillId="0" borderId="0">
      <alignment horizontal="center"/>
    </xf>
    <xf numFmtId="182" fontId="14" fillId="0" borderId="0">
      <alignment horizontal="center"/>
    </xf>
    <xf numFmtId="167" fontId="3" fillId="0" borderId="0"/>
    <xf numFmtId="168" fontId="3" fillId="0" borderId="0"/>
    <xf numFmtId="169" fontId="3" fillId="0" borderId="0"/>
    <xf numFmtId="166" fontId="4" fillId="0" borderId="0" applyFill="0" applyBorder="0" applyAlignment="0" applyProtection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1" applyFont="0" applyBorder="0" applyAlignment="0"/>
    <xf numFmtId="1" fontId="7" fillId="2" borderId="2">
      <alignment horizontal="right"/>
    </xf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3" fillId="0" borderId="0"/>
    <xf numFmtId="0" fontId="14" fillId="0" borderId="0"/>
    <xf numFmtId="172" fontId="12" fillId="0" borderId="0">
      <alignment horizontal="center" vertical="center"/>
    </xf>
    <xf numFmtId="0" fontId="5" fillId="0" borderId="0"/>
    <xf numFmtId="170" fontId="2" fillId="0" borderId="0">
      <alignment horizontal="center"/>
    </xf>
    <xf numFmtId="175" fontId="2" fillId="0" borderId="0"/>
    <xf numFmtId="176" fontId="2" fillId="0" borderId="0"/>
    <xf numFmtId="177" fontId="2" fillId="0" borderId="0"/>
    <xf numFmtId="178" fontId="2" fillId="0" borderId="0">
      <alignment horizontal="center"/>
    </xf>
    <xf numFmtId="179" fontId="2" fillId="0" borderId="0">
      <alignment horizontal="center"/>
    </xf>
    <xf numFmtId="180" fontId="2" fillId="0" borderId="0">
      <alignment horizontal="center"/>
    </xf>
    <xf numFmtId="181" fontId="2" fillId="0" borderId="0">
      <alignment horizontal="center"/>
    </xf>
    <xf numFmtId="182" fontId="2" fillId="0" borderId="0">
      <alignment horizont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2">
    <xf numFmtId="165" fontId="0" fillId="0" borderId="0" xfId="0" applyAlignment="1"/>
    <xf numFmtId="165" fontId="6" fillId="0" borderId="0" xfId="0" applyFont="1" applyBorder="1" applyAlignment="1"/>
    <xf numFmtId="165" fontId="7" fillId="0" borderId="0" xfId="0" applyFont="1" applyBorder="1" applyAlignment="1"/>
    <xf numFmtId="165" fontId="6" fillId="0" borderId="0" xfId="0" applyFont="1" applyBorder="1" applyAlignment="1">
      <alignment horizontal="center"/>
    </xf>
    <xf numFmtId="165" fontId="7" fillId="0" borderId="0" xfId="0" applyFont="1" applyBorder="1" applyAlignment="1">
      <alignment horizontal="center"/>
    </xf>
    <xf numFmtId="165" fontId="6" fillId="0" borderId="3" xfId="0" applyFont="1" applyBorder="1" applyAlignment="1"/>
    <xf numFmtId="165" fontId="6" fillId="0" borderId="4" xfId="0" applyFont="1" applyBorder="1" applyAlignment="1"/>
    <xf numFmtId="165" fontId="6" fillId="0" borderId="5" xfId="0" applyFont="1" applyBorder="1" applyAlignment="1"/>
    <xf numFmtId="165" fontId="6" fillId="0" borderId="6" xfId="0" applyFont="1" applyBorder="1" applyAlignment="1">
      <alignment horizontal="center"/>
    </xf>
    <xf numFmtId="165" fontId="6" fillId="0" borderId="7" xfId="0" applyFont="1" applyBorder="1" applyAlignment="1"/>
    <xf numFmtId="165" fontId="6" fillId="0" borderId="8" xfId="0" applyFont="1" applyBorder="1" applyAlignment="1">
      <alignment horizontal="center"/>
    </xf>
    <xf numFmtId="165" fontId="6" fillId="0" borderId="4" xfId="0" applyFont="1" applyBorder="1" applyAlignment="1">
      <alignment horizontal="center"/>
    </xf>
    <xf numFmtId="165" fontId="7" fillId="0" borderId="6" xfId="0" applyFont="1" applyBorder="1" applyAlignment="1">
      <alignment horizontal="center"/>
    </xf>
    <xf numFmtId="165" fontId="6" fillId="0" borderId="8" xfId="0" applyFont="1" applyBorder="1" applyAlignment="1"/>
    <xf numFmtId="165" fontId="7" fillId="0" borderId="6" xfId="0" applyFont="1" applyBorder="1" applyAlignment="1"/>
    <xf numFmtId="165" fontId="6" fillId="0" borderId="6" xfId="0" applyFont="1" applyBorder="1" applyAlignment="1"/>
    <xf numFmtId="165" fontId="6" fillId="0" borderId="6" xfId="0" quotePrefix="1" applyFont="1" applyBorder="1" applyAlignment="1"/>
    <xf numFmtId="165" fontId="6" fillId="0" borderId="0" xfId="0" applyFont="1" applyAlignment="1">
      <alignment horizontal="centerContinuous" vertical="center"/>
    </xf>
    <xf numFmtId="165" fontId="0" fillId="0" borderId="0" xfId="0" applyFont="1" applyAlignment="1">
      <alignment horizontal="centerContinuous" vertical="center"/>
    </xf>
    <xf numFmtId="165" fontId="0" fillId="0" borderId="0" xfId="0" applyFont="1" applyAlignment="1">
      <alignment vertical="center"/>
    </xf>
    <xf numFmtId="165" fontId="6" fillId="3" borderId="0" xfId="0" applyFont="1" applyFill="1" applyAlignment="1">
      <alignment horizontal="left" vertical="center"/>
    </xf>
    <xf numFmtId="165" fontId="0" fillId="0" borderId="0" xfId="0" applyFont="1" applyBorder="1" applyAlignment="1">
      <alignment vertical="center"/>
    </xf>
    <xf numFmtId="165" fontId="0" fillId="3" borderId="9" xfId="0" applyFont="1" applyFill="1" applyBorder="1" applyAlignment="1">
      <alignment horizontal="centerContinuous" vertical="center"/>
    </xf>
    <xf numFmtId="165" fontId="0" fillId="3" borderId="10" xfId="0" applyFont="1" applyFill="1" applyBorder="1" applyAlignment="1">
      <alignment horizontal="centerContinuous" vertical="center"/>
    </xf>
    <xf numFmtId="165" fontId="0" fillId="3" borderId="11" xfId="0" applyFont="1" applyFill="1" applyBorder="1" applyAlignment="1">
      <alignment horizontal="center" vertical="center"/>
    </xf>
    <xf numFmtId="165" fontId="0" fillId="3" borderId="12" xfId="0" quotePrefix="1" applyFont="1" applyFill="1" applyBorder="1" applyAlignment="1">
      <alignment horizontal="centerContinuous" vertical="center" wrapText="1"/>
    </xf>
    <xf numFmtId="165" fontId="0" fillId="3" borderId="12" xfId="0" quotePrefix="1" applyFont="1" applyFill="1" applyBorder="1" applyAlignment="1">
      <alignment horizontal="center" vertical="center" wrapText="1"/>
    </xf>
    <xf numFmtId="165" fontId="0" fillId="3" borderId="13" xfId="0" applyFont="1" applyFill="1" applyBorder="1" applyAlignment="1">
      <alignment horizontal="center" vertical="center"/>
    </xf>
    <xf numFmtId="165" fontId="0" fillId="0" borderId="0" xfId="0" applyFont="1" applyFill="1" applyBorder="1" applyAlignment="1">
      <alignment horizontal="center" vertical="center"/>
    </xf>
    <xf numFmtId="165" fontId="0" fillId="0" borderId="0" xfId="0" applyFont="1" applyFill="1" applyBorder="1" applyAlignment="1">
      <alignment horizontal="center" vertical="center" wrapText="1"/>
    </xf>
    <xf numFmtId="165" fontId="0" fillId="0" borderId="0" xfId="0" quotePrefix="1" applyFont="1" applyFill="1" applyBorder="1" applyAlignment="1">
      <alignment horizontal="center" vertical="center" wrapText="1"/>
    </xf>
    <xf numFmtId="165" fontId="0" fillId="0" borderId="0" xfId="0" applyFont="1" applyFill="1" applyBorder="1" applyAlignment="1">
      <alignment vertical="center" wrapText="1"/>
    </xf>
    <xf numFmtId="0" fontId="0" fillId="3" borderId="13" xfId="0" quotePrefix="1" applyNumberFormat="1" applyFont="1" applyFill="1" applyBorder="1" applyAlignment="1">
      <alignment horizontal="center" vertical="center"/>
    </xf>
    <xf numFmtId="165" fontId="9" fillId="0" borderId="0" xfId="0" applyFont="1" applyFill="1" applyBorder="1" applyAlignment="1">
      <alignment horizontal="left" vertical="center"/>
    </xf>
    <xf numFmtId="165" fontId="0" fillId="0" borderId="0" xfId="0" applyFont="1" applyFill="1" applyBorder="1" applyAlignment="1">
      <alignment vertical="center"/>
    </xf>
    <xf numFmtId="165" fontId="0" fillId="0" borderId="0" xfId="0" applyFont="1" applyFill="1" applyBorder="1" applyAlignment="1" applyProtection="1">
      <alignment vertical="center"/>
    </xf>
    <xf numFmtId="166" fontId="0" fillId="0" borderId="0" xfId="25" applyFont="1" applyFill="1" applyBorder="1" applyAlignment="1" applyProtection="1">
      <alignment vertical="center"/>
    </xf>
    <xf numFmtId="165" fontId="8" fillId="0" borderId="0" xfId="0" quotePrefix="1" applyFont="1" applyFill="1" applyBorder="1" applyAlignment="1">
      <alignment horizontal="left" vertical="center"/>
    </xf>
    <xf numFmtId="165" fontId="0" fillId="0" borderId="0" xfId="0" applyFont="1" applyAlignment="1"/>
    <xf numFmtId="165" fontId="0" fillId="0" borderId="0" xfId="0" applyFont="1" applyFill="1" applyBorder="1" applyAlignment="1">
      <alignment horizontal="left" vertical="center"/>
    </xf>
    <xf numFmtId="183" fontId="0" fillId="0" borderId="0" xfId="0" applyNumberFormat="1" applyFont="1" applyAlignment="1" applyProtection="1">
      <alignment horizontal="right" vertical="center" indent="1"/>
    </xf>
    <xf numFmtId="183" fontId="0" fillId="0" borderId="0" xfId="0" applyNumberFormat="1" applyFont="1" applyAlignment="1">
      <alignment horizontal="right" vertical="center" indent="1"/>
    </xf>
    <xf numFmtId="183" fontId="0" fillId="0" borderId="0" xfId="0" applyNumberFormat="1" applyFont="1" applyBorder="1" applyAlignment="1" applyProtection="1">
      <alignment horizontal="right" vertical="center" indent="1"/>
    </xf>
    <xf numFmtId="183" fontId="0" fillId="0" borderId="0" xfId="0" applyNumberFormat="1" applyFont="1" applyBorder="1" applyAlignment="1">
      <alignment horizontal="right" vertical="center" indent="1"/>
    </xf>
    <xf numFmtId="165" fontId="0" fillId="3" borderId="9" xfId="0" applyFill="1" applyBorder="1" applyAlignment="1">
      <alignment horizontal="centerContinuous" vertical="center"/>
    </xf>
    <xf numFmtId="165" fontId="0" fillId="0" borderId="0" xfId="0" applyFill="1" applyBorder="1" applyAlignment="1">
      <alignment vertical="center"/>
    </xf>
    <xf numFmtId="0" fontId="0" fillId="0" borderId="0" xfId="0" applyNumberFormat="1" applyAlignment="1"/>
    <xf numFmtId="17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3" fontId="10" fillId="0" borderId="16" xfId="0" applyNumberFormat="1" applyFont="1" applyFill="1" applyBorder="1" applyAlignment="1">
      <alignment horizontal="right" wrapText="1"/>
    </xf>
    <xf numFmtId="171" fontId="4" fillId="0" borderId="15" xfId="0" applyNumberFormat="1" applyFont="1" applyFill="1" applyBorder="1" applyAlignment="1">
      <alignment horizontal="right"/>
    </xf>
    <xf numFmtId="171" fontId="4" fillId="0" borderId="17" xfId="0" applyNumberFormat="1" applyFont="1" applyFill="1" applyBorder="1" applyAlignment="1">
      <alignment horizontal="right"/>
    </xf>
    <xf numFmtId="171" fontId="4" fillId="0" borderId="16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 wrapText="1"/>
    </xf>
    <xf numFmtId="171" fontId="4" fillId="0" borderId="18" xfId="0" applyNumberFormat="1" applyFont="1" applyFill="1" applyBorder="1" applyAlignment="1">
      <alignment horizontal="right"/>
    </xf>
    <xf numFmtId="171" fontId="4" fillId="0" borderId="0" xfId="0" applyNumberFormat="1" applyFont="1" applyFill="1" applyBorder="1" applyAlignment="1">
      <alignment horizontal="right"/>
    </xf>
    <xf numFmtId="171" fontId="4" fillId="0" borderId="19" xfId="0" applyNumberFormat="1" applyFont="1" applyFill="1" applyBorder="1" applyAlignment="1">
      <alignment horizontal="right"/>
    </xf>
    <xf numFmtId="3" fontId="10" fillId="0" borderId="21" xfId="0" applyNumberFormat="1" applyFont="1" applyFill="1" applyBorder="1" applyAlignment="1">
      <alignment horizontal="right" wrapText="1"/>
    </xf>
    <xf numFmtId="171" fontId="4" fillId="0" borderId="20" xfId="0" applyNumberFormat="1" applyFont="1" applyFill="1" applyBorder="1" applyAlignment="1">
      <alignment horizontal="right"/>
    </xf>
    <xf numFmtId="171" fontId="4" fillId="0" borderId="22" xfId="0" applyNumberFormat="1" applyFont="1" applyFill="1" applyBorder="1" applyAlignment="1">
      <alignment horizontal="right"/>
    </xf>
    <xf numFmtId="171" fontId="4" fillId="0" borderId="21" xfId="0" applyNumberFormat="1" applyFont="1" applyFill="1" applyBorder="1" applyAlignment="1">
      <alignment horizontal="right"/>
    </xf>
    <xf numFmtId="165" fontId="0" fillId="3" borderId="11" xfId="0" applyFill="1" applyBorder="1" applyAlignment="1">
      <alignment horizontal="centerContinuous" vertical="center"/>
    </xf>
    <xf numFmtId="0" fontId="0" fillId="3" borderId="0" xfId="0" quotePrefix="1" applyNumberFormat="1" applyFont="1" applyFill="1" applyBorder="1" applyAlignment="1">
      <alignment horizontal="center" vertical="center"/>
    </xf>
    <xf numFmtId="183" fontId="0" fillId="0" borderId="0" xfId="0" applyNumberFormat="1" applyFont="1" applyAlignment="1" applyProtection="1">
      <alignment horizontal="right" vertical="center" indent="1"/>
    </xf>
    <xf numFmtId="0" fontId="0" fillId="3" borderId="0" xfId="0" quotePrefix="1" applyNumberFormat="1" applyFont="1" applyFill="1" applyBorder="1" applyAlignment="1">
      <alignment horizontal="center" vertical="center"/>
    </xf>
    <xf numFmtId="165" fontId="0" fillId="3" borderId="13" xfId="0" applyFill="1" applyBorder="1" applyAlignment="1">
      <alignment horizontal="center" vertical="center" wrapText="1"/>
    </xf>
    <xf numFmtId="165" fontId="0" fillId="3" borderId="13" xfId="0" applyFont="1" applyFill="1" applyBorder="1" applyAlignment="1">
      <alignment vertical="center" wrapText="1"/>
    </xf>
    <xf numFmtId="165" fontId="0" fillId="3" borderId="24" xfId="0" applyFont="1" applyFill="1" applyBorder="1" applyAlignment="1">
      <alignment vertical="center" wrapText="1"/>
    </xf>
    <xf numFmtId="165" fontId="0" fillId="3" borderId="9" xfId="0" applyFont="1" applyFill="1" applyBorder="1" applyAlignment="1">
      <alignment horizontal="center" vertical="center" wrapText="1"/>
    </xf>
    <xf numFmtId="165" fontId="0" fillId="3" borderId="11" xfId="0" applyFont="1" applyFill="1" applyBorder="1" applyAlignment="1">
      <alignment horizontal="center" vertical="center"/>
    </xf>
    <xf numFmtId="165" fontId="0" fillId="3" borderId="10" xfId="0" applyFont="1" applyFill="1" applyBorder="1" applyAlignment="1">
      <alignment horizontal="center" vertical="center" wrapText="1"/>
    </xf>
    <xf numFmtId="165" fontId="0" fillId="3" borderId="12" xfId="0" applyFont="1" applyFill="1" applyBorder="1" applyAlignment="1">
      <alignment horizontal="center" vertical="center"/>
    </xf>
    <xf numFmtId="165" fontId="0" fillId="3" borderId="23" xfId="0" applyFont="1" applyFill="1" applyBorder="1" applyAlignment="1">
      <alignment horizontal="center" vertical="center" wrapText="1"/>
    </xf>
    <xf numFmtId="165" fontId="0" fillId="3" borderId="23" xfId="0" applyFont="1" applyFill="1" applyBorder="1" applyAlignment="1">
      <alignment horizontal="center" vertical="center"/>
    </xf>
    <xf numFmtId="165" fontId="0" fillId="3" borderId="9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</cellXfs>
  <cellStyles count="72">
    <cellStyle name="0mitP" xfId="1"/>
    <cellStyle name="0ohneP" xfId="2"/>
    <cellStyle name="10mitP" xfId="3"/>
    <cellStyle name="10mitP 2" xfId="4"/>
    <cellStyle name="10mitP 2 2" xfId="56"/>
    <cellStyle name="1mitP" xfId="5"/>
    <cellStyle name="3mitP" xfId="6"/>
    <cellStyle name="3mitP 2" xfId="7"/>
    <cellStyle name="3mitP 2 2" xfId="57"/>
    <cellStyle name="3ohneP" xfId="8"/>
    <cellStyle name="3ohneP 2" xfId="9"/>
    <cellStyle name="3ohneP 2 2" xfId="58"/>
    <cellStyle name="4mitP" xfId="10"/>
    <cellStyle name="4mitP 2" xfId="11"/>
    <cellStyle name="4mitP 2 2" xfId="59"/>
    <cellStyle name="6mitP" xfId="12"/>
    <cellStyle name="6mitP 2" xfId="13"/>
    <cellStyle name="6mitP 2 2" xfId="60"/>
    <cellStyle name="6ohneP" xfId="14"/>
    <cellStyle name="6ohneP 2" xfId="15"/>
    <cellStyle name="6ohneP 2 2" xfId="61"/>
    <cellStyle name="7mitP" xfId="16"/>
    <cellStyle name="7mitP 2" xfId="17"/>
    <cellStyle name="7mitP 2 2" xfId="62"/>
    <cellStyle name="9mitP" xfId="18"/>
    <cellStyle name="9mitP 2" xfId="19"/>
    <cellStyle name="9mitP 2 2" xfId="63"/>
    <cellStyle name="9ohneP" xfId="20"/>
    <cellStyle name="9ohneP 2" xfId="21"/>
    <cellStyle name="9ohneP 2 2" xfId="64"/>
    <cellStyle name="Dez 1" xfId="22"/>
    <cellStyle name="Dez 2" xfId="23"/>
    <cellStyle name="Dez 3" xfId="24"/>
    <cellStyle name="Dezimal_1" xfId="25"/>
    <cellStyle name="Euro" xfId="26"/>
    <cellStyle name="Euro 2" xfId="27"/>
    <cellStyle name="Euro 2 2" xfId="66"/>
    <cellStyle name="Euro 3" xfId="65"/>
    <cellStyle name="Ganz" xfId="28"/>
    <cellStyle name="Hyperlink 2" xfId="29"/>
    <cellStyle name="Hyperlink 3" xfId="30"/>
    <cellStyle name="Hyperlink 4" xfId="31"/>
    <cellStyle name="Hyperlink 5" xfId="32"/>
    <cellStyle name="Hyperlink_Info-Seite" xfId="33"/>
    <cellStyle name="Link 2" xfId="34"/>
    <cellStyle name="Link 3" xfId="35"/>
    <cellStyle name="nf2" xfId="36"/>
    <cellStyle name="Normal_040831_KapaBedarf-AA_Hochfahrlogik_A2LL_KT" xfId="37"/>
    <cellStyle name="Prozent 2" xfId="38"/>
    <cellStyle name="Prozent 2 2" xfId="39"/>
    <cellStyle name="Standard" xfId="0" builtinId="0"/>
    <cellStyle name="Standard 2" xfId="40"/>
    <cellStyle name="Standard 2 2" xfId="41"/>
    <cellStyle name="Standard 2 2 2" xfId="42"/>
    <cellStyle name="Standard 2 2 3" xfId="43"/>
    <cellStyle name="Standard 2 3" xfId="44"/>
    <cellStyle name="Standard 2 3 2" xfId="45"/>
    <cellStyle name="Standard 2 3 3" xfId="46"/>
    <cellStyle name="Standard 2 3 3 2" xfId="67"/>
    <cellStyle name="Standard 2 4" xfId="47"/>
    <cellStyle name="Standard 3" xfId="48"/>
    <cellStyle name="Standard 3 2" xfId="49"/>
    <cellStyle name="Standard 3 3" xfId="68"/>
    <cellStyle name="Standard 4" xfId="50"/>
    <cellStyle name="Standard 4 2" xfId="69"/>
    <cellStyle name="Standard 5" xfId="51"/>
    <cellStyle name="Standard 6" xfId="52"/>
    <cellStyle name="Standard 6 2" xfId="70"/>
    <cellStyle name="Standard 7" xfId="53"/>
    <cellStyle name="Standard 7 2" xfId="71"/>
    <cellStyle name="Tsd" xfId="54"/>
    <cellStyle name="U_1 - Formatvorlage1" xfId="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FF99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W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Tabell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0"/>
  <sheetViews>
    <sheetView showGridLines="0" workbookViewId="0">
      <selection activeCell="B41" sqref="B41"/>
    </sheetView>
  </sheetViews>
  <sheetFormatPr baseColWidth="10" defaultRowHeight="12.75" customHeight="1" x14ac:dyDescent="0.2"/>
  <cols>
    <col min="1" max="1" width="2.83203125" style="1" customWidth="1"/>
    <col min="2" max="2" width="104.83203125" style="1" customWidth="1"/>
    <col min="3" max="8" width="12" style="1"/>
    <col min="9" max="9" width="18.6640625" style="1" customWidth="1"/>
    <col min="10" max="16384" width="12" style="1"/>
  </cols>
  <sheetData>
    <row r="1" spans="1:9" ht="12.75" customHeight="1" x14ac:dyDescent="0.2">
      <c r="A1" s="5"/>
      <c r="B1" s="6"/>
    </row>
    <row r="2" spans="1:9" ht="12.75" customHeight="1" x14ac:dyDescent="0.2">
      <c r="A2" s="7"/>
      <c r="B2" s="8" t="s">
        <v>29</v>
      </c>
      <c r="C2" s="3"/>
    </row>
    <row r="3" spans="1:9" ht="12.75" customHeight="1" x14ac:dyDescent="0.2">
      <c r="A3" s="9"/>
      <c r="B3" s="10"/>
      <c r="C3" s="3"/>
    </row>
    <row r="4" spans="1:9" ht="12.75" customHeight="1" x14ac:dyDescent="0.2">
      <c r="A4" s="5"/>
      <c r="B4" s="11"/>
      <c r="C4" s="3"/>
    </row>
    <row r="5" spans="1:9" ht="12.75" customHeight="1" x14ac:dyDescent="0.2">
      <c r="A5" s="7"/>
      <c r="B5" s="12" t="s">
        <v>61</v>
      </c>
      <c r="C5" s="4"/>
      <c r="D5" s="2"/>
      <c r="E5" s="2"/>
      <c r="F5" s="2"/>
      <c r="G5" s="2"/>
      <c r="H5" s="2"/>
      <c r="I5" s="2"/>
    </row>
    <row r="6" spans="1:9" ht="12.75" customHeight="1" x14ac:dyDescent="0.2">
      <c r="A6" s="7"/>
      <c r="B6" s="12"/>
      <c r="C6" s="4"/>
      <c r="D6" s="2"/>
      <c r="E6" s="2"/>
      <c r="F6" s="2"/>
      <c r="G6" s="2"/>
      <c r="H6" s="2"/>
      <c r="I6" s="2"/>
    </row>
    <row r="7" spans="1:9" ht="12.75" customHeight="1" x14ac:dyDescent="0.2">
      <c r="A7" s="9"/>
      <c r="B7" s="13"/>
    </row>
    <row r="8" spans="1:9" ht="12.75" customHeight="1" x14ac:dyDescent="0.2">
      <c r="A8" s="5"/>
      <c r="B8" s="6"/>
    </row>
    <row r="9" spans="1:9" ht="12.75" customHeight="1" x14ac:dyDescent="0.2">
      <c r="A9" s="7"/>
      <c r="B9" s="14" t="s">
        <v>30</v>
      </c>
    </row>
    <row r="10" spans="1:9" ht="12.75" customHeight="1" x14ac:dyDescent="0.2">
      <c r="A10" s="7"/>
      <c r="B10" s="15"/>
    </row>
    <row r="11" spans="1:9" ht="12.75" customHeight="1" x14ac:dyDescent="0.2">
      <c r="A11" s="7"/>
      <c r="B11" s="15" t="s">
        <v>31</v>
      </c>
    </row>
    <row r="12" spans="1:9" ht="12.75" customHeight="1" x14ac:dyDescent="0.2">
      <c r="A12" s="7"/>
      <c r="B12" s="15"/>
    </row>
    <row r="13" spans="1:9" ht="12.75" customHeight="1" x14ac:dyDescent="0.2">
      <c r="A13" s="7"/>
      <c r="B13" s="15" t="s">
        <v>32</v>
      </c>
    </row>
    <row r="14" spans="1:9" ht="12.75" customHeight="1" x14ac:dyDescent="0.2">
      <c r="A14" s="7"/>
      <c r="B14" s="15" t="s">
        <v>33</v>
      </c>
    </row>
    <row r="15" spans="1:9" ht="12.75" customHeight="1" x14ac:dyDescent="0.2">
      <c r="A15" s="7"/>
      <c r="B15" s="15" t="s">
        <v>34</v>
      </c>
    </row>
    <row r="16" spans="1:9" ht="12.75" customHeight="1" x14ac:dyDescent="0.2">
      <c r="A16" s="7"/>
      <c r="B16" s="15" t="s">
        <v>35</v>
      </c>
    </row>
    <row r="17" spans="1:2" ht="12.75" customHeight="1" x14ac:dyDescent="0.2">
      <c r="A17" s="7"/>
      <c r="B17" s="15" t="s">
        <v>36</v>
      </c>
    </row>
    <row r="18" spans="1:2" ht="12.75" customHeight="1" x14ac:dyDescent="0.2">
      <c r="A18" s="9"/>
      <c r="B18" s="13"/>
    </row>
    <row r="19" spans="1:2" ht="12.75" customHeight="1" x14ac:dyDescent="0.2">
      <c r="A19" s="5"/>
      <c r="B19" s="6"/>
    </row>
    <row r="20" spans="1:2" ht="12.75" customHeight="1" x14ac:dyDescent="0.2">
      <c r="A20" s="7"/>
      <c r="B20" s="14" t="s">
        <v>37</v>
      </c>
    </row>
    <row r="21" spans="1:2" ht="12.75" customHeight="1" x14ac:dyDescent="0.2">
      <c r="A21" s="7"/>
      <c r="B21" s="15"/>
    </row>
    <row r="22" spans="1:2" ht="12.75" customHeight="1" x14ac:dyDescent="0.2">
      <c r="A22" s="7"/>
      <c r="B22" s="15" t="s">
        <v>59</v>
      </c>
    </row>
    <row r="23" spans="1:2" ht="12.75" customHeight="1" x14ac:dyDescent="0.2">
      <c r="A23" s="7"/>
      <c r="B23" s="16" t="s">
        <v>56</v>
      </c>
    </row>
    <row r="24" spans="1:2" ht="12.75" customHeight="1" x14ac:dyDescent="0.2">
      <c r="A24" s="9"/>
      <c r="B24" s="13"/>
    </row>
    <row r="25" spans="1:2" ht="12.75" customHeight="1" x14ac:dyDescent="0.2">
      <c r="A25" s="5"/>
      <c r="B25" s="6"/>
    </row>
    <row r="26" spans="1:2" ht="12.75" customHeight="1" x14ac:dyDescent="0.2">
      <c r="A26" s="7"/>
      <c r="B26" s="14" t="s">
        <v>38</v>
      </c>
    </row>
    <row r="27" spans="1:2" ht="12.75" customHeight="1" x14ac:dyDescent="0.2">
      <c r="A27" s="7"/>
      <c r="B27" s="15"/>
    </row>
    <row r="28" spans="1:2" ht="12.75" customHeight="1" x14ac:dyDescent="0.2">
      <c r="A28" s="7"/>
      <c r="B28" s="15" t="s">
        <v>39</v>
      </c>
    </row>
    <row r="29" spans="1:2" ht="12.75" customHeight="1" x14ac:dyDescent="0.2">
      <c r="A29" s="7"/>
      <c r="B29" s="15" t="s">
        <v>40</v>
      </c>
    </row>
    <row r="30" spans="1:2" ht="12.75" customHeight="1" x14ac:dyDescent="0.2">
      <c r="A30" s="9"/>
      <c r="B30" s="13"/>
    </row>
    <row r="31" spans="1:2" ht="12.75" customHeight="1" x14ac:dyDescent="0.2">
      <c r="A31" s="5"/>
      <c r="B31" s="6"/>
    </row>
    <row r="32" spans="1:2" ht="12.75" customHeight="1" x14ac:dyDescent="0.2">
      <c r="A32" s="7"/>
      <c r="B32" s="14" t="s">
        <v>41</v>
      </c>
    </row>
    <row r="33" spans="1:2" ht="12.75" customHeight="1" x14ac:dyDescent="0.2">
      <c r="A33" s="7"/>
      <c r="B33" s="15"/>
    </row>
    <row r="34" spans="1:2" ht="12.75" customHeight="1" x14ac:dyDescent="0.2">
      <c r="A34" s="7"/>
      <c r="B34" s="15" t="s">
        <v>45</v>
      </c>
    </row>
    <row r="35" spans="1:2" ht="12.75" customHeight="1" x14ac:dyDescent="0.2">
      <c r="A35" s="9"/>
      <c r="B35" s="13"/>
    </row>
    <row r="36" spans="1:2" ht="12.75" customHeight="1" x14ac:dyDescent="0.2">
      <c r="A36" s="5"/>
      <c r="B36" s="6"/>
    </row>
    <row r="37" spans="1:2" ht="12.75" customHeight="1" x14ac:dyDescent="0.2">
      <c r="A37" s="7"/>
      <c r="B37" s="14" t="s">
        <v>43</v>
      </c>
    </row>
    <row r="38" spans="1:2" ht="12.75" customHeight="1" x14ac:dyDescent="0.2">
      <c r="A38" s="7"/>
      <c r="B38" s="15"/>
    </row>
    <row r="39" spans="1:2" ht="12.75" customHeight="1" x14ac:dyDescent="0.2">
      <c r="A39" s="7"/>
      <c r="B39" s="15" t="s">
        <v>42</v>
      </c>
    </row>
    <row r="40" spans="1:2" ht="12.75" customHeight="1" x14ac:dyDescent="0.2">
      <c r="A40" s="9"/>
      <c r="B40" s="1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U57"/>
  <sheetViews>
    <sheetView tabSelected="1" zoomScaleNormal="100" workbookViewId="0">
      <selection activeCell="O47" sqref="O47"/>
    </sheetView>
  </sheetViews>
  <sheetFormatPr baseColWidth="10" defaultColWidth="9.83203125" defaultRowHeight="12.75" customHeight="1" x14ac:dyDescent="0.2"/>
  <cols>
    <col min="1" max="1" width="10.83203125" style="19" customWidth="1"/>
    <col min="2" max="2" width="13.83203125" style="19" customWidth="1"/>
    <col min="3" max="6" width="12.83203125" style="19" customWidth="1"/>
    <col min="7" max="7" width="13.83203125" style="19" customWidth="1"/>
    <col min="8" max="9" width="12.83203125" style="19" customWidth="1"/>
    <col min="10" max="10" width="10.6640625" style="19" hidden="1" customWidth="1"/>
    <col min="11" max="16384" width="9.83203125" style="19"/>
  </cols>
  <sheetData>
    <row r="1" spans="1:10" ht="12.75" customHeight="1" x14ac:dyDescent="0.2">
      <c r="A1" s="17" t="s">
        <v>54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2.75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</row>
    <row r="3" spans="1:10" ht="26.45" customHeight="1" x14ac:dyDescent="0.2">
      <c r="A3" s="20" t="s">
        <v>57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2.7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25.5" customHeight="1" thickBot="1" x14ac:dyDescent="0.25">
      <c r="A5" s="67" t="s">
        <v>60</v>
      </c>
      <c r="B5" s="70" t="s">
        <v>46</v>
      </c>
      <c r="C5" s="44" t="s">
        <v>58</v>
      </c>
      <c r="D5" s="22"/>
      <c r="E5" s="22"/>
      <c r="F5" s="22"/>
      <c r="G5" s="22"/>
      <c r="H5" s="22"/>
      <c r="I5" s="23"/>
      <c r="J5" s="72" t="s">
        <v>48</v>
      </c>
    </row>
    <row r="6" spans="1:10" ht="12.75" customHeight="1" thickBot="1" x14ac:dyDescent="0.25">
      <c r="A6" s="68"/>
      <c r="B6" s="71"/>
      <c r="C6" s="75" t="s">
        <v>0</v>
      </c>
      <c r="D6" s="75" t="s">
        <v>1</v>
      </c>
      <c r="E6" s="75" t="s">
        <v>2</v>
      </c>
      <c r="F6" s="75" t="s">
        <v>3</v>
      </c>
      <c r="G6" s="74" t="s">
        <v>50</v>
      </c>
      <c r="H6" s="63" t="s">
        <v>51</v>
      </c>
      <c r="I6" s="25"/>
      <c r="J6" s="73"/>
    </row>
    <row r="7" spans="1:10" ht="25.5" customHeight="1" thickBot="1" x14ac:dyDescent="0.25">
      <c r="A7" s="69"/>
      <c r="B7" s="71"/>
      <c r="C7" s="76"/>
      <c r="D7" s="76"/>
      <c r="E7" s="76"/>
      <c r="F7" s="76"/>
      <c r="G7" s="70"/>
      <c r="H7" s="24" t="s">
        <v>4</v>
      </c>
      <c r="I7" s="26" t="s">
        <v>47</v>
      </c>
      <c r="J7" s="73"/>
    </row>
    <row r="8" spans="1:10" ht="12.75" customHeight="1" x14ac:dyDescent="0.2">
      <c r="A8" s="27"/>
      <c r="B8" s="28"/>
      <c r="C8" s="28"/>
      <c r="D8" s="28"/>
      <c r="E8" s="28"/>
      <c r="F8" s="28"/>
      <c r="G8" s="29"/>
      <c r="H8" s="28"/>
      <c r="I8" s="30"/>
      <c r="J8" s="31"/>
    </row>
    <row r="9" spans="1:10" ht="12.75" customHeight="1" x14ac:dyDescent="0.2">
      <c r="A9" s="32" t="s">
        <v>21</v>
      </c>
      <c r="B9" s="40">
        <v>4646</v>
      </c>
      <c r="C9" s="40">
        <v>1508</v>
      </c>
      <c r="D9" s="40">
        <v>1559</v>
      </c>
      <c r="E9" s="40">
        <v>729</v>
      </c>
      <c r="F9" s="40">
        <v>526</v>
      </c>
      <c r="G9" s="40">
        <f>SUM(H9:I9)</f>
        <v>324</v>
      </c>
      <c r="H9" s="40">
        <v>214</v>
      </c>
      <c r="I9" s="40">
        <v>110</v>
      </c>
      <c r="J9" s="40">
        <v>19406</v>
      </c>
    </row>
    <row r="10" spans="1:10" ht="12.75" hidden="1" customHeight="1" x14ac:dyDescent="0.2">
      <c r="A10" s="32" t="s">
        <v>22</v>
      </c>
      <c r="B10" s="40">
        <v>6806</v>
      </c>
      <c r="C10" s="40">
        <v>2031</v>
      </c>
      <c r="D10" s="40">
        <v>2136</v>
      </c>
      <c r="E10" s="40">
        <v>1148</v>
      </c>
      <c r="F10" s="40">
        <v>1022</v>
      </c>
      <c r="G10" s="40">
        <f t="shared" ref="G10:G34" si="0">SUM(H10:I10)</f>
        <v>469</v>
      </c>
      <c r="H10" s="40">
        <v>329</v>
      </c>
      <c r="I10" s="40">
        <v>140</v>
      </c>
      <c r="J10" s="40">
        <v>29868</v>
      </c>
    </row>
    <row r="11" spans="1:10" ht="12.75" hidden="1" customHeight="1" x14ac:dyDescent="0.2">
      <c r="A11" s="32" t="s">
        <v>23</v>
      </c>
      <c r="B11" s="40">
        <v>11092</v>
      </c>
      <c r="C11" s="40">
        <v>2338</v>
      </c>
      <c r="D11" s="40">
        <v>3298</v>
      </c>
      <c r="E11" s="40">
        <v>2094</v>
      </c>
      <c r="F11" s="40">
        <v>2256</v>
      </c>
      <c r="G11" s="40">
        <f t="shared" si="0"/>
        <v>1106</v>
      </c>
      <c r="H11" s="40">
        <v>896</v>
      </c>
      <c r="I11" s="40">
        <v>210</v>
      </c>
      <c r="J11" s="40">
        <v>59220</v>
      </c>
    </row>
    <row r="12" spans="1:10" ht="12.75" hidden="1" customHeight="1" x14ac:dyDescent="0.2">
      <c r="A12" s="32" t="s">
        <v>24</v>
      </c>
      <c r="B12" s="40">
        <v>15320</v>
      </c>
      <c r="C12" s="40">
        <v>2181</v>
      </c>
      <c r="D12" s="40">
        <v>3853</v>
      </c>
      <c r="E12" s="40">
        <v>2940</v>
      </c>
      <c r="F12" s="40">
        <v>3808</v>
      </c>
      <c r="G12" s="40">
        <f t="shared" si="0"/>
        <v>2538</v>
      </c>
      <c r="H12" s="40">
        <v>2036</v>
      </c>
      <c r="I12" s="40">
        <v>502</v>
      </c>
      <c r="J12" s="40">
        <v>107156</v>
      </c>
    </row>
    <row r="13" spans="1:10" ht="12.75" hidden="1" customHeight="1" x14ac:dyDescent="0.2">
      <c r="A13" s="32" t="s">
        <v>25</v>
      </c>
      <c r="B13" s="40">
        <v>13804</v>
      </c>
      <c r="C13" s="40">
        <v>1986</v>
      </c>
      <c r="D13" s="40">
        <v>3656</v>
      </c>
      <c r="E13" s="40">
        <v>2470</v>
      </c>
      <c r="F13" s="40">
        <v>2766</v>
      </c>
      <c r="G13" s="40">
        <f t="shared" si="0"/>
        <v>2926</v>
      </c>
      <c r="H13" s="40">
        <v>2074</v>
      </c>
      <c r="I13" s="40">
        <v>852</v>
      </c>
      <c r="J13" s="40">
        <v>108928</v>
      </c>
    </row>
    <row r="14" spans="1:10" ht="12.75" customHeight="1" x14ac:dyDescent="0.2">
      <c r="A14" s="32" t="s">
        <v>16</v>
      </c>
      <c r="B14" s="40">
        <v>12936</v>
      </c>
      <c r="C14" s="40">
        <v>2354</v>
      </c>
      <c r="D14" s="40">
        <v>3310</v>
      </c>
      <c r="E14" s="40">
        <v>2408</v>
      </c>
      <c r="F14" s="40">
        <v>2212</v>
      </c>
      <c r="G14" s="40">
        <f t="shared" si="0"/>
        <v>2652</v>
      </c>
      <c r="H14" s="40">
        <v>1518</v>
      </c>
      <c r="I14" s="40">
        <v>1134</v>
      </c>
      <c r="J14" s="40">
        <v>106021</v>
      </c>
    </row>
    <row r="15" spans="1:10" ht="12.75" hidden="1" customHeight="1" x14ac:dyDescent="0.2">
      <c r="A15" s="32" t="s">
        <v>17</v>
      </c>
      <c r="B15" s="40">
        <v>12738</v>
      </c>
      <c r="C15" s="40">
        <v>2508</v>
      </c>
      <c r="D15" s="40">
        <v>3272</v>
      </c>
      <c r="E15" s="40">
        <v>2106</v>
      </c>
      <c r="F15" s="40">
        <v>2144</v>
      </c>
      <c r="G15" s="40">
        <f t="shared" si="0"/>
        <v>2708</v>
      </c>
      <c r="H15" s="40">
        <v>1638</v>
      </c>
      <c r="I15" s="40">
        <v>1070</v>
      </c>
      <c r="J15" s="40">
        <v>109870</v>
      </c>
    </row>
    <row r="16" spans="1:10" ht="12.75" hidden="1" customHeight="1" x14ac:dyDescent="0.2">
      <c r="A16" s="32" t="s">
        <v>18</v>
      </c>
      <c r="B16" s="40">
        <v>13950</v>
      </c>
      <c r="C16" s="40">
        <v>2166</v>
      </c>
      <c r="D16" s="40">
        <v>3400</v>
      </c>
      <c r="E16" s="40">
        <v>2746</v>
      </c>
      <c r="F16" s="40">
        <v>2772</v>
      </c>
      <c r="G16" s="40">
        <f t="shared" si="0"/>
        <v>2866</v>
      </c>
      <c r="H16" s="40">
        <v>1668</v>
      </c>
      <c r="I16" s="40">
        <v>1198</v>
      </c>
      <c r="J16" s="40">
        <v>123290</v>
      </c>
    </row>
    <row r="17" spans="1:21" ht="12.75" hidden="1" customHeight="1" x14ac:dyDescent="0.2">
      <c r="A17" s="32" t="s">
        <v>19</v>
      </c>
      <c r="B17" s="40">
        <v>14280</v>
      </c>
      <c r="C17" s="40">
        <v>1887</v>
      </c>
      <c r="D17" s="40">
        <v>3418</v>
      </c>
      <c r="E17" s="40">
        <v>2639</v>
      </c>
      <c r="F17" s="40">
        <v>2819</v>
      </c>
      <c r="G17" s="40">
        <f t="shared" si="0"/>
        <v>3517</v>
      </c>
      <c r="H17" s="40">
        <v>2024</v>
      </c>
      <c r="I17" s="40">
        <v>1493</v>
      </c>
      <c r="J17" s="40">
        <v>144280</v>
      </c>
    </row>
    <row r="18" spans="1:21" ht="12.75" hidden="1" customHeight="1" x14ac:dyDescent="0.2">
      <c r="A18" s="32" t="s">
        <v>20</v>
      </c>
      <c r="B18" s="40">
        <v>12175</v>
      </c>
      <c r="C18" s="40">
        <v>2232</v>
      </c>
      <c r="D18" s="40">
        <v>3038</v>
      </c>
      <c r="E18" s="40">
        <v>1990</v>
      </c>
      <c r="F18" s="40">
        <v>1898</v>
      </c>
      <c r="G18" s="40">
        <f t="shared" si="0"/>
        <v>3017</v>
      </c>
      <c r="H18" s="40">
        <v>1565</v>
      </c>
      <c r="I18" s="40">
        <v>1452</v>
      </c>
      <c r="J18" s="40">
        <v>124959.9</v>
      </c>
    </row>
    <row r="19" spans="1:21" ht="12.75" customHeight="1" x14ac:dyDescent="0.2">
      <c r="A19" s="32" t="s">
        <v>11</v>
      </c>
      <c r="B19" s="40">
        <v>10189</v>
      </c>
      <c r="C19" s="40">
        <v>2081</v>
      </c>
      <c r="D19" s="40">
        <v>2680</v>
      </c>
      <c r="E19" s="40">
        <v>1556</v>
      </c>
      <c r="F19" s="40">
        <v>1541</v>
      </c>
      <c r="G19" s="40">
        <f t="shared" si="0"/>
        <v>2331</v>
      </c>
      <c r="H19" s="40">
        <v>1156</v>
      </c>
      <c r="I19" s="40">
        <v>1175</v>
      </c>
      <c r="J19" s="40">
        <v>102927.2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1:21" ht="12.75" hidden="1" customHeight="1" x14ac:dyDescent="0.2">
      <c r="A20" s="32" t="s">
        <v>12</v>
      </c>
      <c r="B20" s="40">
        <v>9886</v>
      </c>
      <c r="C20" s="40">
        <v>1877</v>
      </c>
      <c r="D20" s="40">
        <v>2794</v>
      </c>
      <c r="E20" s="40">
        <v>1712</v>
      </c>
      <c r="F20" s="40">
        <v>1506</v>
      </c>
      <c r="G20" s="40">
        <f t="shared" si="0"/>
        <v>1997</v>
      </c>
      <c r="H20" s="40">
        <v>997</v>
      </c>
      <c r="I20" s="40">
        <v>1000</v>
      </c>
      <c r="J20" s="40">
        <v>94804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 ht="12.75" hidden="1" customHeight="1" x14ac:dyDescent="0.2">
      <c r="A21" s="32" t="s">
        <v>13</v>
      </c>
      <c r="B21" s="40">
        <v>13146</v>
      </c>
      <c r="C21" s="40">
        <v>2088</v>
      </c>
      <c r="D21" s="40">
        <v>3570</v>
      </c>
      <c r="E21" s="40">
        <v>2606</v>
      </c>
      <c r="F21" s="40">
        <v>2518</v>
      </c>
      <c r="G21" s="40">
        <f t="shared" si="0"/>
        <v>2364</v>
      </c>
      <c r="H21" s="40">
        <v>1374</v>
      </c>
      <c r="I21" s="40">
        <v>990</v>
      </c>
      <c r="J21" s="40">
        <v>115518.1</v>
      </c>
      <c r="L21" s="47"/>
      <c r="M21" s="46"/>
      <c r="N21" s="46"/>
      <c r="O21" s="46"/>
      <c r="P21" s="46"/>
      <c r="Q21" s="46"/>
      <c r="R21" s="46"/>
      <c r="S21" s="46"/>
      <c r="T21" s="46"/>
      <c r="U21" s="46"/>
    </row>
    <row r="22" spans="1:21" ht="12.75" hidden="1" customHeight="1" x14ac:dyDescent="0.2">
      <c r="A22" s="32" t="s">
        <v>14</v>
      </c>
      <c r="B22" s="40">
        <v>19143</v>
      </c>
      <c r="C22" s="40">
        <v>2374</v>
      </c>
      <c r="D22" s="40">
        <v>4693</v>
      </c>
      <c r="E22" s="40">
        <v>3655</v>
      </c>
      <c r="F22" s="40">
        <v>4507</v>
      </c>
      <c r="G22" s="40">
        <f t="shared" si="0"/>
        <v>3914</v>
      </c>
      <c r="H22" s="40">
        <v>2622</v>
      </c>
      <c r="I22" s="40">
        <v>1292</v>
      </c>
      <c r="J22" s="40">
        <v>173089.1</v>
      </c>
      <c r="L22" s="48"/>
      <c r="M22" s="46"/>
      <c r="N22" s="46"/>
      <c r="O22" s="46"/>
      <c r="P22" s="46"/>
      <c r="Q22" s="46"/>
      <c r="R22" s="46"/>
      <c r="S22" s="46"/>
      <c r="T22" s="46"/>
      <c r="U22" s="46"/>
    </row>
    <row r="23" spans="1:21" ht="12.75" hidden="1" customHeight="1" x14ac:dyDescent="0.2">
      <c r="A23" s="32" t="s">
        <v>15</v>
      </c>
      <c r="B23" s="40">
        <v>22856</v>
      </c>
      <c r="C23" s="40">
        <v>2476</v>
      </c>
      <c r="D23" s="40">
        <v>4630</v>
      </c>
      <c r="E23" s="40">
        <v>3942</v>
      </c>
      <c r="F23" s="40">
        <v>5306</v>
      </c>
      <c r="G23" s="40">
        <f t="shared" si="0"/>
        <v>6502</v>
      </c>
      <c r="H23" s="40">
        <v>4387</v>
      </c>
      <c r="I23" s="40">
        <v>2115</v>
      </c>
      <c r="J23" s="40">
        <v>240717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 ht="12.75" customHeight="1" x14ac:dyDescent="0.2">
      <c r="A24" s="32" t="s">
        <v>5</v>
      </c>
      <c r="B24" s="40">
        <v>22582</v>
      </c>
      <c r="C24" s="40">
        <v>2626</v>
      </c>
      <c r="D24" s="40">
        <v>4526</v>
      </c>
      <c r="E24" s="40">
        <v>3320</v>
      </c>
      <c r="F24" s="40">
        <v>4808</v>
      </c>
      <c r="G24" s="40">
        <f t="shared" si="0"/>
        <v>7302</v>
      </c>
      <c r="H24" s="40">
        <v>4267</v>
      </c>
      <c r="I24" s="40">
        <v>3035</v>
      </c>
      <c r="J24" s="40">
        <v>265984.3</v>
      </c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1:21" ht="12.75" hidden="1" customHeight="1" x14ac:dyDescent="0.2">
      <c r="A25" s="32" t="s">
        <v>6</v>
      </c>
      <c r="B25" s="40">
        <f>SUM(C25:I25)</f>
        <v>30616</v>
      </c>
      <c r="C25" s="40">
        <v>2865</v>
      </c>
      <c r="D25" s="40">
        <v>4983</v>
      </c>
      <c r="E25" s="40">
        <v>3670</v>
      </c>
      <c r="F25" s="40">
        <v>4448</v>
      </c>
      <c r="G25" s="40">
        <f t="shared" si="0"/>
        <v>7325</v>
      </c>
      <c r="H25" s="40">
        <v>3713</v>
      </c>
      <c r="I25" s="40">
        <v>3612</v>
      </c>
      <c r="J25" s="40">
        <v>283976.90000000002</v>
      </c>
      <c r="L25" s="47"/>
      <c r="M25" s="46"/>
      <c r="N25" s="46"/>
      <c r="O25" s="46"/>
      <c r="P25" s="46"/>
      <c r="Q25" s="46"/>
      <c r="R25" s="46"/>
      <c r="S25" s="46"/>
      <c r="T25" s="46"/>
      <c r="U25" s="46"/>
    </row>
    <row r="26" spans="1:21" ht="12.75" hidden="1" customHeight="1" x14ac:dyDescent="0.2">
      <c r="A26" s="32" t="s">
        <v>7</v>
      </c>
      <c r="B26" s="40">
        <f>SUM(C26:I26)</f>
        <v>33597</v>
      </c>
      <c r="C26" s="40">
        <v>2959</v>
      </c>
      <c r="D26" s="40">
        <v>5014</v>
      </c>
      <c r="E26" s="40">
        <v>4022</v>
      </c>
      <c r="F26" s="40">
        <v>5156</v>
      </c>
      <c r="G26" s="40">
        <f t="shared" si="0"/>
        <v>8223</v>
      </c>
      <c r="H26" s="40">
        <v>4260</v>
      </c>
      <c r="I26" s="40">
        <v>3963</v>
      </c>
      <c r="J26" s="40">
        <v>323312.90000000002</v>
      </c>
      <c r="L26" s="48"/>
      <c r="M26" s="46"/>
      <c r="N26" s="46"/>
      <c r="O26" s="46"/>
      <c r="P26" s="46"/>
      <c r="Q26" s="46"/>
      <c r="R26" s="46"/>
      <c r="S26" s="46"/>
      <c r="T26" s="46"/>
      <c r="U26" s="46"/>
    </row>
    <row r="27" spans="1:21" ht="12.75" hidden="1" customHeight="1" x14ac:dyDescent="0.2">
      <c r="A27" s="32" t="s">
        <v>8</v>
      </c>
      <c r="B27" s="40">
        <f>SUM(C27:I27)</f>
        <v>29390</v>
      </c>
      <c r="C27" s="40">
        <v>2901</v>
      </c>
      <c r="D27" s="40">
        <v>4707</v>
      </c>
      <c r="E27" s="40">
        <v>3220</v>
      </c>
      <c r="F27" s="40">
        <v>3278</v>
      </c>
      <c r="G27" s="40">
        <f t="shared" si="0"/>
        <v>7642</v>
      </c>
      <c r="H27" s="40">
        <v>3635</v>
      </c>
      <c r="I27" s="40">
        <v>4007</v>
      </c>
      <c r="J27" s="40" t="s">
        <v>9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1" ht="12.75" hidden="1" customHeight="1" x14ac:dyDescent="0.2">
      <c r="A28" s="32" t="s">
        <v>10</v>
      </c>
      <c r="B28" s="40">
        <f>SUM(C28:I28)</f>
        <v>26601</v>
      </c>
      <c r="C28" s="40">
        <f>1742+372+456</f>
        <v>2570</v>
      </c>
      <c r="D28" s="40">
        <f>754+2639+625</f>
        <v>4018</v>
      </c>
      <c r="E28" s="40">
        <f>542+587+1956</f>
        <v>3085</v>
      </c>
      <c r="F28" s="40">
        <f>2200+558+712</f>
        <v>3470</v>
      </c>
      <c r="G28" s="40">
        <f t="shared" si="0"/>
        <v>6729</v>
      </c>
      <c r="H28" s="40">
        <f>618+1816+485</f>
        <v>2919</v>
      </c>
      <c r="I28" s="40">
        <f>645+933+2232</f>
        <v>3810</v>
      </c>
      <c r="J28" s="40" t="s">
        <v>9</v>
      </c>
      <c r="L28" s="78"/>
      <c r="M28" s="81"/>
      <c r="N28" s="81"/>
      <c r="O28" s="81"/>
      <c r="P28" s="81"/>
      <c r="Q28" s="81"/>
      <c r="R28" s="81"/>
      <c r="S28" s="81"/>
      <c r="T28" s="81"/>
      <c r="U28" s="81"/>
    </row>
    <row r="29" spans="1:21" ht="12.75" customHeight="1" x14ac:dyDescent="0.2">
      <c r="A29" s="32" t="s">
        <v>26</v>
      </c>
      <c r="B29" s="40">
        <v>17252</v>
      </c>
      <c r="C29" s="40">
        <v>2465</v>
      </c>
      <c r="D29" s="40">
        <v>3587</v>
      </c>
      <c r="E29" s="40">
        <v>2594</v>
      </c>
      <c r="F29" s="40">
        <v>2889</v>
      </c>
      <c r="G29" s="40">
        <f t="shared" si="0"/>
        <v>5717</v>
      </c>
      <c r="H29" s="40">
        <v>2542</v>
      </c>
      <c r="I29" s="40">
        <v>3175</v>
      </c>
      <c r="J29" s="41" t="s">
        <v>9</v>
      </c>
      <c r="L29" s="79"/>
      <c r="M29" s="49"/>
      <c r="N29" s="49"/>
      <c r="O29" s="49"/>
      <c r="P29" s="49"/>
      <c r="Q29" s="49"/>
      <c r="R29" s="49"/>
      <c r="S29" s="49"/>
      <c r="T29" s="49"/>
      <c r="U29" s="49"/>
    </row>
    <row r="30" spans="1:21" ht="12.75" hidden="1" customHeight="1" x14ac:dyDescent="0.2">
      <c r="A30" s="32" t="s">
        <v>27</v>
      </c>
      <c r="B30" s="40">
        <v>16515</v>
      </c>
      <c r="C30" s="40">
        <v>2511</v>
      </c>
      <c r="D30" s="40">
        <v>3658</v>
      </c>
      <c r="E30" s="40">
        <v>2743</v>
      </c>
      <c r="F30" s="40">
        <v>2961</v>
      </c>
      <c r="G30" s="40">
        <f t="shared" si="0"/>
        <v>4742</v>
      </c>
      <c r="H30" s="40">
        <v>2107</v>
      </c>
      <c r="I30" s="40">
        <v>2635</v>
      </c>
      <c r="J30" s="40" t="s">
        <v>9</v>
      </c>
      <c r="L30" s="80"/>
      <c r="M30" s="50"/>
      <c r="N30" s="50"/>
      <c r="O30" s="50"/>
      <c r="P30" s="50"/>
      <c r="Q30" s="50"/>
      <c r="R30" s="50"/>
      <c r="S30" s="50"/>
      <c r="T30" s="50"/>
      <c r="U30" s="50"/>
    </row>
    <row r="31" spans="1:21" ht="12.75" hidden="1" customHeight="1" x14ac:dyDescent="0.2">
      <c r="A31" s="32" t="s">
        <v>28</v>
      </c>
      <c r="B31" s="40">
        <v>18694</v>
      </c>
      <c r="C31" s="40">
        <v>2766</v>
      </c>
      <c r="D31" s="40">
        <v>4312</v>
      </c>
      <c r="E31" s="40">
        <v>3320</v>
      </c>
      <c r="F31" s="40">
        <v>3666</v>
      </c>
      <c r="G31" s="40">
        <f t="shared" si="0"/>
        <v>4630</v>
      </c>
      <c r="H31" s="40">
        <v>2452</v>
      </c>
      <c r="I31" s="40">
        <v>2178</v>
      </c>
      <c r="J31" s="41" t="s">
        <v>9</v>
      </c>
      <c r="L31" s="51"/>
      <c r="M31" s="52"/>
      <c r="N31" s="53"/>
      <c r="O31" s="54"/>
      <c r="P31" s="52"/>
      <c r="Q31" s="53"/>
      <c r="R31" s="54"/>
      <c r="S31" s="52"/>
      <c r="T31" s="53"/>
      <c r="U31" s="54"/>
    </row>
    <row r="32" spans="1:21" ht="12.75" hidden="1" customHeight="1" x14ac:dyDescent="0.2">
      <c r="A32" s="32" t="s">
        <v>44</v>
      </c>
      <c r="B32" s="40">
        <v>21353</v>
      </c>
      <c r="C32" s="40">
        <v>2800</v>
      </c>
      <c r="D32" s="40">
        <v>4359</v>
      </c>
      <c r="E32" s="40">
        <v>3558</v>
      </c>
      <c r="F32" s="40">
        <v>4749</v>
      </c>
      <c r="G32" s="40">
        <f t="shared" si="0"/>
        <v>5887</v>
      </c>
      <c r="H32" s="40">
        <v>3582</v>
      </c>
      <c r="I32" s="40">
        <v>2305</v>
      </c>
      <c r="J32" s="40" t="s">
        <v>9</v>
      </c>
      <c r="L32" s="55"/>
      <c r="M32" s="56"/>
      <c r="N32" s="57"/>
      <c r="O32" s="58"/>
      <c r="P32" s="56"/>
      <c r="Q32" s="57"/>
      <c r="R32" s="58"/>
      <c r="S32" s="56"/>
      <c r="T32" s="57"/>
      <c r="U32" s="58"/>
    </row>
    <row r="33" spans="1:21" s="21" customFormat="1" ht="12.75" hidden="1" customHeight="1" x14ac:dyDescent="0.2">
      <c r="A33" s="32" t="s">
        <v>49</v>
      </c>
      <c r="B33" s="42">
        <v>21575</v>
      </c>
      <c r="C33" s="42">
        <v>2654</v>
      </c>
      <c r="D33" s="42">
        <f>1985+2230</f>
        <v>4215</v>
      </c>
      <c r="E33" s="42">
        <v>3616</v>
      </c>
      <c r="F33" s="42">
        <v>4513</v>
      </c>
      <c r="G33" s="42">
        <f t="shared" si="0"/>
        <v>6577</v>
      </c>
      <c r="H33" s="42">
        <v>3709</v>
      </c>
      <c r="I33" s="42">
        <v>2868</v>
      </c>
      <c r="J33" s="43" t="s">
        <v>9</v>
      </c>
      <c r="K33" s="19"/>
      <c r="L33" s="55"/>
      <c r="M33" s="56"/>
      <c r="N33" s="57"/>
      <c r="O33" s="58"/>
      <c r="P33" s="56"/>
      <c r="Q33" s="57"/>
      <c r="R33" s="58"/>
      <c r="S33" s="56"/>
      <c r="T33" s="57"/>
      <c r="U33" s="58"/>
    </row>
    <row r="34" spans="1:21" ht="12.75" customHeight="1" x14ac:dyDescent="0.2">
      <c r="A34" s="32" t="s">
        <v>55</v>
      </c>
      <c r="B34" s="40">
        <v>29585</v>
      </c>
      <c r="C34" s="40">
        <v>2316</v>
      </c>
      <c r="D34" s="40">
        <v>3259</v>
      </c>
      <c r="E34" s="40">
        <v>3556</v>
      </c>
      <c r="F34" s="40">
        <v>12235</v>
      </c>
      <c r="G34" s="40">
        <f t="shared" si="0"/>
        <v>8219</v>
      </c>
      <c r="H34" s="40">
        <v>4617</v>
      </c>
      <c r="I34" s="40">
        <v>3602</v>
      </c>
      <c r="J34" s="41" t="s">
        <v>9</v>
      </c>
      <c r="L34" s="55"/>
      <c r="M34" s="56"/>
      <c r="N34" s="57"/>
      <c r="O34" s="58"/>
      <c r="P34" s="56"/>
      <c r="Q34" s="57"/>
      <c r="R34" s="58"/>
      <c r="S34" s="56"/>
      <c r="T34" s="57"/>
      <c r="U34" s="58"/>
    </row>
    <row r="35" spans="1:21" ht="12.75" hidden="1" customHeight="1" x14ac:dyDescent="0.2">
      <c r="A35" s="32">
        <v>2006</v>
      </c>
      <c r="B35" s="40">
        <v>24135</v>
      </c>
      <c r="C35" s="40">
        <v>1643</v>
      </c>
      <c r="D35" s="40">
        <f>2339+1782</f>
        <v>4121</v>
      </c>
      <c r="E35" s="40">
        <v>3487</v>
      </c>
      <c r="F35" s="40">
        <v>4342</v>
      </c>
      <c r="G35" s="40">
        <v>10542</v>
      </c>
      <c r="H35" s="40">
        <v>6690</v>
      </c>
      <c r="I35" s="40">
        <v>3852</v>
      </c>
      <c r="J35" s="40" t="s">
        <v>9</v>
      </c>
      <c r="L35" s="55"/>
      <c r="M35" s="56"/>
      <c r="N35" s="57"/>
      <c r="O35" s="58"/>
      <c r="P35" s="56"/>
      <c r="Q35" s="57"/>
      <c r="R35" s="58"/>
      <c r="S35" s="56"/>
      <c r="T35" s="57"/>
      <c r="U35" s="58"/>
    </row>
    <row r="36" spans="1:21" ht="12.75" hidden="1" customHeight="1" x14ac:dyDescent="0.2">
      <c r="A36" s="32">
        <v>2007</v>
      </c>
      <c r="B36" s="40">
        <v>18566</v>
      </c>
      <c r="C36" s="40">
        <v>2485</v>
      </c>
      <c r="D36" s="40">
        <f>1815+1019</f>
        <v>2834</v>
      </c>
      <c r="E36" s="40">
        <v>3130</v>
      </c>
      <c r="F36" s="40">
        <v>3396</v>
      </c>
      <c r="G36" s="40">
        <v>6721</v>
      </c>
      <c r="H36" s="40">
        <v>2581</v>
      </c>
      <c r="I36" s="40">
        <v>4140</v>
      </c>
      <c r="J36" s="41" t="s">
        <v>9</v>
      </c>
      <c r="L36" s="55"/>
      <c r="M36" s="56"/>
      <c r="N36" s="57"/>
      <c r="O36" s="58"/>
      <c r="P36" s="56"/>
      <c r="Q36" s="57"/>
      <c r="R36" s="58"/>
      <c r="S36" s="56"/>
      <c r="T36" s="57"/>
      <c r="U36" s="58"/>
    </row>
    <row r="37" spans="1:21" ht="12.75" hidden="1" customHeight="1" x14ac:dyDescent="0.2">
      <c r="A37" s="32">
        <v>2008</v>
      </c>
      <c r="B37" s="40">
        <v>15284</v>
      </c>
      <c r="C37" s="40">
        <v>2446</v>
      </c>
      <c r="D37" s="40">
        <f>1912+974</f>
        <v>2886</v>
      </c>
      <c r="E37" s="40">
        <v>2504</v>
      </c>
      <c r="F37" s="40">
        <v>2681</v>
      </c>
      <c r="G37" s="40">
        <f>H37+I37</f>
        <v>4767</v>
      </c>
      <c r="H37" s="40">
        <v>2162</v>
      </c>
      <c r="I37" s="40">
        <v>2605</v>
      </c>
      <c r="J37" s="40" t="s">
        <v>9</v>
      </c>
      <c r="L37" s="55"/>
      <c r="M37" s="56"/>
      <c r="N37" s="57"/>
      <c r="O37" s="58"/>
      <c r="P37" s="56"/>
      <c r="Q37" s="57"/>
      <c r="R37" s="58"/>
      <c r="S37" s="56"/>
      <c r="T37" s="57"/>
      <c r="U37" s="58"/>
    </row>
    <row r="38" spans="1:21" ht="12.75" hidden="1" customHeight="1" x14ac:dyDescent="0.2">
      <c r="A38" s="32">
        <v>2009</v>
      </c>
      <c r="B38" s="40">
        <v>19701</v>
      </c>
      <c r="C38" s="40">
        <v>2214</v>
      </c>
      <c r="D38" s="40">
        <f>2385+2042</f>
        <v>4427</v>
      </c>
      <c r="E38" s="40">
        <v>3971</v>
      </c>
      <c r="F38" s="40">
        <v>4319</v>
      </c>
      <c r="G38" s="40">
        <v>4770</v>
      </c>
      <c r="H38" s="40">
        <v>2475</v>
      </c>
      <c r="I38" s="40">
        <v>2294</v>
      </c>
      <c r="J38" s="41" t="s">
        <v>9</v>
      </c>
      <c r="L38" s="55"/>
      <c r="M38" s="56"/>
      <c r="N38" s="57"/>
      <c r="O38" s="58"/>
      <c r="P38" s="56"/>
      <c r="Q38" s="57"/>
      <c r="R38" s="58"/>
      <c r="S38" s="56"/>
      <c r="T38" s="57"/>
      <c r="U38" s="58"/>
    </row>
    <row r="39" spans="1:21" ht="12.75" customHeight="1" x14ac:dyDescent="0.2">
      <c r="A39" s="32">
        <v>2010</v>
      </c>
      <c r="B39" s="40">
        <v>18089</v>
      </c>
      <c r="C39" s="40">
        <v>2486</v>
      </c>
      <c r="D39" s="40">
        <f>1650+1696</f>
        <v>3346</v>
      </c>
      <c r="E39" s="40">
        <v>3067</v>
      </c>
      <c r="F39" s="40">
        <v>3659</v>
      </c>
      <c r="G39" s="40">
        <v>5531</v>
      </c>
      <c r="H39" s="40">
        <v>3201</v>
      </c>
      <c r="I39" s="40">
        <v>2330</v>
      </c>
      <c r="J39" s="41" t="s">
        <v>9</v>
      </c>
      <c r="L39" s="59"/>
      <c r="M39" s="60"/>
      <c r="N39" s="61"/>
      <c r="O39" s="62"/>
      <c r="P39" s="60"/>
      <c r="Q39" s="61"/>
      <c r="R39" s="62"/>
      <c r="S39" s="60"/>
      <c r="T39" s="61"/>
      <c r="U39" s="62"/>
    </row>
    <row r="40" spans="1:21" ht="12.75" customHeight="1" x14ac:dyDescent="0.2">
      <c r="A40" s="32">
        <v>2011</v>
      </c>
      <c r="B40" s="40">
        <v>15957</v>
      </c>
      <c r="C40" s="40">
        <v>2237</v>
      </c>
      <c r="D40" s="40">
        <f>1292+1294</f>
        <v>2586</v>
      </c>
      <c r="E40" s="40">
        <v>2545</v>
      </c>
      <c r="F40" s="40">
        <v>3226</v>
      </c>
      <c r="G40" s="40">
        <v>5363</v>
      </c>
      <c r="H40" s="40">
        <v>2796</v>
      </c>
      <c r="I40" s="40">
        <v>2567</v>
      </c>
      <c r="J40" s="41" t="s">
        <v>9</v>
      </c>
    </row>
    <row r="41" spans="1:21" ht="12.75" customHeight="1" x14ac:dyDescent="0.2">
      <c r="A41" s="32">
        <v>2012</v>
      </c>
      <c r="B41" s="40">
        <v>16763</v>
      </c>
      <c r="C41" s="40">
        <v>1547</v>
      </c>
      <c r="D41" s="40">
        <v>2860</v>
      </c>
      <c r="E41" s="40">
        <v>2602</v>
      </c>
      <c r="F41" s="40">
        <v>4370</v>
      </c>
      <c r="G41" s="40">
        <v>5384</v>
      </c>
      <c r="H41" s="40">
        <v>2579</v>
      </c>
      <c r="I41" s="40">
        <v>2805</v>
      </c>
      <c r="J41" s="41" t="s">
        <v>9</v>
      </c>
    </row>
    <row r="42" spans="1:21" ht="12.75" customHeight="1" x14ac:dyDescent="0.2">
      <c r="A42" s="32">
        <v>2013</v>
      </c>
      <c r="B42" s="40">
        <v>17429</v>
      </c>
      <c r="C42" s="40">
        <v>1885</v>
      </c>
      <c r="D42" s="40">
        <v>3166</v>
      </c>
      <c r="E42" s="40">
        <v>2548</v>
      </c>
      <c r="F42" s="40">
        <v>3080</v>
      </c>
      <c r="G42" s="40">
        <v>6750</v>
      </c>
      <c r="H42" s="40">
        <v>3317</v>
      </c>
      <c r="I42" s="40">
        <v>3433</v>
      </c>
      <c r="J42" s="41"/>
    </row>
    <row r="43" spans="1:21" ht="12.75" customHeight="1" x14ac:dyDescent="0.2">
      <c r="A43" s="32">
        <v>2014</v>
      </c>
      <c r="B43" s="40">
        <v>18145</v>
      </c>
      <c r="C43" s="40">
        <v>1878</v>
      </c>
      <c r="D43" s="40">
        <v>3170</v>
      </c>
      <c r="E43" s="40">
        <v>2648</v>
      </c>
      <c r="F43" s="40">
        <v>3527</v>
      </c>
      <c r="G43" s="40">
        <v>6922</v>
      </c>
      <c r="H43" s="40">
        <v>2757</v>
      </c>
      <c r="I43" s="40">
        <v>4165</v>
      </c>
    </row>
    <row r="44" spans="1:21" ht="12.75" customHeight="1" x14ac:dyDescent="0.2">
      <c r="A44" s="32">
        <v>2015</v>
      </c>
      <c r="B44" s="40">
        <v>17572</v>
      </c>
      <c r="C44" s="40">
        <v>1642</v>
      </c>
      <c r="D44" s="40">
        <v>2896</v>
      </c>
      <c r="E44" s="40">
        <v>2476</v>
      </c>
      <c r="F44" s="40">
        <v>3377</v>
      </c>
      <c r="G44" s="40">
        <v>7181</v>
      </c>
      <c r="H44" s="40">
        <v>3017</v>
      </c>
      <c r="I44" s="40">
        <v>4164</v>
      </c>
    </row>
    <row r="45" spans="1:21" ht="12.75" customHeight="1" x14ac:dyDescent="0.2">
      <c r="A45" s="32">
        <v>2016</v>
      </c>
      <c r="B45" s="40">
        <v>17158</v>
      </c>
      <c r="C45" s="40">
        <v>1604</v>
      </c>
      <c r="D45" s="40">
        <v>2874</v>
      </c>
      <c r="E45" s="40">
        <v>2707</v>
      </c>
      <c r="F45" s="40">
        <v>3192</v>
      </c>
      <c r="G45" s="40">
        <v>6781</v>
      </c>
      <c r="H45" s="40">
        <v>2717</v>
      </c>
      <c r="I45" s="40">
        <v>4064</v>
      </c>
    </row>
    <row r="46" spans="1:21" ht="12.75" customHeight="1" x14ac:dyDescent="0.2">
      <c r="A46" s="32">
        <v>2017</v>
      </c>
      <c r="B46" s="40">
        <v>15501</v>
      </c>
      <c r="C46" s="40">
        <v>1666</v>
      </c>
      <c r="D46" s="40">
        <v>2911</v>
      </c>
      <c r="E46" s="40">
        <v>2395</v>
      </c>
      <c r="F46" s="40">
        <v>2685</v>
      </c>
      <c r="G46" s="40">
        <v>5844</v>
      </c>
      <c r="H46" s="40">
        <v>2209</v>
      </c>
      <c r="I46" s="40">
        <v>3635</v>
      </c>
    </row>
    <row r="47" spans="1:21" ht="12.75" customHeight="1" x14ac:dyDescent="0.2">
      <c r="A47" s="32">
        <v>2018</v>
      </c>
      <c r="B47" s="40">
        <v>14062</v>
      </c>
      <c r="C47" s="40">
        <v>1538</v>
      </c>
      <c r="D47" s="40">
        <v>2618</v>
      </c>
      <c r="E47" s="40">
        <v>2115</v>
      </c>
      <c r="F47" s="40">
        <v>2368</v>
      </c>
      <c r="G47" s="40">
        <v>5423</v>
      </c>
      <c r="H47" s="40">
        <v>2085</v>
      </c>
      <c r="I47" s="40">
        <v>3338</v>
      </c>
    </row>
    <row r="48" spans="1:21" ht="12.75" customHeight="1" x14ac:dyDescent="0.2">
      <c r="A48" s="64">
        <v>2019</v>
      </c>
      <c r="B48" s="40">
        <v>14332</v>
      </c>
      <c r="C48" s="40">
        <v>1740</v>
      </c>
      <c r="D48" s="40">
        <v>2764</v>
      </c>
      <c r="E48" s="40">
        <v>2466</v>
      </c>
      <c r="F48" s="40">
        <v>2468</v>
      </c>
      <c r="G48" s="40">
        <v>4894</v>
      </c>
      <c r="H48" s="40">
        <v>1794</v>
      </c>
      <c r="I48" s="40">
        <v>3100</v>
      </c>
    </row>
    <row r="49" spans="1:11" ht="12.75" customHeight="1" x14ac:dyDescent="0.2">
      <c r="A49" s="66">
        <v>2020</v>
      </c>
      <c r="B49" s="65">
        <v>20871</v>
      </c>
      <c r="C49" s="65">
        <v>1683</v>
      </c>
      <c r="D49" s="65">
        <v>3397</v>
      </c>
      <c r="E49" s="65">
        <v>4441</v>
      </c>
      <c r="F49" s="65">
        <v>4869</v>
      </c>
      <c r="G49" s="65">
        <v>6481</v>
      </c>
      <c r="H49" s="65">
        <v>3020</v>
      </c>
      <c r="I49" s="65">
        <v>3461</v>
      </c>
    </row>
    <row r="50" spans="1:11" ht="12.75" customHeight="1" x14ac:dyDescent="0.2">
      <c r="A50" s="66">
        <v>2021</v>
      </c>
      <c r="B50" s="65">
        <v>16965</v>
      </c>
      <c r="C50" s="65">
        <v>1443</v>
      </c>
      <c r="D50" s="65">
        <v>2401</v>
      </c>
      <c r="E50" s="65">
        <v>2261</v>
      </c>
      <c r="F50" s="65">
        <v>3204</v>
      </c>
      <c r="G50" s="65">
        <v>7656</v>
      </c>
      <c r="H50" s="65">
        <v>3505</v>
      </c>
      <c r="I50" s="65">
        <v>4151</v>
      </c>
    </row>
    <row r="51" spans="1:11" ht="12.75" customHeight="1" x14ac:dyDescent="0.2">
      <c r="A51" s="66">
        <v>2022</v>
      </c>
      <c r="B51" s="65">
        <v>16318</v>
      </c>
      <c r="C51" s="65">
        <v>1434</v>
      </c>
      <c r="D51" s="65">
        <v>1578</v>
      </c>
      <c r="E51" s="65">
        <v>3270</v>
      </c>
      <c r="F51" s="65">
        <v>2348</v>
      </c>
      <c r="G51" s="65">
        <v>6490</v>
      </c>
      <c r="H51" s="65">
        <v>2201</v>
      </c>
      <c r="I51" s="65">
        <v>4289</v>
      </c>
    </row>
    <row r="52" spans="1:11" ht="12.75" customHeight="1" x14ac:dyDescent="0.2">
      <c r="A52" s="66">
        <v>2023</v>
      </c>
      <c r="B52" s="65">
        <v>18336</v>
      </c>
      <c r="C52" s="65">
        <v>1676</v>
      </c>
      <c r="D52" s="65">
        <v>1499</v>
      </c>
      <c r="E52" s="65">
        <v>2609</v>
      </c>
      <c r="F52" s="65">
        <v>3366</v>
      </c>
      <c r="G52" s="65">
        <v>7830</v>
      </c>
      <c r="H52" s="65">
        <v>3295</v>
      </c>
      <c r="I52" s="65">
        <v>4535</v>
      </c>
    </row>
    <row r="53" spans="1:11" s="34" customFormat="1" ht="9.75" customHeight="1" x14ac:dyDescent="0.2">
      <c r="A53" s="33" t="s">
        <v>52</v>
      </c>
      <c r="C53" s="35"/>
      <c r="D53" s="35"/>
      <c r="E53" s="35"/>
      <c r="F53" s="35"/>
      <c r="G53" s="35"/>
      <c r="H53" s="35"/>
      <c r="I53" s="35"/>
      <c r="J53" s="35"/>
      <c r="K53" s="36"/>
    </row>
    <row r="54" spans="1:11" s="38" customFormat="1" ht="12.75" customHeight="1" x14ac:dyDescent="0.2">
      <c r="A54" s="37" t="s">
        <v>62</v>
      </c>
      <c r="B54" s="35"/>
      <c r="C54" s="35"/>
      <c r="D54" s="35"/>
      <c r="E54" s="35"/>
      <c r="F54" s="35"/>
      <c r="G54" s="35"/>
      <c r="H54" s="35"/>
      <c r="I54" s="35"/>
    </row>
    <row r="55" spans="1:11" s="38" customFormat="1" ht="12.75" customHeight="1" x14ac:dyDescent="0.2">
      <c r="A55" s="45" t="s">
        <v>63</v>
      </c>
    </row>
    <row r="56" spans="1:11" s="34" customFormat="1" ht="6" customHeight="1" x14ac:dyDescent="0.2"/>
    <row r="57" spans="1:11" s="34" customFormat="1" ht="12.75" customHeight="1" x14ac:dyDescent="0.2">
      <c r="A57" s="39" t="s">
        <v>53</v>
      </c>
      <c r="B57" s="35"/>
    </row>
  </sheetData>
  <mergeCells count="13">
    <mergeCell ref="L19:U19"/>
    <mergeCell ref="L28:L30"/>
    <mergeCell ref="M28:O28"/>
    <mergeCell ref="P28:R28"/>
    <mergeCell ref="S28:U28"/>
    <mergeCell ref="A5:A7"/>
    <mergeCell ref="B5:B7"/>
    <mergeCell ref="J5:J7"/>
    <mergeCell ref="G6:G7"/>
    <mergeCell ref="C6:C7"/>
    <mergeCell ref="D6:D7"/>
    <mergeCell ref="E6:E7"/>
    <mergeCell ref="F6:F7"/>
  </mergeCells>
  <phoneticPr fontId="0" type="noConversion"/>
  <pageMargins left="0.59055118110236204" right="0.59055118110236204" top="0.59055118110236204" bottom="0.59055118110236204" header="0.51181102300000003" footer="0.51181102300000003"/>
  <pageSetup paperSize="9" scale="99" orientation="portrait" horizontalDpi="300" verticalDpi="300" r:id="rId1"/>
  <headerFooter alignWithMargins="0">
    <oddFooter>&amp;L&amp;8Landeshauptstadt Stuttgart, Statistisches Amt</oddFooter>
  </headerFooter>
  <ignoredErrors>
    <ignoredError sqref="A9:A34" numberStoredAsText="1"/>
    <ignoredError sqref="G9:G34 B25:B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Info</vt:lpstr>
      <vt:lpstr>seit 1980</vt:lpstr>
      <vt:lpstr>AusblendenZeilen</vt:lpstr>
      <vt:lpstr>Farbe</vt:lpstr>
      <vt:lpstr>Jahrbuch</vt:lpstr>
      <vt:lpstr>OK_2012</vt:lpstr>
      <vt:lpstr>'seit 1980'!TAB_A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Arbeitslose in Stuttgart seit 1980 nach Dauer der Arbeitslosigkeit</dc:title>
  <dc:subject>TABELLE</dc:subject>
  <dc:creator>U12A032</dc:creator>
  <dc:description/>
  <cp:lastModifiedBy>Primke Janosh</cp:lastModifiedBy>
  <cp:lastPrinted>2016-10-10T07:59:42Z</cp:lastPrinted>
  <dcterms:created xsi:type="dcterms:W3CDTF">2020-04-28T14:39:12Z</dcterms:created>
  <dcterms:modified xsi:type="dcterms:W3CDTF">2023-10-27T14:55:38Z</dcterms:modified>
</cp:coreProperties>
</file>