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mmoManagement\Projekte-Neubauvorhaben\Torstr. 15\Vorprojektbeschluss\"/>
    </mc:Choice>
  </mc:AlternateContent>
  <bookViews>
    <workbookView xWindow="0" yWindow="0" windowWidth="28800" windowHeight="12315"/>
  </bookViews>
  <sheets>
    <sheet name="Amt32_D42_Bürgerbüro_200526" sheetId="2" r:id="rId1"/>
  </sheets>
  <definedNames>
    <definedName name="_xlnm.Print_Area" localSheetId="0">Amt32_D42_Bürgerbüro_200526!$A$1:$R$118</definedName>
    <definedName name="_xlnm.Print_Titles" localSheetId="0">Amt32_D42_Bürgerbüro_200526!$1:$7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5" i="2" l="1"/>
  <c r="O115" i="2"/>
  <c r="N114" i="2"/>
  <c r="L15" i="2"/>
  <c r="L213" i="2" l="1"/>
  <c r="L212" i="2"/>
  <c r="L210" i="2"/>
  <c r="L200" i="2"/>
  <c r="L202" i="2" s="1"/>
  <c r="P202" i="2" s="1"/>
  <c r="P198" i="2"/>
  <c r="P195" i="2"/>
  <c r="O204" i="2" s="1"/>
  <c r="I168" i="2"/>
  <c r="G167" i="2"/>
  <c r="J138" i="2"/>
  <c r="O106" i="2"/>
  <c r="J106" i="2"/>
  <c r="L105" i="2"/>
  <c r="K105" i="2"/>
  <c r="I105" i="2"/>
  <c r="O96" i="2"/>
  <c r="O184" i="2" s="1"/>
  <c r="L96" i="2"/>
  <c r="L184" i="2" s="1"/>
  <c r="J96" i="2"/>
  <c r="K95" i="2"/>
  <c r="I95" i="2"/>
  <c r="O87" i="2"/>
  <c r="L87" i="2"/>
  <c r="J87" i="2"/>
  <c r="O80" i="2"/>
  <c r="L80" i="2"/>
  <c r="O74" i="2"/>
  <c r="L74" i="2"/>
  <c r="J74" i="2"/>
  <c r="N73" i="2"/>
  <c r="K73" i="2"/>
  <c r="I73" i="2"/>
  <c r="O67" i="2"/>
  <c r="L67" i="2"/>
  <c r="J67" i="2"/>
  <c r="N66" i="2"/>
  <c r="K66" i="2"/>
  <c r="I66" i="2"/>
  <c r="O58" i="2"/>
  <c r="L58" i="2"/>
  <c r="J58" i="2"/>
  <c r="N57" i="2"/>
  <c r="K57" i="2"/>
  <c r="I57" i="2"/>
  <c r="O51" i="2"/>
  <c r="L51" i="2"/>
  <c r="J51" i="2"/>
  <c r="N50" i="2"/>
  <c r="K50" i="2"/>
  <c r="I50" i="2"/>
  <c r="O41" i="2"/>
  <c r="L41" i="2"/>
  <c r="J41" i="2"/>
  <c r="N40" i="2"/>
  <c r="K40" i="2"/>
  <c r="I40" i="2"/>
  <c r="O33" i="2"/>
  <c r="L33" i="2"/>
  <c r="N32" i="2"/>
  <c r="K32" i="2"/>
  <c r="L27" i="2"/>
  <c r="N26" i="2"/>
  <c r="K26" i="2"/>
  <c r="O23" i="2"/>
  <c r="O27" i="2" s="1"/>
  <c r="O20" i="2"/>
  <c r="J20" i="2"/>
  <c r="N19" i="2"/>
  <c r="K19" i="2"/>
  <c r="I19" i="2"/>
  <c r="L20" i="2"/>
  <c r="L117" i="2" l="1"/>
  <c r="L208" i="2" s="1"/>
  <c r="J117" i="2"/>
  <c r="J190" i="2" s="1"/>
  <c r="O117" i="2"/>
  <c r="L211" i="2"/>
  <c r="L214" i="2" s="1"/>
</calcChain>
</file>

<file path=xl/comments1.xml><?xml version="1.0" encoding="utf-8"?>
<comments xmlns="http://schemas.openxmlformats.org/spreadsheetml/2006/main">
  <authors>
    <author>u32a011</author>
    <author>Hösch, Martin</author>
  </authors>
  <commentList>
    <comment ref="L23" authorId="0" shapeId="0">
      <text>
        <r>
          <rPr>
            <b/>
            <sz val="8"/>
            <color indexed="81"/>
            <rFont val="Segoe UI"/>
            <family val="2"/>
          </rPr>
          <t>u32a011:</t>
        </r>
        <r>
          <rPr>
            <sz val="8"/>
            <color indexed="81"/>
            <rFont val="Segoe UI"/>
            <family val="2"/>
          </rPr>
          <t xml:space="preserve">
14qm/ AP!</t>
        </r>
      </text>
    </comment>
    <comment ref="K71" authorId="1" shapeId="0">
      <text>
        <r>
          <rPr>
            <b/>
            <sz val="9"/>
            <color indexed="81"/>
            <rFont val="Segoe UI"/>
            <family val="2"/>
          </rPr>
          <t>Hösch, Martin:</t>
        </r>
        <r>
          <rPr>
            <sz val="9"/>
            <color indexed="81"/>
            <rFont val="Segoe UI"/>
            <family val="2"/>
          </rPr>
          <t xml:space="preserve">
1 AP ertüchtigen
1 AP Stellenzuwachs</t>
        </r>
      </text>
    </comment>
  </commentList>
</comments>
</file>

<file path=xl/sharedStrings.xml><?xml version="1.0" encoding="utf-8"?>
<sst xmlns="http://schemas.openxmlformats.org/spreadsheetml/2006/main" count="446" uniqueCount="266">
  <si>
    <t>Lage</t>
  </si>
  <si>
    <t>Nutzer</t>
  </si>
  <si>
    <t>Nr.</t>
  </si>
  <si>
    <t>Raumart</t>
  </si>
  <si>
    <t>Abtlg.</t>
  </si>
  <si>
    <t>Beschreibung</t>
  </si>
  <si>
    <t>organisatorische Zuordnung</t>
  </si>
  <si>
    <t>Bestand</t>
  </si>
  <si>
    <t>Bedarf, bis 2022/27              Soll</t>
  </si>
  <si>
    <t>Ö</t>
  </si>
  <si>
    <t>Planung</t>
  </si>
  <si>
    <t>Besonderheiten</t>
  </si>
  <si>
    <t>Erläuterungen</t>
  </si>
  <si>
    <t>Ämter</t>
  </si>
  <si>
    <t>Raum</t>
  </si>
  <si>
    <t>Sb, SGL, DL, AL, GZ</t>
  </si>
  <si>
    <t>Anzahl</t>
  </si>
  <si>
    <t>Größe</t>
  </si>
  <si>
    <t>ja</t>
  </si>
  <si>
    <t xml:space="preserve">Anzahl </t>
  </si>
  <si>
    <t>Neu</t>
  </si>
  <si>
    <t>RA=Rechtsanwalt</t>
  </si>
  <si>
    <t>AP</t>
  </si>
  <si>
    <t>m²</t>
  </si>
  <si>
    <t>x</t>
  </si>
  <si>
    <t>AföO, Bürgerbüro, Dst. 42</t>
  </si>
  <si>
    <t>D42 Bübü-Mitte A-C</t>
  </si>
  <si>
    <t>227</t>
  </si>
  <si>
    <t>Teambüro</t>
  </si>
  <si>
    <t>war 231</t>
  </si>
  <si>
    <t>Bübü- Mitte A</t>
  </si>
  <si>
    <t>Spinde / Tresore / Teamgespräche ca. 12 qm, Zentrale Publikumssteuerung für alle Bürgerbüros</t>
  </si>
  <si>
    <t>ist Zustand: Spinde vor der Theke / Tresore sichtbar / Keine Gespräche möglich ohne Zuhörer</t>
  </si>
  <si>
    <t>224</t>
  </si>
  <si>
    <t>war 230</t>
  </si>
  <si>
    <t>Bübü- Mitte B</t>
  </si>
  <si>
    <t>222</t>
  </si>
  <si>
    <t>war 229</t>
  </si>
  <si>
    <t>Bübü- Mitte C</t>
  </si>
  <si>
    <t>227a</t>
  </si>
  <si>
    <t>Teambüros A-C zusammengelegt</t>
  </si>
  <si>
    <t>Bübü- Mitte A-C</t>
  </si>
  <si>
    <t>227b</t>
  </si>
  <si>
    <t>Besprechungsraum  Teambüro A-C</t>
  </si>
  <si>
    <t xml:space="preserve">Flächen für Teamgespräche 3x12 qm BüBü A,B,C werden zussammengefasst </t>
  </si>
  <si>
    <t>Arbeitsplätze:</t>
  </si>
  <si>
    <t>Summen Bestand / Soll / Planung</t>
  </si>
  <si>
    <t>D42 Ausbildungs-u. Einarbeitungs-BüBü</t>
  </si>
  <si>
    <t>222.1</t>
  </si>
  <si>
    <t>NEU</t>
  </si>
  <si>
    <t>Ausbildungs- u. Einarbeitungs-BüBü 
18 AP (BüBü Mitte 3 neu)</t>
  </si>
  <si>
    <t>222.1a</t>
  </si>
  <si>
    <t>Besprechungsraum  Ausbildungs BüBü</t>
  </si>
  <si>
    <t>D42 Springerbüro</t>
  </si>
  <si>
    <t>222.2</t>
  </si>
  <si>
    <t>Springerbüro</t>
  </si>
  <si>
    <t>D42 Dienststellenleitung / Geschäftsszimmer</t>
  </si>
  <si>
    <t>220</t>
  </si>
  <si>
    <t>Einzelbüro</t>
  </si>
  <si>
    <t>war 227</t>
  </si>
  <si>
    <t>DL D42</t>
  </si>
  <si>
    <t xml:space="preserve">Dienstellenleitung </t>
  </si>
  <si>
    <t>(x)</t>
  </si>
  <si>
    <t>219</t>
  </si>
  <si>
    <t>Zweierbüro</t>
  </si>
  <si>
    <t>war 226</t>
  </si>
  <si>
    <t>GZ D42</t>
  </si>
  <si>
    <t>Geschäftszimmer</t>
  </si>
  <si>
    <t>mit Postverteilung für alle 22 BüBÜs</t>
  </si>
  <si>
    <t>218</t>
  </si>
  <si>
    <t>Lager</t>
  </si>
  <si>
    <t>war 225</t>
  </si>
  <si>
    <t>für D42</t>
  </si>
  <si>
    <r>
      <t xml:space="preserve">Lager für </t>
    </r>
    <r>
      <rPr>
        <sz val="11"/>
        <color rgb="FF0000CC"/>
        <rFont val="Arial"/>
        <family val="2"/>
      </rPr>
      <t>alle 21 Außenstellen</t>
    </r>
    <r>
      <rPr>
        <sz val="11"/>
        <rFont val="Arial"/>
        <family val="2"/>
      </rPr>
      <t xml:space="preserve">  zu klein</t>
    </r>
  </si>
  <si>
    <t>D42 SGL 1 -3</t>
  </si>
  <si>
    <t>208</t>
  </si>
  <si>
    <t>war 212</t>
  </si>
  <si>
    <t>SGL 1</t>
  </si>
  <si>
    <t xml:space="preserve">Bei Reduzierung auf 14 qm wäre zusätzlicher Besprechungsraum erforderlich! </t>
  </si>
  <si>
    <t>215</t>
  </si>
  <si>
    <t>war 222</t>
  </si>
  <si>
    <t>SGL 2</t>
  </si>
  <si>
    <t>214</t>
  </si>
  <si>
    <t>war 221</t>
  </si>
  <si>
    <t>SGL 3 (NEU)</t>
  </si>
  <si>
    <t>SGL 3</t>
  </si>
  <si>
    <t>215.1</t>
  </si>
  <si>
    <t>Zweierbüro Grundsatzsachbearbeiter</t>
  </si>
  <si>
    <t>SB Betriebsorganisation</t>
  </si>
  <si>
    <t>möglichst große räumlkiche Nähe zu den SGL</t>
  </si>
  <si>
    <t>215.2</t>
  </si>
  <si>
    <t>möglichst große räumlkiche Nähe zu den SGL, mit Tresor</t>
  </si>
  <si>
    <t>D42 EDV</t>
  </si>
  <si>
    <t>213a</t>
  </si>
  <si>
    <t>war 220</t>
  </si>
  <si>
    <t>2 Sb iuK &amp; Lager</t>
  </si>
  <si>
    <t>Bestandsraum mit Nummer 213a!</t>
  </si>
  <si>
    <t>214b</t>
  </si>
  <si>
    <t>IuK Lager</t>
  </si>
  <si>
    <t>Lager muss nicht zwingend in einem separaten Raum sein;
DV-Anbindung wie reguläres Büro (Test-PCs)</t>
  </si>
  <si>
    <t>D42 BM 4 Auskunftssperren / Leitung</t>
  </si>
  <si>
    <t>212</t>
  </si>
  <si>
    <t>war 217</t>
  </si>
  <si>
    <t>2 Sb</t>
  </si>
  <si>
    <t>BM 4 Auskunftssperren</t>
  </si>
  <si>
    <t>210</t>
  </si>
  <si>
    <t>war 215</t>
  </si>
  <si>
    <t>1 Sb</t>
  </si>
  <si>
    <t>BM 4 Leitung</t>
  </si>
  <si>
    <t>kann in 2.OG als Überlauf</t>
  </si>
  <si>
    <t>206a</t>
  </si>
  <si>
    <t>Aktei mit 1 AP</t>
  </si>
  <si>
    <t>war 210</t>
  </si>
  <si>
    <t>BM 4 Aktei</t>
  </si>
  <si>
    <t>217</t>
  </si>
  <si>
    <t>war 224</t>
  </si>
  <si>
    <t>1 Sb (Auskünfte)</t>
  </si>
  <si>
    <t>BM 4</t>
  </si>
  <si>
    <t>künftig Zweierbüro</t>
  </si>
  <si>
    <t>D 42 Arbeitsgruppe Bevölkerungsfort- schreibung (BEV)</t>
  </si>
  <si>
    <t>In 2.OG als Überlauf</t>
  </si>
  <si>
    <t>Korrektur nach Angabe Nutzer am 16.01.2018. Anpassung im Zuge Konzept REM Assets.</t>
  </si>
  <si>
    <t>216</t>
  </si>
  <si>
    <t>war 223</t>
  </si>
  <si>
    <t>1 Sb (Aktei)</t>
  </si>
  <si>
    <t>D42 Schulungsraum EAB</t>
  </si>
  <si>
    <t>205.1</t>
  </si>
  <si>
    <t>Schulungsraum EAB
25 - 30 Personen in Konferenzbestuhlung</t>
  </si>
  <si>
    <t>für D 42</t>
  </si>
  <si>
    <t>D42 Wartebereich</t>
  </si>
  <si>
    <t>205</t>
  </si>
  <si>
    <t>Wartebereich</t>
  </si>
  <si>
    <t>205+206</t>
  </si>
  <si>
    <t xml:space="preserve">für Bürger </t>
  </si>
  <si>
    <t>zentraler Wartebereich für alle BüBüs</t>
  </si>
  <si>
    <t>Kinderspielecke gewünscht</t>
  </si>
  <si>
    <t>D42 BM4 Pass- u. PA-Ausgabe</t>
  </si>
  <si>
    <t>213</t>
  </si>
  <si>
    <t>war 219</t>
  </si>
  <si>
    <t>BM4 Pass- u. PA-Ausgabe</t>
  </si>
  <si>
    <t>Kann in EG, Raum 213,213b und 211 als Einheit</t>
  </si>
  <si>
    <t>213b</t>
  </si>
  <si>
    <t>war 218</t>
  </si>
  <si>
    <t>benachbart zur PA Ausgabe außerhalb Sichtbereich des Publikums ! 
Verwahrung der Ausweisdokumente: 2 Tresore mit 
je 2 m Breite (geöffnet)</t>
  </si>
  <si>
    <t>211</t>
  </si>
  <si>
    <t xml:space="preserve">1 Sb </t>
  </si>
  <si>
    <t>Bestand übernommen, in der Nähe Passausgaabe, Besucherplatz</t>
  </si>
  <si>
    <t>Arbeitsplätze gesamt:</t>
  </si>
  <si>
    <t xml:space="preserve">Summen Bestand / Soll </t>
  </si>
  <si>
    <t>Technikraum</t>
  </si>
  <si>
    <t>WC</t>
  </si>
  <si>
    <t>Flur</t>
  </si>
  <si>
    <t>Treppenhaus</t>
  </si>
  <si>
    <t>Putzraum</t>
  </si>
  <si>
    <t>3.OG</t>
  </si>
  <si>
    <t>12-3</t>
  </si>
  <si>
    <r>
      <t>SGL</t>
    </r>
    <r>
      <rPr>
        <vertAlign val="superscript"/>
        <sz val="11"/>
        <color rgb="FF0070C0"/>
        <rFont val="Arial"/>
        <family val="2"/>
      </rPr>
      <t xml:space="preserve"> 1)</t>
    </r>
  </si>
  <si>
    <t>mit 1 Aushilfe x)</t>
  </si>
  <si>
    <t>Lager/Teeküche</t>
  </si>
  <si>
    <t>Materiallager</t>
  </si>
  <si>
    <t>Briefwahllager</t>
  </si>
  <si>
    <t>12-3/Wahlen</t>
  </si>
  <si>
    <t>12-2</t>
  </si>
  <si>
    <t>DV-Raum(Drucker/Fax)</t>
  </si>
  <si>
    <t>Allgemein</t>
  </si>
  <si>
    <t>316a</t>
  </si>
  <si>
    <t>war 349</t>
  </si>
  <si>
    <t>Teeküche/Sanitätsraum</t>
  </si>
  <si>
    <t>Sozialraum</t>
  </si>
  <si>
    <t>12-1</t>
  </si>
  <si>
    <r>
      <t xml:space="preserve">ABTL </t>
    </r>
    <r>
      <rPr>
        <vertAlign val="superscript"/>
        <sz val="11"/>
        <color rgb="FF0070C0"/>
        <rFont val="Arial"/>
        <family val="2"/>
      </rPr>
      <t>1)</t>
    </r>
    <r>
      <rPr>
        <sz val="11"/>
        <color rgb="FF0070C0"/>
        <rFont val="Arial"/>
        <family val="2"/>
      </rPr>
      <t xml:space="preserve"> stv. AL</t>
    </r>
  </si>
  <si>
    <t>mit 1 Praktikant</t>
  </si>
  <si>
    <r>
      <t xml:space="preserve">ABTL </t>
    </r>
    <r>
      <rPr>
        <vertAlign val="superscript"/>
        <sz val="11"/>
        <color rgb="FF0070C0"/>
        <rFont val="Arial"/>
        <family val="2"/>
      </rPr>
      <t>1)</t>
    </r>
  </si>
  <si>
    <r>
      <t xml:space="preserve">Personalrat </t>
    </r>
    <r>
      <rPr>
        <vertAlign val="superscript"/>
        <sz val="11"/>
        <color rgb="FF0070C0"/>
        <rFont val="Arial"/>
        <family val="2"/>
      </rPr>
      <t>1)</t>
    </r>
  </si>
  <si>
    <t>Aushilfen</t>
  </si>
  <si>
    <t>früher Debeka</t>
  </si>
  <si>
    <t>Besprechungszimmer</t>
  </si>
  <si>
    <t>Postzimmer</t>
  </si>
  <si>
    <t>343+344</t>
  </si>
  <si>
    <t>12</t>
  </si>
  <si>
    <t>Vorzimmer AL, mit 1 Aushilfe</t>
  </si>
  <si>
    <t>344a</t>
  </si>
  <si>
    <t>Aushilfe</t>
  </si>
  <si>
    <r>
      <t xml:space="preserve">AL </t>
    </r>
    <r>
      <rPr>
        <vertAlign val="superscript"/>
        <sz val="11"/>
        <color rgb="FF0070C0"/>
        <rFont val="Arial"/>
        <family val="2"/>
      </rPr>
      <t>1)</t>
    </r>
  </si>
  <si>
    <t>Foyer</t>
  </si>
  <si>
    <t>Wahltheke/Wahlschein-ausgabe</t>
  </si>
  <si>
    <t>Büro</t>
  </si>
  <si>
    <t>Zensus</t>
  </si>
  <si>
    <t>SGL</t>
  </si>
  <si>
    <t>Sachbearbeiter</t>
  </si>
  <si>
    <t>nur temp. Arbeitsplätze (Wahl, Bürgerbegehren)</t>
  </si>
  <si>
    <t>ges</t>
  </si>
  <si>
    <t>W301</t>
  </si>
  <si>
    <t>W302</t>
  </si>
  <si>
    <t>W303</t>
  </si>
  <si>
    <t>W304</t>
  </si>
  <si>
    <t>W305</t>
  </si>
  <si>
    <t>F301</t>
  </si>
  <si>
    <t>F302</t>
  </si>
  <si>
    <t>F303</t>
  </si>
  <si>
    <t>F304</t>
  </si>
  <si>
    <t>F305</t>
  </si>
  <si>
    <t>T301</t>
  </si>
  <si>
    <t>T302</t>
  </si>
  <si>
    <t>wie U210</t>
  </si>
  <si>
    <t>Installationsschacht</t>
  </si>
  <si>
    <t>EG</t>
  </si>
  <si>
    <t>350</t>
  </si>
  <si>
    <t>351</t>
  </si>
  <si>
    <t xml:space="preserve">Summen Bestand </t>
  </si>
  <si>
    <t>511</t>
  </si>
  <si>
    <t>UG1</t>
  </si>
  <si>
    <t>Untergeschoss 1</t>
  </si>
  <si>
    <t xml:space="preserve">Summe Restflächen </t>
  </si>
  <si>
    <t>Lager 1</t>
  </si>
  <si>
    <t>Lager 2</t>
  </si>
  <si>
    <t>Müllraum</t>
  </si>
  <si>
    <t>Technikraum 1</t>
  </si>
  <si>
    <t>abzgl. Einbürgerung</t>
  </si>
  <si>
    <t>Technikraum 2</t>
  </si>
  <si>
    <t>1. UG</t>
  </si>
  <si>
    <t>Lager Material</t>
  </si>
  <si>
    <t>Bedarf abzgl. Einbürgerung</t>
  </si>
  <si>
    <t>Lager Veröffentlichungen</t>
  </si>
  <si>
    <t>UG2</t>
  </si>
  <si>
    <t>Untergeschoss 2</t>
  </si>
  <si>
    <t>Planung ohne Restflächen</t>
  </si>
  <si>
    <t>D42 BM4 / Bevölkerungsfortschreibung</t>
  </si>
  <si>
    <t>Torstraße 15</t>
  </si>
  <si>
    <t xml:space="preserve">wird gleichzeitig als Besprechungsraum genutzt. 
BüBü-Leiter-Routinen, </t>
  </si>
  <si>
    <r>
      <t xml:space="preserve">Spinde / Tresore / Teamgespräche ca. 12 qm, Zentrale Publikumssteuerung für alle Bürgerbüros, </t>
    </r>
    <r>
      <rPr>
        <b/>
        <sz val="11"/>
        <rFont val="Arial"/>
        <family val="2"/>
      </rPr>
      <t xml:space="preserve">8 Thekenplätze, </t>
    </r>
    <r>
      <rPr>
        <sz val="11"/>
        <rFont val="Arial"/>
        <family val="2"/>
      </rPr>
      <t>Fläche kann deutlich verringert werden, 4er Gruppenarbeitsplätzemit Tischabmessung 100/180 cm</t>
    </r>
  </si>
  <si>
    <r>
      <t>Erhöhung MA Anzahl von 7 auf 18 gemäß Angabe Nutzer v. 16.01.18,</t>
    </r>
    <r>
      <rPr>
        <sz val="12"/>
        <color theme="1"/>
        <rFont val="Arial"/>
        <family val="2"/>
      </rPr>
      <t xml:space="preserve"> 
</t>
    </r>
  </si>
  <si>
    <r>
      <t xml:space="preserve">Bedarf neu, aktuell noch nicht vorhanden, </t>
    </r>
    <r>
      <rPr>
        <sz val="11"/>
        <rFont val="Arial"/>
        <family val="2"/>
      </rPr>
      <t>in der Nähe Bürgerbüros</t>
    </r>
    <r>
      <rPr>
        <sz val="11"/>
        <color rgb="FF0000CC"/>
        <rFont val="Arial"/>
        <family val="2"/>
      </rPr>
      <t xml:space="preserve">
</t>
    </r>
  </si>
  <si>
    <r>
      <t xml:space="preserve">Terminkunden, Besprechungstisch, </t>
    </r>
    <r>
      <rPr>
        <sz val="11"/>
        <rFont val="Arial"/>
        <family val="2"/>
      </rPr>
      <t>Tresor</t>
    </r>
  </si>
  <si>
    <r>
      <t xml:space="preserve">Vertrauliche Unterlagen sind im Tresor zu lagern. </t>
    </r>
    <r>
      <rPr>
        <sz val="11"/>
        <rFont val="Arial"/>
        <family val="2"/>
      </rPr>
      <t>In der Nähe Bürgerbüros, kann in 2.OG als Überlauf</t>
    </r>
  </si>
  <si>
    <r>
      <t>Bei Reduzierung auf 14 qm wäre zusätzlicher Besprechungsraum erforderlich! ,</t>
    </r>
    <r>
      <rPr>
        <sz val="11"/>
        <rFont val="Arial"/>
        <family val="2"/>
      </rPr>
      <t xml:space="preserve"> in der Nähe Auskunftssperre</t>
    </r>
  </si>
  <si>
    <r>
      <t xml:space="preserve">in der Nähe von Bev, Schreibtisch+Arbeitsstisch,                In 2.OG als Überlauf, </t>
    </r>
    <r>
      <rPr>
        <b/>
        <sz val="11"/>
        <color indexed="8"/>
        <rFont val="Arial"/>
        <family val="2"/>
      </rPr>
      <t>Bestandsraum mit Nummer 206a!</t>
    </r>
  </si>
  <si>
    <r>
      <t xml:space="preserve">2 Bedienplätze an Theke, </t>
    </r>
    <r>
      <rPr>
        <sz val="11"/>
        <rFont val="Arial"/>
        <family val="2"/>
      </rPr>
      <t>in der Nähe Bürgerbüros A,B,C-Eingangsnähe</t>
    </r>
  </si>
  <si>
    <r>
      <t xml:space="preserve">Kann in EG, Raum 213,213b und 211 als Einheit, </t>
    </r>
    <r>
      <rPr>
        <b/>
        <sz val="11"/>
        <rFont val="Arial"/>
        <family val="2"/>
      </rPr>
      <t>Bestandsraum mit Nummer 213b!</t>
    </r>
  </si>
  <si>
    <r>
      <rPr>
        <sz val="11"/>
        <rFont val="Arial"/>
        <family val="2"/>
      </rPr>
      <t>Kann in EG, Raum 213,213b und 211 als Einheit,</t>
    </r>
    <r>
      <rPr>
        <sz val="11"/>
        <color rgb="FF0000CC"/>
        <rFont val="Arial"/>
        <family val="2"/>
      </rPr>
      <t xml:space="preserve"> 'Microfiche-Lese-Gerät, </t>
    </r>
    <r>
      <rPr>
        <sz val="11"/>
        <rFont val="Arial"/>
        <family val="2"/>
      </rPr>
      <t>kann in 2.OG als Überlauf</t>
    </r>
  </si>
  <si>
    <t>[8]</t>
  </si>
  <si>
    <t>[112]</t>
  </si>
  <si>
    <t>Gesamt</t>
  </si>
  <si>
    <t>Kinderspielecke</t>
  </si>
  <si>
    <t>Zusammenlegung kritisch, neue Raumstruktur entwickeln - pauschaler Flächenzuschlag</t>
  </si>
  <si>
    <t xml:space="preserve">Teambüro
</t>
  </si>
  <si>
    <t>Einzelbüro Grundsatzsachbearbeiter
Vertraulichkeit (z.B. Zeugenschutz)</t>
  </si>
  <si>
    <r>
      <rPr>
        <b/>
        <sz val="11"/>
        <rFont val="Arial"/>
        <family val="2"/>
      </rPr>
      <t>NEU</t>
    </r>
    <r>
      <rPr>
        <sz val="11"/>
        <rFont val="Arial"/>
        <family val="2"/>
      </rPr>
      <t xml:space="preserve"> SB Springer</t>
    </r>
  </si>
  <si>
    <r>
      <t xml:space="preserve">Einzelbüro
</t>
    </r>
    <r>
      <rPr>
        <sz val="11"/>
        <color rgb="FF0000FF"/>
        <rFont val="Arial"/>
        <family val="2"/>
      </rPr>
      <t>Altaktei mit Mikrofiche-Lesegerät</t>
    </r>
  </si>
  <si>
    <t>INFO / Kurzkontakte</t>
  </si>
  <si>
    <t>Foyer EG</t>
  </si>
  <si>
    <t>Teamleiter</t>
  </si>
  <si>
    <t>NACHTRAG: Online-Bürgerbüro</t>
  </si>
  <si>
    <t>2 SB</t>
  </si>
  <si>
    <t>NU-Fläche</t>
  </si>
  <si>
    <t>NFU 1</t>
  </si>
  <si>
    <t>NFU 2</t>
  </si>
  <si>
    <t>NFU 4</t>
  </si>
  <si>
    <t>NFU 7</t>
  </si>
  <si>
    <t>Aufenthalt, Pause</t>
  </si>
  <si>
    <t>Abstellräume, Sanitärräume</t>
  </si>
  <si>
    <t>Weitere Funktionsflächen (z. B. Verkehrswege)</t>
  </si>
  <si>
    <t>Gesamtbedarf</t>
  </si>
  <si>
    <t>auf Geschosse verteilt</t>
  </si>
  <si>
    <t>Sonstige</t>
  </si>
  <si>
    <t>Raumprogramm Amt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</si>
</sst>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\ &quot;m²&quot;"/>
    <numFmt numFmtId="167" formatCode="&quot;NUF&quot;\ 0"/>
  </numFmts>
  <fonts count="31" x14ac:knownFonts="1"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rgb="FF0000CC"/>
      <name val="Arial"/>
      <family val="2"/>
    </font>
    <font>
      <b/>
      <sz val="11"/>
      <color rgb="FF0000CC"/>
      <name val="Arial"/>
      <family val="2"/>
    </font>
    <font>
      <b/>
      <sz val="11"/>
      <name val="Arial"/>
      <family val="2"/>
    </font>
    <font>
      <sz val="11"/>
      <color rgb="FF0070C0"/>
      <name val="Arial"/>
      <family val="2"/>
    </font>
    <font>
      <vertAlign val="superscript"/>
      <sz val="11"/>
      <color rgb="FF0070C0"/>
      <name val="Arial"/>
      <family val="2"/>
    </font>
    <font>
      <sz val="11"/>
      <color rgb="FF00B050"/>
      <name val="Arial"/>
      <family val="2"/>
    </font>
    <font>
      <sz val="11"/>
      <color theme="0" tint="-0.34998626667073579"/>
      <name val="Arial"/>
      <family val="2"/>
    </font>
    <font>
      <sz val="11"/>
      <color rgb="FF000000"/>
      <name val="Arial"/>
      <family val="2"/>
    </font>
    <font>
      <b/>
      <sz val="8"/>
      <color indexed="81"/>
      <name val="Segoe UI"/>
      <family val="2"/>
    </font>
    <font>
      <sz val="8"/>
      <color indexed="81"/>
      <name val="Segoe UI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70C0"/>
      <name val="Arial"/>
      <family val="2"/>
    </font>
    <font>
      <sz val="12"/>
      <color theme="1"/>
      <name val="Arial"/>
      <family val="2"/>
    </font>
    <font>
      <b/>
      <sz val="11"/>
      <color rgb="FF00B050"/>
      <name val="Arial"/>
      <family val="2"/>
    </font>
    <font>
      <b/>
      <sz val="11"/>
      <color rgb="FF0000FF"/>
      <name val="Arial"/>
      <family val="2"/>
    </font>
    <font>
      <b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sz val="11"/>
      <color rgb="FF0000FF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00B0F0"/>
      <name val="Arial"/>
      <family val="2"/>
    </font>
    <font>
      <sz val="11"/>
      <color rgb="FF00B0F0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1E67D"/>
        <bgColor indexed="64"/>
      </patternFill>
    </fill>
    <fill>
      <patternFill patternType="solid">
        <fgColor rgb="FFEF9943"/>
        <bgColor indexed="64"/>
      </patternFill>
    </fill>
    <fill>
      <patternFill patternType="solid">
        <fgColor rgb="FFE0FFE0"/>
        <bgColor indexed="64"/>
      </patternFill>
    </fill>
    <fill>
      <patternFill patternType="solid">
        <fgColor rgb="FF00C600"/>
        <bgColor indexed="64"/>
      </patternFill>
    </fill>
    <fill>
      <patternFill patternType="solid">
        <fgColor rgb="FFF0F0D8"/>
        <bgColor indexed="64"/>
      </patternFill>
    </fill>
    <fill>
      <patternFill patternType="solid">
        <fgColor rgb="FFFFA8A8"/>
        <bgColor indexed="64"/>
      </patternFill>
    </fill>
    <fill>
      <patternFill patternType="solid">
        <fgColor rgb="FF00C6C6"/>
        <bgColor indexed="64"/>
      </patternFill>
    </fill>
    <fill>
      <patternFill patternType="solid">
        <fgColor rgb="FF70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E0FF"/>
        <bgColor indexed="64"/>
      </patternFill>
    </fill>
    <fill>
      <patternFill patternType="solid">
        <fgColor rgb="FFF0F8AA"/>
        <bgColor indexed="64"/>
      </patternFill>
    </fill>
    <fill>
      <patternFill patternType="solid">
        <fgColor rgb="FFFFE67D"/>
        <bgColor indexed="64"/>
      </patternFill>
    </fill>
    <fill>
      <patternFill patternType="solid">
        <fgColor rgb="FFD2A146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771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3" fillId="0" borderId="0" xfId="0" applyFont="1"/>
    <xf numFmtId="14" fontId="0" fillId="0" borderId="0" xfId="0" applyNumberFormat="1" applyFont="1" applyFill="1" applyAlignment="1">
      <alignment horizontal="center"/>
    </xf>
    <xf numFmtId="0" fontId="4" fillId="0" borderId="0" xfId="0" applyFont="1" applyFill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indent="1"/>
    </xf>
    <xf numFmtId="14" fontId="0" fillId="0" borderId="0" xfId="0" applyNumberFormat="1" applyFont="1" applyFill="1" applyAlignment="1">
      <alignment horizontal="left"/>
    </xf>
    <xf numFmtId="49" fontId="3" fillId="0" borderId="1" xfId="0" applyNumberFormat="1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3" fillId="0" borderId="2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center" vertical="top"/>
    </xf>
    <xf numFmtId="49" fontId="0" fillId="0" borderId="9" xfId="0" applyNumberFormat="1" applyFont="1" applyBorder="1" applyProtection="1"/>
    <xf numFmtId="0" fontId="0" fillId="0" borderId="9" xfId="0" applyFont="1" applyBorder="1" applyProtection="1"/>
    <xf numFmtId="0" fontId="0" fillId="0" borderId="10" xfId="0" applyFont="1" applyBorder="1" applyAlignment="1" applyProtection="1">
      <alignment horizontal="left"/>
    </xf>
    <xf numFmtId="0" fontId="0" fillId="0" borderId="9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 vertical="top"/>
    </xf>
    <xf numFmtId="0" fontId="0" fillId="0" borderId="14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 vertical="top"/>
    </xf>
    <xf numFmtId="0" fontId="0" fillId="0" borderId="18" xfId="0" applyFont="1" applyBorder="1" applyAlignment="1" applyProtection="1">
      <alignment horizontal="center"/>
    </xf>
    <xf numFmtId="49" fontId="7" fillId="0" borderId="14" xfId="0" applyNumberFormat="1" applyFont="1" applyFill="1" applyBorder="1"/>
    <xf numFmtId="49" fontId="7" fillId="0" borderId="14" xfId="0" applyNumberFormat="1" applyFont="1" applyFill="1" applyBorder="1" applyAlignment="1"/>
    <xf numFmtId="0" fontId="7" fillId="0" borderId="14" xfId="0" applyFont="1" applyFill="1" applyBorder="1" applyAlignment="1"/>
    <xf numFmtId="0" fontId="7" fillId="0" borderId="14" xfId="0" applyFont="1" applyFill="1" applyBorder="1"/>
    <xf numFmtId="164" fontId="7" fillId="0" borderId="14" xfId="0" applyNumberFormat="1" applyFont="1" applyFill="1" applyBorder="1" applyAlignment="1"/>
    <xf numFmtId="164" fontId="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49" fontId="3" fillId="2" borderId="14" xfId="0" applyNumberFormat="1" applyFont="1" applyFill="1" applyBorder="1" applyAlignment="1" applyProtection="1">
      <alignment vertical="top"/>
    </xf>
    <xf numFmtId="0" fontId="3" fillId="2" borderId="14" xfId="0" applyFont="1" applyFill="1" applyBorder="1" applyAlignment="1" applyProtection="1">
      <alignment vertical="top"/>
    </xf>
    <xf numFmtId="0" fontId="0" fillId="2" borderId="14" xfId="0" applyFont="1" applyFill="1" applyBorder="1" applyAlignment="1" applyProtection="1">
      <alignment horizontal="left"/>
    </xf>
    <xf numFmtId="0" fontId="0" fillId="2" borderId="14" xfId="0" applyFont="1" applyFill="1" applyBorder="1" applyAlignment="1" applyProtection="1">
      <alignment horizontal="center"/>
    </xf>
    <xf numFmtId="4" fontId="0" fillId="2" borderId="19" xfId="0" applyNumberFormat="1" applyFont="1" applyFill="1" applyBorder="1" applyAlignment="1" applyProtection="1">
      <alignment horizontal="center"/>
    </xf>
    <xf numFmtId="0" fontId="0" fillId="0" borderId="14" xfId="0" applyFont="1" applyFill="1" applyBorder="1" applyAlignment="1" applyProtection="1">
      <alignment horizontal="left"/>
    </xf>
    <xf numFmtId="0" fontId="0" fillId="0" borderId="14" xfId="0" applyFont="1" applyFill="1" applyBorder="1" applyProtection="1"/>
    <xf numFmtId="0" fontId="0" fillId="0" borderId="0" xfId="0" applyFont="1" applyBorder="1"/>
    <xf numFmtId="49" fontId="4" fillId="3" borderId="14" xfId="0" applyNumberFormat="1" applyFont="1" applyFill="1" applyBorder="1" applyAlignment="1" applyProtection="1">
      <alignment vertical="top"/>
    </xf>
    <xf numFmtId="0" fontId="4" fillId="3" borderId="14" xfId="0" applyFont="1" applyFill="1" applyBorder="1" applyAlignment="1" applyProtection="1">
      <alignment vertical="top"/>
    </xf>
    <xf numFmtId="0" fontId="4" fillId="3" borderId="14" xfId="0" applyFont="1" applyFill="1" applyBorder="1" applyAlignment="1" applyProtection="1">
      <alignment horizontal="left" vertical="top" wrapText="1"/>
    </xf>
    <xf numFmtId="0" fontId="6" fillId="3" borderId="14" xfId="0" applyFont="1" applyFill="1" applyBorder="1" applyAlignment="1" applyProtection="1">
      <alignment horizontal="left" vertical="top" wrapText="1"/>
    </xf>
    <xf numFmtId="0" fontId="4" fillId="3" borderId="14" xfId="0" applyFont="1" applyFill="1" applyBorder="1" applyAlignment="1" applyProtection="1">
      <alignment horizontal="center" vertical="top" wrapText="1"/>
    </xf>
    <xf numFmtId="0" fontId="4" fillId="3" borderId="19" xfId="0" applyFont="1" applyFill="1" applyBorder="1" applyAlignment="1" applyProtection="1">
      <alignment horizontal="center" vertical="top" wrapText="1"/>
    </xf>
    <xf numFmtId="4" fontId="4" fillId="3" borderId="13" xfId="0" applyNumberFormat="1" applyFont="1" applyFill="1" applyBorder="1" applyAlignment="1" applyProtection="1">
      <alignment horizontal="center" vertical="top" wrapText="1"/>
    </xf>
    <xf numFmtId="0" fontId="4" fillId="3" borderId="13" xfId="0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vertical="top" wrapText="1"/>
    </xf>
    <xf numFmtId="0" fontId="8" fillId="0" borderId="0" xfId="0" applyFont="1"/>
    <xf numFmtId="49" fontId="4" fillId="0" borderId="14" xfId="0" quotePrefix="1" applyNumberFormat="1" applyFont="1" applyFill="1" applyBorder="1" applyAlignment="1" applyProtection="1">
      <alignment vertical="top"/>
    </xf>
    <xf numFmtId="49" fontId="4" fillId="0" borderId="14" xfId="0" applyNumberFormat="1" applyFont="1" applyFill="1" applyBorder="1" applyAlignment="1" applyProtection="1">
      <alignment vertical="top"/>
    </xf>
    <xf numFmtId="0" fontId="4" fillId="0" borderId="14" xfId="0" applyFont="1" applyFill="1" applyBorder="1" applyAlignment="1" applyProtection="1">
      <alignment vertical="top"/>
    </xf>
    <xf numFmtId="0" fontId="4" fillId="0" borderId="14" xfId="0" applyFont="1" applyFill="1" applyBorder="1" applyAlignment="1" applyProtection="1">
      <alignment horizontal="center" vertical="top" wrapText="1"/>
    </xf>
    <xf numFmtId="0" fontId="4" fillId="0" borderId="19" xfId="0" applyFont="1" applyFill="1" applyBorder="1" applyAlignment="1" applyProtection="1">
      <alignment horizontal="center" vertical="top" wrapText="1"/>
    </xf>
    <xf numFmtId="0" fontId="4" fillId="0" borderId="13" xfId="0" applyFont="1" applyFill="1" applyBorder="1" applyAlignment="1" applyProtection="1">
      <alignment horizontal="center" vertical="top" wrapText="1"/>
    </xf>
    <xf numFmtId="0" fontId="8" fillId="0" borderId="0" xfId="0" applyFont="1" applyFill="1"/>
    <xf numFmtId="49" fontId="7" fillId="0" borderId="20" xfId="0" quotePrefix="1" applyNumberFormat="1" applyFont="1" applyFill="1" applyBorder="1" applyAlignment="1" applyProtection="1">
      <alignment vertical="top"/>
    </xf>
    <xf numFmtId="49" fontId="7" fillId="0" borderId="21" xfId="0" applyNumberFormat="1" applyFont="1" applyFill="1" applyBorder="1" applyAlignment="1" applyProtection="1">
      <alignment vertical="top"/>
    </xf>
    <xf numFmtId="0" fontId="7" fillId="0" borderId="21" xfId="0" applyFont="1" applyFill="1" applyBorder="1" applyAlignment="1" applyProtection="1">
      <alignment vertical="top"/>
    </xf>
    <xf numFmtId="0" fontId="7" fillId="0" borderId="21" xfId="0" applyFont="1" applyFill="1" applyBorder="1" applyAlignment="1" applyProtection="1">
      <alignment vertical="top" wrapText="1"/>
    </xf>
    <xf numFmtId="49" fontId="4" fillId="5" borderId="14" xfId="0" applyNumberFormat="1" applyFont="1" applyFill="1" applyBorder="1" applyAlignment="1" applyProtection="1">
      <alignment vertical="top"/>
    </xf>
    <xf numFmtId="0" fontId="4" fillId="5" borderId="14" xfId="0" applyFont="1" applyFill="1" applyBorder="1" applyAlignment="1" applyProtection="1">
      <alignment vertical="top"/>
    </xf>
    <xf numFmtId="0" fontId="4" fillId="5" borderId="14" xfId="0" applyFont="1" applyFill="1" applyBorder="1" applyAlignment="1" applyProtection="1">
      <alignment horizontal="left" vertical="top" wrapText="1"/>
    </xf>
    <xf numFmtId="0" fontId="6" fillId="5" borderId="14" xfId="0" applyFont="1" applyFill="1" applyBorder="1" applyAlignment="1" applyProtection="1">
      <alignment horizontal="left" vertical="top" wrapText="1"/>
    </xf>
    <xf numFmtId="0" fontId="4" fillId="5" borderId="14" xfId="0" applyFont="1" applyFill="1" applyBorder="1" applyAlignment="1" applyProtection="1">
      <alignment horizontal="center" vertical="top" wrapText="1"/>
    </xf>
    <xf numFmtId="0" fontId="4" fillId="5" borderId="19" xfId="0" applyFont="1" applyFill="1" applyBorder="1" applyAlignment="1" applyProtection="1">
      <alignment horizontal="center" vertical="top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top" wrapText="1"/>
    </xf>
    <xf numFmtId="49" fontId="4" fillId="0" borderId="14" xfId="0" quotePrefix="1" applyNumberFormat="1" applyFont="1" applyFill="1" applyBorder="1" applyAlignment="1" applyProtection="1">
      <alignment horizontal="left" vertical="top"/>
    </xf>
    <xf numFmtId="49" fontId="4" fillId="0" borderId="14" xfId="0" applyNumberFormat="1" applyFont="1" applyFill="1" applyBorder="1" applyAlignment="1" applyProtection="1">
      <alignment horizontal="left" vertical="top"/>
    </xf>
    <xf numFmtId="0" fontId="5" fillId="0" borderId="14" xfId="0" applyFont="1" applyFill="1" applyBorder="1" applyAlignment="1" applyProtection="1">
      <alignment horizontal="left" vertical="top"/>
    </xf>
    <xf numFmtId="0" fontId="4" fillId="0" borderId="14" xfId="0" applyFont="1" applyFill="1" applyBorder="1" applyAlignment="1" applyProtection="1">
      <alignment horizontal="left" vertical="top"/>
    </xf>
    <xf numFmtId="0" fontId="6" fillId="0" borderId="14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14" xfId="0" applyFont="1" applyFill="1" applyBorder="1" applyAlignment="1" applyProtection="1">
      <alignment horizontal="left" vertical="top" wrapText="1"/>
    </xf>
    <xf numFmtId="49" fontId="4" fillId="7" borderId="14" xfId="0" applyNumberFormat="1" applyFont="1" applyFill="1" applyBorder="1" applyAlignment="1" applyProtection="1">
      <alignment vertical="top"/>
    </xf>
    <xf numFmtId="0" fontId="4" fillId="7" borderId="14" xfId="0" applyFont="1" applyFill="1" applyBorder="1" applyAlignment="1" applyProtection="1">
      <alignment vertical="top"/>
    </xf>
    <xf numFmtId="0" fontId="4" fillId="7" borderId="14" xfId="0" applyFont="1" applyFill="1" applyBorder="1" applyAlignment="1" applyProtection="1">
      <alignment horizontal="left" vertical="top" wrapText="1"/>
    </xf>
    <xf numFmtId="0" fontId="4" fillId="7" borderId="14" xfId="0" applyFont="1" applyFill="1" applyBorder="1" applyAlignment="1" applyProtection="1">
      <alignment horizontal="center" vertical="top" wrapText="1"/>
    </xf>
    <xf numFmtId="0" fontId="4" fillId="7" borderId="19" xfId="0" applyFont="1" applyFill="1" applyBorder="1" applyAlignment="1" applyProtection="1">
      <alignment horizontal="center" vertical="top" wrapText="1"/>
    </xf>
    <xf numFmtId="4" fontId="4" fillId="7" borderId="13" xfId="0" applyNumberFormat="1" applyFont="1" applyFill="1" applyBorder="1" applyAlignment="1" applyProtection="1">
      <alignment horizontal="center" vertical="top" wrapText="1"/>
    </xf>
    <xf numFmtId="0" fontId="4" fillId="7" borderId="13" xfId="0" applyFont="1" applyFill="1" applyBorder="1" applyAlignment="1" applyProtection="1">
      <alignment horizontal="center" vertical="top" wrapText="1"/>
    </xf>
    <xf numFmtId="4" fontId="5" fillId="0" borderId="13" xfId="0" applyNumberFormat="1" applyFont="1" applyFill="1" applyBorder="1" applyAlignment="1" applyProtection="1">
      <alignment horizontal="center" vertical="top" wrapText="1"/>
    </xf>
    <xf numFmtId="49" fontId="0" fillId="0" borderId="14" xfId="0" quotePrefix="1" applyNumberFormat="1" applyFont="1" applyFill="1" applyBorder="1" applyAlignment="1" applyProtection="1">
      <alignment vertical="top"/>
    </xf>
    <xf numFmtId="49" fontId="0" fillId="0" borderId="14" xfId="0" applyNumberFormat="1" applyFont="1" applyFill="1" applyBorder="1" applyAlignment="1" applyProtection="1">
      <alignment vertical="top"/>
    </xf>
    <xf numFmtId="0" fontId="0" fillId="0" borderId="14" xfId="0" applyFont="1" applyFill="1" applyBorder="1" applyAlignment="1" applyProtection="1">
      <alignment vertical="top"/>
    </xf>
    <xf numFmtId="0" fontId="0" fillId="0" borderId="14" xfId="0" applyFont="1" applyFill="1" applyBorder="1" applyAlignment="1" applyProtection="1">
      <alignment horizontal="center" vertical="top"/>
    </xf>
    <xf numFmtId="0" fontId="0" fillId="0" borderId="19" xfId="0" applyFont="1" applyFill="1" applyBorder="1" applyAlignment="1" applyProtection="1">
      <alignment horizontal="center" vertical="top"/>
    </xf>
    <xf numFmtId="0" fontId="0" fillId="0" borderId="14" xfId="0" quotePrefix="1" applyFont="1" applyFill="1" applyBorder="1" applyAlignment="1" applyProtection="1">
      <alignment vertical="top" wrapText="1"/>
    </xf>
    <xf numFmtId="0" fontId="7" fillId="0" borderId="14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center" vertical="top" wrapText="1"/>
    </xf>
    <xf numFmtId="0" fontId="5" fillId="0" borderId="19" xfId="0" applyFont="1" applyFill="1" applyBorder="1" applyAlignment="1" applyProtection="1">
      <alignment horizontal="center" vertical="top" wrapText="1"/>
    </xf>
    <xf numFmtId="4" fontId="4" fillId="0" borderId="13" xfId="0" applyNumberFormat="1" applyFont="1" applyFill="1" applyBorder="1" applyAlignment="1" applyProtection="1">
      <alignment horizontal="center" vertical="top" wrapText="1"/>
    </xf>
    <xf numFmtId="49" fontId="4" fillId="10" borderId="14" xfId="0" applyNumberFormat="1" applyFont="1" applyFill="1" applyBorder="1" applyAlignment="1" applyProtection="1">
      <alignment vertical="top"/>
    </xf>
    <xf numFmtId="0" fontId="4" fillId="10" borderId="14" xfId="0" applyFont="1" applyFill="1" applyBorder="1" applyAlignment="1" applyProtection="1">
      <alignment vertical="top"/>
    </xf>
    <xf numFmtId="0" fontId="4" fillId="10" borderId="14" xfId="0" applyFont="1" applyFill="1" applyBorder="1" applyAlignment="1" applyProtection="1">
      <alignment horizontal="left" vertical="top" wrapText="1"/>
    </xf>
    <xf numFmtId="0" fontId="5" fillId="10" borderId="14" xfId="0" applyFont="1" applyFill="1" applyBorder="1" applyAlignment="1" applyProtection="1">
      <alignment horizontal="left" vertical="top" wrapText="1"/>
    </xf>
    <xf numFmtId="0" fontId="4" fillId="10" borderId="14" xfId="0" applyFont="1" applyFill="1" applyBorder="1" applyAlignment="1" applyProtection="1">
      <alignment horizontal="center" vertical="top"/>
    </xf>
    <xf numFmtId="0" fontId="4" fillId="10" borderId="19" xfId="0" applyFont="1" applyFill="1" applyBorder="1" applyAlignment="1" applyProtection="1">
      <alignment horizontal="center" vertical="top"/>
    </xf>
    <xf numFmtId="4" fontId="4" fillId="10" borderId="13" xfId="0" applyNumberFormat="1" applyFont="1" applyFill="1" applyBorder="1" applyAlignment="1" applyProtection="1">
      <alignment horizontal="center" vertical="top"/>
    </xf>
    <xf numFmtId="0" fontId="5" fillId="0" borderId="14" xfId="0" quotePrefix="1" applyFont="1" applyFill="1" applyBorder="1" applyAlignment="1" applyProtection="1">
      <alignment vertical="top" wrapText="1"/>
    </xf>
    <xf numFmtId="0" fontId="4" fillId="0" borderId="14" xfId="0" applyFont="1" applyFill="1" applyBorder="1" applyAlignment="1" applyProtection="1">
      <alignment horizontal="center" vertical="top"/>
    </xf>
    <xf numFmtId="0" fontId="4" fillId="0" borderId="19" xfId="0" applyFont="1" applyFill="1" applyBorder="1" applyAlignment="1" applyProtection="1">
      <alignment horizontal="center" vertical="top"/>
    </xf>
    <xf numFmtId="49" fontId="4" fillId="11" borderId="14" xfId="0" quotePrefix="1" applyNumberFormat="1" applyFont="1" applyFill="1" applyBorder="1" applyAlignment="1" applyProtection="1">
      <alignment vertical="top"/>
    </xf>
    <xf numFmtId="49" fontId="4" fillId="12" borderId="14" xfId="0" applyNumberFormat="1" applyFont="1" applyFill="1" applyBorder="1" applyAlignment="1" applyProtection="1">
      <alignment vertical="top"/>
    </xf>
    <xf numFmtId="0" fontId="4" fillId="12" borderId="14" xfId="0" applyFont="1" applyFill="1" applyBorder="1" applyAlignment="1" applyProtection="1">
      <alignment vertical="top"/>
    </xf>
    <xf numFmtId="0" fontId="4" fillId="12" borderId="14" xfId="0" applyFont="1" applyFill="1" applyBorder="1" applyAlignment="1" applyProtection="1">
      <alignment horizontal="left" vertical="top" wrapText="1"/>
    </xf>
    <xf numFmtId="0" fontId="6" fillId="12" borderId="14" xfId="0" applyFont="1" applyFill="1" applyBorder="1" applyAlignment="1" applyProtection="1">
      <alignment horizontal="left" vertical="top" wrapText="1"/>
    </xf>
    <xf numFmtId="0" fontId="4" fillId="12" borderId="14" xfId="0" applyFont="1" applyFill="1" applyBorder="1" applyAlignment="1" applyProtection="1">
      <alignment horizontal="center" vertical="top" wrapText="1"/>
    </xf>
    <xf numFmtId="0" fontId="4" fillId="12" borderId="19" xfId="0" applyFont="1" applyFill="1" applyBorder="1" applyAlignment="1" applyProtection="1">
      <alignment horizontal="center" vertical="top" wrapText="1"/>
    </xf>
    <xf numFmtId="4" fontId="4" fillId="12" borderId="13" xfId="0" applyNumberFormat="1" applyFont="1" applyFill="1" applyBorder="1" applyAlignment="1" applyProtection="1">
      <alignment horizontal="center" vertical="top" wrapText="1"/>
    </xf>
    <xf numFmtId="0" fontId="4" fillId="12" borderId="13" xfId="0" applyFont="1" applyFill="1" applyBorder="1" applyAlignment="1" applyProtection="1">
      <alignment horizontal="center" vertical="top" wrapText="1"/>
    </xf>
    <xf numFmtId="0" fontId="0" fillId="0" borderId="13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vertical="top" wrapText="1"/>
    </xf>
    <xf numFmtId="49" fontId="0" fillId="13" borderId="14" xfId="0" applyNumberFormat="1" applyFont="1" applyFill="1" applyBorder="1" applyAlignment="1" applyProtection="1">
      <alignment vertical="top"/>
    </xf>
    <xf numFmtId="0" fontId="0" fillId="13" borderId="14" xfId="0" applyFont="1" applyFill="1" applyBorder="1" applyAlignment="1" applyProtection="1">
      <alignment vertical="top"/>
    </xf>
    <xf numFmtId="0" fontId="0" fillId="13" borderId="14" xfId="0" applyFont="1" applyFill="1" applyBorder="1" applyAlignment="1" applyProtection="1">
      <alignment horizontal="left" vertical="top" wrapText="1"/>
    </xf>
    <xf numFmtId="0" fontId="0" fillId="13" borderId="14" xfId="0" applyFont="1" applyFill="1" applyBorder="1" applyAlignment="1" applyProtection="1">
      <alignment horizontal="center" vertical="top"/>
    </xf>
    <xf numFmtId="0" fontId="0" fillId="13" borderId="19" xfId="0" applyFont="1" applyFill="1" applyBorder="1" applyAlignment="1" applyProtection="1">
      <alignment horizontal="center" vertical="top"/>
    </xf>
    <xf numFmtId="0" fontId="8" fillId="13" borderId="14" xfId="0" applyFont="1" applyFill="1" applyBorder="1" applyAlignment="1">
      <alignment horizontal="center" vertical="top"/>
    </xf>
    <xf numFmtId="4" fontId="0" fillId="13" borderId="13" xfId="0" applyNumberFormat="1" applyFont="1" applyFill="1" applyBorder="1" applyAlignment="1" applyProtection="1">
      <alignment horizontal="center" vertical="top"/>
    </xf>
    <xf numFmtId="0" fontId="0" fillId="13" borderId="13" xfId="0" applyFont="1" applyFill="1" applyBorder="1" applyAlignment="1" applyProtection="1">
      <alignment horizontal="center" vertical="top" wrapText="1"/>
    </xf>
    <xf numFmtId="0" fontId="0" fillId="0" borderId="14" xfId="0" applyFont="1" applyFill="1" applyBorder="1" applyAlignment="1" applyProtection="1">
      <alignment horizontal="left" vertical="top" wrapText="1"/>
    </xf>
    <xf numFmtId="0" fontId="0" fillId="0" borderId="14" xfId="0" applyFont="1" applyFill="1" applyBorder="1" applyAlignment="1" applyProtection="1">
      <alignment vertical="top" wrapText="1"/>
    </xf>
    <xf numFmtId="0" fontId="0" fillId="0" borderId="14" xfId="0" applyFont="1" applyBorder="1" applyAlignment="1" applyProtection="1">
      <alignment horizontal="left" vertical="top" wrapText="1"/>
    </xf>
    <xf numFmtId="49" fontId="0" fillId="3" borderId="14" xfId="0" applyNumberFormat="1" applyFont="1" applyFill="1" applyBorder="1" applyAlignment="1" applyProtection="1">
      <alignment vertical="top"/>
    </xf>
    <xf numFmtId="0" fontId="0" fillId="3" borderId="14" xfId="0" applyFont="1" applyFill="1" applyBorder="1" applyAlignment="1" applyProtection="1">
      <alignment vertical="top"/>
    </xf>
    <xf numFmtId="0" fontId="0" fillId="3" borderId="14" xfId="0" applyFont="1" applyFill="1" applyBorder="1" applyAlignment="1" applyProtection="1">
      <alignment horizontal="left" vertical="top" wrapText="1"/>
    </xf>
    <xf numFmtId="0" fontId="0" fillId="3" borderId="14" xfId="0" applyFont="1" applyFill="1" applyBorder="1" applyAlignment="1" applyProtection="1">
      <alignment horizontal="center" vertical="top"/>
    </xf>
    <xf numFmtId="0" fontId="0" fillId="3" borderId="19" xfId="0" applyFont="1" applyFill="1" applyBorder="1" applyAlignment="1" applyProtection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4" fontId="0" fillId="3" borderId="13" xfId="0" applyNumberFormat="1" applyFont="1" applyFill="1" applyBorder="1" applyAlignment="1" applyProtection="1">
      <alignment horizontal="center" vertical="top"/>
    </xf>
    <xf numFmtId="0" fontId="0" fillId="3" borderId="13" xfId="0" applyFont="1" applyFill="1" applyBorder="1" applyAlignment="1" applyProtection="1">
      <alignment horizontal="center" vertical="top" wrapText="1"/>
    </xf>
    <xf numFmtId="0" fontId="5" fillId="0" borderId="14" xfId="0" applyFont="1" applyFill="1" applyBorder="1" applyAlignment="1" applyProtection="1">
      <alignment vertical="top" wrapText="1"/>
    </xf>
    <xf numFmtId="49" fontId="0" fillId="15" borderId="14" xfId="0" applyNumberFormat="1" applyFont="1" applyFill="1" applyBorder="1" applyAlignment="1" applyProtection="1">
      <alignment vertical="top"/>
    </xf>
    <xf numFmtId="0" fontId="0" fillId="15" borderId="14" xfId="0" applyFont="1" applyFill="1" applyBorder="1" applyAlignment="1" applyProtection="1">
      <alignment vertical="top"/>
    </xf>
    <xf numFmtId="0" fontId="0" fillId="15" borderId="14" xfId="0" applyFont="1" applyFill="1" applyBorder="1" applyAlignment="1" applyProtection="1">
      <alignment horizontal="left" vertical="top" wrapText="1"/>
    </xf>
    <xf numFmtId="0" fontId="0" fillId="15" borderId="14" xfId="0" applyFont="1" applyFill="1" applyBorder="1" applyAlignment="1" applyProtection="1">
      <alignment horizontal="center" vertical="top"/>
    </xf>
    <xf numFmtId="0" fontId="4" fillId="15" borderId="19" xfId="0" applyFont="1" applyFill="1" applyBorder="1" applyAlignment="1" applyProtection="1">
      <alignment horizontal="center" vertical="top"/>
    </xf>
    <xf numFmtId="0" fontId="8" fillId="15" borderId="14" xfId="0" applyFont="1" applyFill="1" applyBorder="1" applyAlignment="1">
      <alignment horizontal="center" vertical="top"/>
    </xf>
    <xf numFmtId="4" fontId="5" fillId="15" borderId="17" xfId="0" applyNumberFormat="1" applyFont="1" applyFill="1" applyBorder="1" applyAlignment="1" applyProtection="1">
      <alignment horizontal="center" vertical="top"/>
    </xf>
    <xf numFmtId="0" fontId="0" fillId="15" borderId="13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>
      <alignment horizontal="center" vertical="top"/>
    </xf>
    <xf numFmtId="4" fontId="5" fillId="0" borderId="17" xfId="0" applyNumberFormat="1" applyFont="1" applyFill="1" applyBorder="1" applyAlignment="1" applyProtection="1">
      <alignment horizontal="center" vertical="top"/>
    </xf>
    <xf numFmtId="0" fontId="0" fillId="0" borderId="0" xfId="0" applyFont="1" applyFill="1"/>
    <xf numFmtId="49" fontId="7" fillId="4" borderId="26" xfId="0" applyNumberFormat="1" applyFont="1" applyFill="1" applyBorder="1" applyAlignment="1" applyProtection="1">
      <alignment vertical="top"/>
    </xf>
    <xf numFmtId="49" fontId="7" fillId="4" borderId="23" xfId="0" applyNumberFormat="1" applyFont="1" applyFill="1" applyBorder="1" applyAlignment="1" applyProtection="1">
      <alignment vertical="top"/>
    </xf>
    <xf numFmtId="0" fontId="7" fillId="4" borderId="23" xfId="0" applyFont="1" applyFill="1" applyBorder="1" applyAlignment="1" applyProtection="1">
      <alignment vertical="top"/>
    </xf>
    <xf numFmtId="0" fontId="7" fillId="4" borderId="23" xfId="0" applyFont="1" applyFill="1" applyBorder="1" applyAlignment="1" applyProtection="1">
      <alignment horizontal="left" vertical="top" wrapText="1"/>
    </xf>
    <xf numFmtId="0" fontId="7" fillId="4" borderId="23" xfId="0" applyFont="1" applyFill="1" applyBorder="1" applyAlignment="1" applyProtection="1">
      <alignment horizontal="center" vertical="top" wrapText="1"/>
    </xf>
    <xf numFmtId="165" fontId="7" fillId="4" borderId="27" xfId="0" applyNumberFormat="1" applyFont="1" applyFill="1" applyBorder="1" applyAlignment="1" applyProtection="1">
      <alignment horizontal="center" vertical="top" wrapText="1"/>
    </xf>
    <xf numFmtId="0" fontId="4" fillId="4" borderId="23" xfId="0" applyFont="1" applyFill="1" applyBorder="1" applyAlignment="1" applyProtection="1">
      <alignment horizontal="center" vertical="top" wrapText="1"/>
    </xf>
    <xf numFmtId="0" fontId="0" fillId="4" borderId="28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left" vertical="top"/>
      <protection locked="0"/>
    </xf>
    <xf numFmtId="0" fontId="0" fillId="0" borderId="30" xfId="0" applyFont="1" applyFill="1" applyBorder="1" applyAlignment="1" applyProtection="1">
      <alignment vertical="top" wrapText="1"/>
    </xf>
    <xf numFmtId="49" fontId="7" fillId="0" borderId="17" xfId="0" applyNumberFormat="1" applyFont="1" applyFill="1" applyBorder="1" applyAlignment="1" applyProtection="1">
      <alignment vertical="top"/>
    </xf>
    <xf numFmtId="49" fontId="7" fillId="0" borderId="18" xfId="0" applyNumberFormat="1" applyFont="1" applyFill="1" applyBorder="1" applyAlignment="1" applyProtection="1">
      <alignment vertical="top"/>
    </xf>
    <xf numFmtId="0" fontId="7" fillId="0" borderId="18" xfId="0" applyFont="1" applyFill="1" applyBorder="1" applyAlignment="1" applyProtection="1">
      <alignment vertical="top"/>
    </xf>
    <xf numFmtId="0" fontId="7" fillId="0" borderId="18" xfId="0" applyFont="1" applyFill="1" applyBorder="1" applyAlignment="1" applyProtection="1">
      <alignment horizontal="left" vertical="top" wrapText="1"/>
    </xf>
    <xf numFmtId="0" fontId="7" fillId="0" borderId="18" xfId="0" applyFont="1" applyFill="1" applyBorder="1" applyAlignment="1" applyProtection="1">
      <alignment horizontal="center" vertical="top" wrapText="1"/>
    </xf>
    <xf numFmtId="165" fontId="7" fillId="0" borderId="29" xfId="0" applyNumberFormat="1" applyFont="1" applyFill="1" applyBorder="1" applyAlignment="1" applyProtection="1">
      <alignment horizontal="center" vertical="top" wrapText="1"/>
    </xf>
    <xf numFmtId="0" fontId="4" fillId="0" borderId="18" xfId="0" applyFont="1" applyFill="1" applyBorder="1" applyAlignment="1" applyProtection="1">
      <alignment horizontal="center" vertical="top" wrapText="1"/>
    </xf>
    <xf numFmtId="0" fontId="0" fillId="0" borderId="17" xfId="0" applyFont="1" applyFill="1" applyBorder="1" applyAlignment="1" applyProtection="1">
      <alignment horizontal="center" vertical="top" wrapText="1"/>
    </xf>
    <xf numFmtId="0" fontId="4" fillId="0" borderId="18" xfId="0" applyFont="1" applyFill="1" applyBorder="1" applyAlignment="1" applyProtection="1">
      <alignment horizontal="left" vertical="top"/>
      <protection locked="0"/>
    </xf>
    <xf numFmtId="0" fontId="4" fillId="16" borderId="14" xfId="0" applyFont="1" applyFill="1" applyBorder="1" applyAlignment="1" applyProtection="1">
      <alignment horizontal="left" vertical="top" wrapText="1"/>
    </xf>
    <xf numFmtId="0" fontId="4" fillId="16" borderId="14" xfId="0" applyFont="1" applyFill="1" applyBorder="1" applyAlignment="1" applyProtection="1">
      <alignment horizontal="center" vertical="top" wrapText="1"/>
    </xf>
    <xf numFmtId="49" fontId="0" fillId="0" borderId="14" xfId="0" quotePrefix="1" applyNumberFormat="1" applyFont="1" applyBorder="1" applyAlignment="1" applyProtection="1">
      <alignment vertical="top"/>
    </xf>
    <xf numFmtId="49" fontId="8" fillId="0" borderId="14" xfId="0" applyNumberFormat="1" applyFont="1" applyFill="1" applyBorder="1" applyAlignment="1" applyProtection="1">
      <alignment vertical="top"/>
    </xf>
    <xf numFmtId="0" fontId="8" fillId="0" borderId="14" xfId="0" applyFont="1" applyFill="1" applyBorder="1" applyAlignment="1" applyProtection="1">
      <alignment vertical="top" wrapText="1"/>
    </xf>
    <xf numFmtId="0" fontId="8" fillId="0" borderId="14" xfId="0" applyFont="1" applyFill="1" applyBorder="1" applyAlignment="1" applyProtection="1">
      <alignment horizontal="left" vertical="top" wrapText="1"/>
    </xf>
    <xf numFmtId="0" fontId="0" fillId="0" borderId="14" xfId="0" applyFont="1" applyBorder="1" applyAlignment="1" applyProtection="1">
      <alignment horizontal="center" vertical="top" wrapText="1"/>
    </xf>
    <xf numFmtId="0" fontId="0" fillId="0" borderId="19" xfId="0" applyFont="1" applyBorder="1" applyAlignment="1" applyProtection="1">
      <alignment horizontal="center" vertical="top" wrapText="1"/>
    </xf>
    <xf numFmtId="0" fontId="0" fillId="0" borderId="14" xfId="0" applyFont="1" applyFill="1" applyBorder="1" applyAlignment="1" applyProtection="1">
      <alignment horizontal="center" vertical="top" wrapText="1"/>
    </xf>
    <xf numFmtId="0" fontId="0" fillId="0" borderId="13" xfId="0" applyFont="1" applyBorder="1" applyAlignment="1" applyProtection="1">
      <alignment horizontal="center" vertical="top" wrapText="1"/>
    </xf>
    <xf numFmtId="0" fontId="0" fillId="0" borderId="14" xfId="0" applyFont="1" applyBorder="1" applyAlignment="1" applyProtection="1">
      <alignment vertical="top" wrapText="1"/>
    </xf>
    <xf numFmtId="0" fontId="0" fillId="0" borderId="13" xfId="0" applyFont="1" applyFill="1" applyBorder="1" applyAlignment="1" applyProtection="1">
      <alignment horizontal="center" vertical="top"/>
    </xf>
    <xf numFmtId="49" fontId="4" fillId="17" borderId="14" xfId="0" quotePrefix="1" applyNumberFormat="1" applyFont="1" applyFill="1" applyBorder="1" applyAlignment="1" applyProtection="1">
      <alignment vertical="top"/>
    </xf>
    <xf numFmtId="0" fontId="4" fillId="17" borderId="14" xfId="0" applyFont="1" applyFill="1" applyBorder="1" applyAlignment="1" applyProtection="1">
      <alignment horizontal="left" vertical="top" wrapText="1"/>
    </xf>
    <xf numFmtId="0" fontId="4" fillId="17" borderId="14" xfId="0" applyFont="1" applyFill="1" applyBorder="1" applyAlignment="1" applyProtection="1">
      <alignment horizontal="center" vertical="top" wrapText="1"/>
    </xf>
    <xf numFmtId="0" fontId="4" fillId="17" borderId="19" xfId="0" applyFont="1" applyFill="1" applyBorder="1" applyAlignment="1" applyProtection="1">
      <alignment horizontal="center" vertical="top" wrapText="1"/>
    </xf>
    <xf numFmtId="49" fontId="0" fillId="18" borderId="14" xfId="0" quotePrefix="1" applyNumberFormat="1" applyFont="1" applyFill="1" applyBorder="1" applyAlignment="1" applyProtection="1">
      <alignment vertical="top"/>
    </xf>
    <xf numFmtId="49" fontId="0" fillId="18" borderId="14" xfId="0" applyNumberFormat="1" applyFont="1" applyFill="1" applyBorder="1" applyAlignment="1" applyProtection="1">
      <alignment vertical="top"/>
    </xf>
    <xf numFmtId="0" fontId="0" fillId="18" borderId="14" xfId="0" applyFont="1" applyFill="1" applyBorder="1" applyAlignment="1" applyProtection="1">
      <alignment vertical="top"/>
    </xf>
    <xf numFmtId="0" fontId="0" fillId="0" borderId="14" xfId="0" applyFont="1" applyBorder="1" applyAlignment="1" applyProtection="1">
      <alignment vertical="top"/>
    </xf>
    <xf numFmtId="0" fontId="0" fillId="0" borderId="14" xfId="0" applyFont="1" applyBorder="1" applyAlignment="1" applyProtection="1">
      <alignment horizontal="center" vertical="top"/>
    </xf>
    <xf numFmtId="49" fontId="8" fillId="0" borderId="14" xfId="0" quotePrefix="1" applyNumberFormat="1" applyFont="1" applyBorder="1" applyAlignment="1" applyProtection="1">
      <alignment vertical="top"/>
    </xf>
    <xf numFmtId="0" fontId="8" fillId="0" borderId="14" xfId="0" applyFont="1" applyBorder="1" applyAlignment="1" applyProtection="1">
      <alignment vertical="top" wrapText="1"/>
    </xf>
    <xf numFmtId="0" fontId="8" fillId="0" borderId="14" xfId="0" applyFont="1" applyBorder="1" applyAlignment="1" applyProtection="1">
      <alignment horizontal="left" vertical="top" wrapText="1"/>
    </xf>
    <xf numFmtId="0" fontId="8" fillId="0" borderId="14" xfId="0" applyFont="1" applyBorder="1" applyAlignment="1" applyProtection="1">
      <alignment horizontal="center" vertical="top" wrapText="1"/>
    </xf>
    <xf numFmtId="0" fontId="8" fillId="0" borderId="19" xfId="0" applyFont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vertical="top" wrapText="1"/>
    </xf>
    <xf numFmtId="49" fontId="8" fillId="21" borderId="14" xfId="0" quotePrefix="1" applyNumberFormat="1" applyFont="1" applyFill="1" applyBorder="1" applyAlignment="1" applyProtection="1">
      <alignment vertical="top"/>
    </xf>
    <xf numFmtId="0" fontId="8" fillId="21" borderId="14" xfId="0" applyFont="1" applyFill="1" applyBorder="1" applyAlignment="1" applyProtection="1">
      <alignment vertical="top" wrapText="1"/>
    </xf>
    <xf numFmtId="0" fontId="8" fillId="21" borderId="14" xfId="0" applyFont="1" applyFill="1" applyBorder="1" applyAlignment="1" applyProtection="1">
      <alignment horizontal="left" vertical="top" wrapText="1"/>
    </xf>
    <xf numFmtId="0" fontId="8" fillId="21" borderId="14" xfId="0" applyFont="1" applyFill="1" applyBorder="1" applyAlignment="1" applyProtection="1">
      <alignment horizontal="center" vertical="top" wrapText="1"/>
    </xf>
    <xf numFmtId="0" fontId="8" fillId="21" borderId="19" xfId="0" applyFont="1" applyFill="1" applyBorder="1" applyAlignment="1" applyProtection="1">
      <alignment horizontal="center" vertical="top" wrapText="1"/>
    </xf>
    <xf numFmtId="0" fontId="10" fillId="0" borderId="0" xfId="0" applyFont="1"/>
    <xf numFmtId="49" fontId="10" fillId="0" borderId="14" xfId="0" quotePrefix="1" applyNumberFormat="1" applyFont="1" applyBorder="1" applyAlignment="1" applyProtection="1">
      <alignment vertical="top"/>
    </xf>
    <xf numFmtId="0" fontId="10" fillId="0" borderId="14" xfId="0" applyFont="1" applyBorder="1" applyAlignment="1" applyProtection="1">
      <alignment vertical="top" wrapText="1"/>
    </xf>
    <xf numFmtId="0" fontId="10" fillId="0" borderId="14" xfId="0" applyFont="1" applyBorder="1" applyAlignment="1" applyProtection="1">
      <alignment horizontal="left" vertical="top" wrapText="1"/>
    </xf>
    <xf numFmtId="0" fontId="10" fillId="0" borderId="14" xfId="0" applyFont="1" applyBorder="1" applyAlignment="1" applyProtection="1">
      <alignment horizontal="center" vertical="top" wrapText="1"/>
    </xf>
    <xf numFmtId="0" fontId="10" fillId="0" borderId="19" xfId="0" applyFont="1" applyBorder="1" applyAlignment="1" applyProtection="1">
      <alignment horizontal="center" vertical="top" wrapText="1"/>
    </xf>
    <xf numFmtId="0" fontId="10" fillId="0" borderId="14" xfId="0" applyFont="1" applyFill="1" applyBorder="1" applyAlignment="1" applyProtection="1">
      <alignment horizontal="center" vertical="top" wrapText="1"/>
    </xf>
    <xf numFmtId="0" fontId="10" fillId="0" borderId="13" xfId="0" applyFont="1" applyFill="1" applyBorder="1" applyAlignment="1" applyProtection="1">
      <alignment horizontal="center" vertical="top" wrapText="1"/>
    </xf>
    <xf numFmtId="0" fontId="10" fillId="0" borderId="14" xfId="0" applyFont="1" applyFill="1" applyBorder="1" applyAlignment="1" applyProtection="1">
      <alignment horizontal="left" vertical="top" wrapText="1"/>
    </xf>
    <xf numFmtId="0" fontId="10" fillId="0" borderId="14" xfId="0" applyFont="1" applyFill="1" applyBorder="1" applyAlignment="1" applyProtection="1">
      <alignment vertical="top" wrapText="1"/>
    </xf>
    <xf numFmtId="49" fontId="11" fillId="22" borderId="14" xfId="0" applyNumberFormat="1" applyFont="1" applyFill="1" applyBorder="1" applyAlignment="1" applyProtection="1">
      <alignment vertical="top"/>
    </xf>
    <xf numFmtId="0" fontId="11" fillId="22" borderId="14" xfId="0" applyFont="1" applyFill="1" applyBorder="1" applyAlignment="1" applyProtection="1">
      <alignment vertical="top" wrapText="1"/>
    </xf>
    <xf numFmtId="0" fontId="11" fillId="22" borderId="14" xfId="0" applyFont="1" applyFill="1" applyBorder="1" applyAlignment="1" applyProtection="1">
      <alignment horizontal="left" vertical="top" wrapText="1"/>
    </xf>
    <xf numFmtId="164" fontId="0" fillId="0" borderId="14" xfId="0" applyNumberFormat="1" applyFont="1" applyBorder="1" applyAlignment="1" applyProtection="1">
      <alignment horizontal="center" vertical="top" wrapText="1"/>
    </xf>
    <xf numFmtId="49" fontId="8" fillId="22" borderId="14" xfId="0" applyNumberFormat="1" applyFont="1" applyFill="1" applyBorder="1" applyAlignment="1" applyProtection="1">
      <alignment vertical="top"/>
    </xf>
    <xf numFmtId="0" fontId="8" fillId="22" borderId="14" xfId="0" applyFont="1" applyFill="1" applyBorder="1" applyAlignment="1" applyProtection="1">
      <alignment vertical="top" wrapText="1"/>
    </xf>
    <xf numFmtId="0" fontId="8" fillId="22" borderId="14" xfId="0" applyFont="1" applyFill="1" applyBorder="1" applyAlignment="1" applyProtection="1">
      <alignment horizontal="left" vertical="top" wrapText="1"/>
    </xf>
    <xf numFmtId="49" fontId="8" fillId="18" borderId="14" xfId="0" quotePrefix="1" applyNumberFormat="1" applyFont="1" applyFill="1" applyBorder="1" applyAlignment="1" applyProtection="1">
      <alignment vertical="top"/>
    </xf>
    <xf numFmtId="0" fontId="8" fillId="18" borderId="14" xfId="0" applyFont="1" applyFill="1" applyBorder="1" applyAlignment="1" applyProtection="1">
      <alignment vertical="top" wrapText="1"/>
    </xf>
    <xf numFmtId="0" fontId="8" fillId="18" borderId="14" xfId="0" applyFont="1" applyFill="1" applyBorder="1" applyAlignment="1" applyProtection="1">
      <alignment horizontal="left" vertical="top" wrapText="1"/>
    </xf>
    <xf numFmtId="0" fontId="8" fillId="18" borderId="14" xfId="0" applyFont="1" applyFill="1" applyBorder="1" applyAlignment="1" applyProtection="1">
      <alignment horizontal="center" vertical="top" wrapText="1"/>
    </xf>
    <xf numFmtId="0" fontId="8" fillId="18" borderId="19" xfId="0" applyFont="1" applyFill="1" applyBorder="1" applyAlignment="1" applyProtection="1">
      <alignment horizontal="center" vertical="top" wrapText="1"/>
    </xf>
    <xf numFmtId="49" fontId="8" fillId="19" borderId="14" xfId="0" quotePrefix="1" applyNumberFormat="1" applyFont="1" applyFill="1" applyBorder="1" applyAlignment="1" applyProtection="1">
      <alignment vertical="top"/>
    </xf>
    <xf numFmtId="0" fontId="8" fillId="19" borderId="14" xfId="0" applyFont="1" applyFill="1" applyBorder="1" applyAlignment="1" applyProtection="1">
      <alignment vertical="top" wrapText="1"/>
    </xf>
    <xf numFmtId="0" fontId="8" fillId="19" borderId="14" xfId="0" applyFont="1" applyFill="1" applyBorder="1" applyAlignment="1" applyProtection="1">
      <alignment horizontal="left" vertical="top" wrapText="1"/>
    </xf>
    <xf numFmtId="0" fontId="8" fillId="19" borderId="14" xfId="0" applyFont="1" applyFill="1" applyBorder="1" applyAlignment="1" applyProtection="1">
      <alignment horizontal="center" vertical="top" wrapText="1"/>
    </xf>
    <xf numFmtId="0" fontId="8" fillId="19" borderId="19" xfId="0" applyFont="1" applyFill="1" applyBorder="1" applyAlignment="1" applyProtection="1">
      <alignment horizontal="center" vertical="top" wrapText="1"/>
    </xf>
    <xf numFmtId="49" fontId="8" fillId="20" borderId="14" xfId="0" quotePrefix="1" applyNumberFormat="1" applyFont="1" applyFill="1" applyBorder="1" applyAlignment="1" applyProtection="1">
      <alignment vertical="top"/>
    </xf>
    <xf numFmtId="0" fontId="8" fillId="20" borderId="14" xfId="0" applyFont="1" applyFill="1" applyBorder="1" applyAlignment="1" applyProtection="1">
      <alignment vertical="top" wrapText="1"/>
    </xf>
    <xf numFmtId="0" fontId="8" fillId="20" borderId="14" xfId="0" applyFont="1" applyFill="1" applyBorder="1" applyAlignment="1" applyProtection="1">
      <alignment horizontal="left" vertical="top" wrapText="1"/>
    </xf>
    <xf numFmtId="0" fontId="8" fillId="20" borderId="14" xfId="0" applyFont="1" applyFill="1" applyBorder="1" applyAlignment="1" applyProtection="1">
      <alignment horizontal="center" vertical="top" wrapText="1"/>
    </xf>
    <xf numFmtId="0" fontId="8" fillId="20" borderId="19" xfId="0" applyFont="1" applyFill="1" applyBorder="1" applyAlignment="1" applyProtection="1">
      <alignment horizontal="center" vertical="top" wrapText="1"/>
    </xf>
    <xf numFmtId="4" fontId="3" fillId="0" borderId="13" xfId="0" applyNumberFormat="1" applyFont="1" applyFill="1" applyBorder="1" applyAlignment="1" applyProtection="1">
      <alignment horizontal="center" vertical="top" wrapText="1"/>
    </xf>
    <xf numFmtId="0" fontId="4" fillId="17" borderId="14" xfId="0" applyFont="1" applyFill="1" applyBorder="1" applyAlignment="1" applyProtection="1">
      <alignment vertical="top" wrapText="1"/>
    </xf>
    <xf numFmtId="0" fontId="4" fillId="0" borderId="14" xfId="0" quotePrefix="1" applyFont="1" applyFill="1" applyBorder="1" applyAlignment="1" applyProtection="1">
      <alignment vertical="top" wrapText="1"/>
    </xf>
    <xf numFmtId="0" fontId="4" fillId="0" borderId="0" xfId="0" applyFont="1"/>
    <xf numFmtId="49" fontId="4" fillId="0" borderId="23" xfId="0" quotePrefix="1" applyNumberFormat="1" applyFont="1" applyFill="1" applyBorder="1" applyAlignment="1" applyProtection="1">
      <alignment vertical="top"/>
    </xf>
    <xf numFmtId="0" fontId="4" fillId="0" borderId="23" xfId="0" applyFont="1" applyFill="1" applyBorder="1" applyAlignment="1" applyProtection="1">
      <alignment vertical="top" wrapText="1"/>
    </xf>
    <xf numFmtId="0" fontId="4" fillId="0" borderId="23" xfId="0" applyFont="1" applyFill="1" applyBorder="1" applyAlignment="1" applyProtection="1">
      <alignment horizontal="left" vertical="top" wrapText="1"/>
    </xf>
    <xf numFmtId="0" fontId="4" fillId="0" borderId="23" xfId="0" applyFont="1" applyFill="1" applyBorder="1" applyAlignment="1" applyProtection="1">
      <alignment horizontal="center" vertical="top" wrapText="1"/>
    </xf>
    <xf numFmtId="0" fontId="4" fillId="0" borderId="27" xfId="0" applyFont="1" applyFill="1" applyBorder="1" applyAlignment="1" applyProtection="1">
      <alignment horizontal="center" vertical="top" wrapText="1"/>
    </xf>
    <xf numFmtId="0" fontId="4" fillId="0" borderId="28" xfId="0" applyFont="1" applyFill="1" applyBorder="1" applyAlignment="1" applyProtection="1">
      <alignment horizontal="center" vertical="top" wrapText="1"/>
    </xf>
    <xf numFmtId="0" fontId="4" fillId="0" borderId="23" xfId="0" quotePrefix="1" applyFont="1" applyFill="1" applyBorder="1" applyAlignment="1" applyProtection="1">
      <alignment vertical="top" wrapText="1"/>
    </xf>
    <xf numFmtId="49" fontId="4" fillId="16" borderId="8" xfId="0" quotePrefix="1" applyNumberFormat="1" applyFont="1" applyFill="1" applyBorder="1" applyAlignment="1" applyProtection="1">
      <alignment vertical="top"/>
    </xf>
    <xf numFmtId="0" fontId="4" fillId="16" borderId="8" xfId="0" applyFont="1" applyFill="1" applyBorder="1" applyAlignment="1" applyProtection="1">
      <alignment vertical="top" wrapText="1"/>
    </xf>
    <xf numFmtId="0" fontId="4" fillId="16" borderId="8" xfId="0" applyFont="1" applyFill="1" applyBorder="1" applyAlignment="1" applyProtection="1">
      <alignment horizontal="left" vertical="top" wrapText="1"/>
    </xf>
    <xf numFmtId="0" fontId="4" fillId="16" borderId="8" xfId="0" applyFont="1" applyFill="1" applyBorder="1" applyAlignment="1" applyProtection="1">
      <alignment horizontal="center" vertical="top" wrapText="1"/>
    </xf>
    <xf numFmtId="0" fontId="4" fillId="16" borderId="24" xfId="0" applyFont="1" applyFill="1" applyBorder="1" applyAlignment="1" applyProtection="1">
      <alignment horizontal="center" vertical="top" wrapText="1"/>
    </xf>
    <xf numFmtId="0" fontId="4" fillId="16" borderId="7" xfId="0" applyFont="1" applyFill="1" applyBorder="1" applyAlignment="1" applyProtection="1">
      <alignment horizontal="center" vertical="top" wrapText="1"/>
    </xf>
    <xf numFmtId="49" fontId="7" fillId="16" borderId="26" xfId="0" applyNumberFormat="1" applyFont="1" applyFill="1" applyBorder="1" applyAlignment="1" applyProtection="1">
      <alignment vertical="top"/>
    </xf>
    <xf numFmtId="49" fontId="7" fillId="16" borderId="23" xfId="0" applyNumberFormat="1" applyFont="1" applyFill="1" applyBorder="1" applyAlignment="1" applyProtection="1">
      <alignment vertical="top"/>
    </xf>
    <xf numFmtId="0" fontId="7" fillId="16" borderId="23" xfId="0" applyFont="1" applyFill="1" applyBorder="1" applyAlignment="1" applyProtection="1">
      <alignment vertical="top" wrapText="1"/>
    </xf>
    <xf numFmtId="0" fontId="7" fillId="16" borderId="23" xfId="0" applyFont="1" applyFill="1" applyBorder="1" applyAlignment="1" applyProtection="1">
      <alignment horizontal="left" vertical="top" wrapText="1"/>
    </xf>
    <xf numFmtId="0" fontId="7" fillId="16" borderId="23" xfId="0" applyFont="1" applyFill="1" applyBorder="1" applyAlignment="1" applyProtection="1">
      <alignment horizontal="center" vertical="top" wrapText="1"/>
    </xf>
    <xf numFmtId="165" fontId="7" fillId="16" borderId="27" xfId="0" applyNumberFormat="1" applyFont="1" applyFill="1" applyBorder="1" applyAlignment="1" applyProtection="1">
      <alignment horizontal="center" vertical="top" wrapText="1"/>
    </xf>
    <xf numFmtId="4" fontId="3" fillId="16" borderId="28" xfId="0" applyNumberFormat="1" applyFont="1" applyFill="1" applyBorder="1" applyAlignment="1" applyProtection="1">
      <alignment horizontal="center" vertical="top"/>
    </xf>
    <xf numFmtId="0" fontId="0" fillId="16" borderId="28" xfId="0" applyFont="1" applyFill="1" applyBorder="1" applyAlignment="1" applyProtection="1">
      <alignment horizontal="center" vertical="top" wrapText="1"/>
    </xf>
    <xf numFmtId="0" fontId="0" fillId="18" borderId="21" xfId="0" applyFont="1" applyFill="1" applyBorder="1" applyAlignment="1" applyProtection="1">
      <alignment vertical="top"/>
    </xf>
    <xf numFmtId="0" fontId="0" fillId="18" borderId="21" xfId="0" applyFont="1" applyFill="1" applyBorder="1" applyAlignment="1" applyProtection="1">
      <alignment horizontal="left" vertical="top" wrapText="1"/>
    </xf>
    <xf numFmtId="0" fontId="0" fillId="18" borderId="14" xfId="0" applyFont="1" applyFill="1" applyBorder="1" applyProtection="1"/>
    <xf numFmtId="0" fontId="0" fillId="18" borderId="12" xfId="0" applyFont="1" applyFill="1" applyBorder="1" applyAlignment="1" applyProtection="1">
      <alignment horizontal="center"/>
    </xf>
    <xf numFmtId="0" fontId="0" fillId="18" borderId="20" xfId="0" applyFont="1" applyFill="1" applyBorder="1" applyAlignment="1" applyProtection="1">
      <alignment horizontal="center" vertical="top"/>
    </xf>
    <xf numFmtId="0" fontId="0" fillId="18" borderId="14" xfId="0" applyFont="1" applyFill="1" applyBorder="1" applyAlignment="1" applyProtection="1">
      <alignment horizontal="center"/>
    </xf>
    <xf numFmtId="0" fontId="0" fillId="18" borderId="13" xfId="0" applyFont="1" applyFill="1" applyBorder="1" applyAlignment="1" applyProtection="1">
      <alignment horizontal="center" vertical="top" wrapText="1"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 applyProtection="1">
      <alignment horizontal="left" wrapText="1"/>
    </xf>
    <xf numFmtId="0" fontId="0" fillId="0" borderId="0" xfId="0" applyFont="1" applyFill="1" applyBorder="1"/>
    <xf numFmtId="0" fontId="0" fillId="0" borderId="14" xfId="0" applyFont="1" applyFill="1" applyBorder="1" applyAlignment="1" applyProtection="1">
      <alignment horizontal="left" vertical="top"/>
    </xf>
    <xf numFmtId="0" fontId="0" fillId="0" borderId="12" xfId="0" applyFont="1" applyBorder="1" applyAlignment="1" applyProtection="1">
      <alignment horizontal="center" vertical="top"/>
    </xf>
    <xf numFmtId="0" fontId="2" fillId="0" borderId="14" xfId="0" applyFont="1" applyFill="1" applyBorder="1" applyAlignment="1" applyProtection="1">
      <alignment horizontal="center" vertical="top" wrapText="1"/>
    </xf>
    <xf numFmtId="0" fontId="0" fillId="0" borderId="14" xfId="0" applyFont="1" applyBorder="1" applyAlignment="1" applyProtection="1">
      <alignment horizontal="left"/>
    </xf>
    <xf numFmtId="0" fontId="0" fillId="2" borderId="14" xfId="0" applyFont="1" applyFill="1" applyBorder="1" applyProtection="1"/>
    <xf numFmtId="0" fontId="0" fillId="2" borderId="14" xfId="0" applyFont="1" applyFill="1" applyBorder="1" applyAlignment="1" applyProtection="1">
      <alignment horizontal="center" vertical="top"/>
    </xf>
    <xf numFmtId="16" fontId="0" fillId="0" borderId="14" xfId="0" applyNumberFormat="1" applyFont="1" applyBorder="1" applyAlignment="1" applyProtection="1">
      <alignment horizontal="center" vertical="top"/>
    </xf>
    <xf numFmtId="166" fontId="12" fillId="0" borderId="0" xfId="0" quotePrefix="1" applyNumberFormat="1" applyFont="1" applyFill="1" applyBorder="1" applyAlignment="1">
      <alignment horizontal="right" vertical="center" indent="1"/>
    </xf>
    <xf numFmtId="0" fontId="15" fillId="0" borderId="0" xfId="0" applyFont="1"/>
    <xf numFmtId="0" fontId="0" fillId="0" borderId="14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vertical="top" wrapText="1"/>
    </xf>
    <xf numFmtId="49" fontId="7" fillId="0" borderId="14" xfId="0" quotePrefix="1" applyNumberFormat="1" applyFont="1" applyFill="1" applyBorder="1" applyAlignment="1" applyProtection="1">
      <alignment vertical="top"/>
    </xf>
    <xf numFmtId="49" fontId="7" fillId="0" borderId="14" xfId="0" applyNumberFormat="1" applyFont="1" applyFill="1" applyBorder="1" applyAlignment="1" applyProtection="1">
      <alignment vertical="top"/>
    </xf>
    <xf numFmtId="0" fontId="7" fillId="0" borderId="13" xfId="0" applyFont="1" applyFill="1" applyBorder="1" applyAlignment="1" applyProtection="1">
      <alignment horizontal="center" vertical="top" wrapText="1"/>
    </xf>
    <xf numFmtId="0" fontId="3" fillId="0" borderId="0" xfId="0" applyFont="1" applyFill="1"/>
    <xf numFmtId="0" fontId="7" fillId="0" borderId="14" xfId="0" applyFont="1" applyFill="1" applyBorder="1" applyAlignment="1" applyProtection="1">
      <alignment vertical="top" wrapText="1"/>
    </xf>
    <xf numFmtId="0" fontId="7" fillId="0" borderId="14" xfId="0" applyFont="1" applyFill="1" applyBorder="1" applyAlignment="1" applyProtection="1">
      <alignment horizontal="center" vertical="top" wrapText="1"/>
    </xf>
    <xf numFmtId="0" fontId="3" fillId="0" borderId="0" xfId="0" applyFont="1" applyAlignment="1">
      <alignment horizontal="center" vertical="top"/>
    </xf>
    <xf numFmtId="4" fontId="7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0" fontId="3" fillId="0" borderId="13" xfId="0" applyFont="1" applyBorder="1" applyAlignment="1" applyProtection="1">
      <alignment horizontal="center" vertical="top"/>
    </xf>
    <xf numFmtId="4" fontId="7" fillId="0" borderId="14" xfId="0" applyNumberFormat="1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 vertical="top"/>
    </xf>
    <xf numFmtId="4" fontId="7" fillId="0" borderId="18" xfId="0" applyNumberFormat="1" applyFont="1" applyBorder="1" applyAlignment="1" applyProtection="1">
      <alignment horizontal="center"/>
    </xf>
    <xf numFmtId="4" fontId="7" fillId="0" borderId="14" xfId="0" applyNumberFormat="1" applyFont="1" applyFill="1" applyBorder="1" applyAlignment="1">
      <alignment horizontal="center"/>
    </xf>
    <xf numFmtId="49" fontId="7" fillId="3" borderId="14" xfId="0" quotePrefix="1" applyNumberFormat="1" applyFont="1" applyFill="1" applyBorder="1" applyAlignment="1" applyProtection="1">
      <alignment vertical="top"/>
    </xf>
    <xf numFmtId="0" fontId="7" fillId="3" borderId="14" xfId="0" applyFont="1" applyFill="1" applyBorder="1" applyAlignment="1" applyProtection="1">
      <alignment horizontal="center" vertical="top" wrapText="1"/>
    </xf>
    <xf numFmtId="4" fontId="7" fillId="3" borderId="14" xfId="0" applyNumberFormat="1" applyFont="1" applyFill="1" applyBorder="1" applyAlignment="1" applyProtection="1">
      <alignment horizontal="center" vertical="top" wrapText="1"/>
    </xf>
    <xf numFmtId="0" fontId="7" fillId="0" borderId="14" xfId="0" applyFont="1" applyFill="1" applyBorder="1" applyAlignment="1" applyProtection="1">
      <alignment vertical="top"/>
    </xf>
    <xf numFmtId="4" fontId="7" fillId="3" borderId="18" xfId="0" applyNumberFormat="1" applyFont="1" applyFill="1" applyBorder="1" applyAlignment="1" applyProtection="1">
      <alignment horizontal="center" vertical="top" wrapText="1"/>
    </xf>
    <xf numFmtId="0" fontId="7" fillId="0" borderId="21" xfId="0" applyFont="1" applyFill="1" applyBorder="1" applyAlignment="1" applyProtection="1">
      <alignment horizontal="left" vertical="top" wrapText="1"/>
    </xf>
    <xf numFmtId="0" fontId="7" fillId="0" borderId="22" xfId="0" applyFont="1" applyFill="1" applyBorder="1" applyAlignment="1" applyProtection="1">
      <alignment horizontal="left" vertical="top" wrapText="1"/>
    </xf>
    <xf numFmtId="0" fontId="7" fillId="0" borderId="22" xfId="0" applyFont="1" applyFill="1" applyBorder="1" applyAlignment="1" applyProtection="1">
      <alignment horizontal="center" vertical="top" wrapText="1"/>
    </xf>
    <xf numFmtId="0" fontId="7" fillId="0" borderId="23" xfId="0" applyFont="1" applyFill="1" applyBorder="1" applyAlignment="1" applyProtection="1">
      <alignment horizontal="left" vertical="top" wrapText="1"/>
    </xf>
    <xf numFmtId="0" fontId="7" fillId="3" borderId="22" xfId="0" applyFont="1" applyFill="1" applyBorder="1" applyAlignment="1" applyProtection="1">
      <alignment horizontal="center" vertical="top" wrapText="1"/>
    </xf>
    <xf numFmtId="0" fontId="7" fillId="3" borderId="23" xfId="0" applyFont="1" applyFill="1" applyBorder="1" applyAlignment="1" applyProtection="1">
      <alignment horizontal="left" vertical="top" wrapText="1"/>
    </xf>
    <xf numFmtId="49" fontId="7" fillId="3" borderId="3" xfId="0" applyNumberFormat="1" applyFont="1" applyFill="1" applyBorder="1" applyAlignment="1" applyProtection="1">
      <alignment vertical="top"/>
    </xf>
    <xf numFmtId="49" fontId="7" fillId="3" borderId="8" xfId="0" applyNumberFormat="1" applyFont="1" applyFill="1" applyBorder="1" applyAlignment="1" applyProtection="1">
      <alignment vertical="top"/>
    </xf>
    <xf numFmtId="0" fontId="7" fillId="3" borderId="8" xfId="0" applyFont="1" applyFill="1" applyBorder="1" applyAlignment="1" applyProtection="1">
      <alignment vertical="top" wrapText="1"/>
    </xf>
    <xf numFmtId="0" fontId="7" fillId="3" borderId="8" xfId="0" applyFont="1" applyFill="1" applyBorder="1" applyAlignment="1" applyProtection="1">
      <alignment horizontal="left" vertical="top" wrapText="1"/>
    </xf>
    <xf numFmtId="0" fontId="7" fillId="3" borderId="8" xfId="0" applyFont="1" applyFill="1" applyBorder="1" applyAlignment="1" applyProtection="1">
      <alignment horizontal="center" vertical="top" wrapText="1"/>
    </xf>
    <xf numFmtId="4" fontId="7" fillId="3" borderId="24" xfId="0" applyNumberFormat="1" applyFont="1" applyFill="1" applyBorder="1" applyAlignment="1" applyProtection="1">
      <alignment horizontal="center" vertical="top" wrapText="1"/>
    </xf>
    <xf numFmtId="0" fontId="7" fillId="3" borderId="7" xfId="0" applyFont="1" applyFill="1" applyBorder="1" applyAlignment="1" applyProtection="1">
      <alignment horizontal="center" vertical="top" wrapText="1"/>
    </xf>
    <xf numFmtId="0" fontId="3" fillId="0" borderId="25" xfId="0" applyFont="1" applyFill="1" applyBorder="1" applyAlignment="1" applyProtection="1">
      <alignment horizontal="right" vertical="top"/>
    </xf>
    <xf numFmtId="0" fontId="3" fillId="0" borderId="8" xfId="0" applyFont="1" applyFill="1" applyBorder="1" applyAlignment="1" applyProtection="1">
      <alignment horizontal="left" vertical="top" wrapText="1"/>
    </xf>
    <xf numFmtId="49" fontId="7" fillId="3" borderId="26" xfId="0" applyNumberFormat="1" applyFont="1" applyFill="1" applyBorder="1" applyAlignment="1" applyProtection="1">
      <alignment vertical="top"/>
    </xf>
    <xf numFmtId="49" fontId="7" fillId="3" borderId="23" xfId="0" applyNumberFormat="1" applyFont="1" applyFill="1" applyBorder="1" applyAlignment="1" applyProtection="1">
      <alignment vertical="top"/>
    </xf>
    <xf numFmtId="0" fontId="7" fillId="3" borderId="23" xfId="0" applyFont="1" applyFill="1" applyBorder="1" applyAlignment="1" applyProtection="1">
      <alignment vertical="top" wrapText="1"/>
    </xf>
    <xf numFmtId="0" fontId="7" fillId="3" borderId="23" xfId="0" applyFont="1" applyFill="1" applyBorder="1" applyAlignment="1" applyProtection="1">
      <alignment horizontal="center" vertical="top" wrapText="1"/>
    </xf>
    <xf numFmtId="4" fontId="7" fillId="3" borderId="27" xfId="0" applyNumberFormat="1" applyFont="1" applyFill="1" applyBorder="1" applyAlignment="1" applyProtection="1">
      <alignment horizontal="center" vertical="top" wrapText="1"/>
    </xf>
    <xf numFmtId="4" fontId="7" fillId="3" borderId="28" xfId="0" applyNumberFormat="1" applyFont="1" applyFill="1" applyBorder="1" applyAlignment="1" applyProtection="1">
      <alignment horizontal="center" vertical="top" wrapText="1"/>
    </xf>
    <xf numFmtId="4" fontId="3" fillId="3" borderId="23" xfId="0" applyNumberFormat="1" applyFont="1" applyFill="1" applyBorder="1" applyAlignment="1" applyProtection="1">
      <alignment horizontal="right" vertical="top" indent="1"/>
    </xf>
    <xf numFmtId="0" fontId="3" fillId="3" borderId="28" xfId="0" applyFont="1" applyFill="1" applyBorder="1" applyAlignment="1" applyProtection="1">
      <alignment horizontal="center" vertical="top" wrapText="1"/>
    </xf>
    <xf numFmtId="4" fontId="7" fillId="3" borderId="23" xfId="0" applyNumberFormat="1" applyFont="1" applyFill="1" applyBorder="1" applyAlignment="1" applyProtection="1">
      <alignment horizontal="center" vertical="top" wrapText="1"/>
    </xf>
    <xf numFmtId="0" fontId="3" fillId="0" borderId="23" xfId="0" applyFont="1" applyFill="1" applyBorder="1" applyAlignment="1" applyProtection="1">
      <alignment horizontal="right" vertical="top"/>
    </xf>
    <xf numFmtId="0" fontId="7" fillId="0" borderId="23" xfId="0" applyFont="1" applyFill="1" applyBorder="1" applyAlignment="1" applyProtection="1">
      <alignment horizontal="left" vertical="top"/>
      <protection locked="0"/>
    </xf>
    <xf numFmtId="0" fontId="7" fillId="0" borderId="19" xfId="0" applyFont="1" applyFill="1" applyBorder="1" applyAlignment="1" applyProtection="1">
      <alignment horizontal="center" vertical="top" wrapText="1"/>
    </xf>
    <xf numFmtId="4" fontId="7" fillId="0" borderId="0" xfId="0" applyNumberFormat="1" applyFont="1" applyFill="1" applyBorder="1" applyAlignment="1" applyProtection="1">
      <alignment horizontal="center" vertical="top" wrapText="1"/>
    </xf>
    <xf numFmtId="0" fontId="7" fillId="0" borderId="13" xfId="0" applyFont="1" applyFill="1" applyBorder="1" applyAlignment="1" applyProtection="1">
      <alignment horizontal="left" vertical="top" wrapText="1"/>
    </xf>
    <xf numFmtId="0" fontId="18" fillId="0" borderId="0" xfId="0" applyFont="1" applyFill="1"/>
    <xf numFmtId="49" fontId="7" fillId="5" borderId="14" xfId="0" quotePrefix="1" applyNumberFormat="1" applyFont="1" applyFill="1" applyBorder="1" applyAlignment="1" applyProtection="1">
      <alignment vertical="top"/>
    </xf>
    <xf numFmtId="0" fontId="7" fillId="5" borderId="14" xfId="0" applyFont="1" applyFill="1" applyBorder="1" applyAlignment="1" applyProtection="1">
      <alignment horizontal="center" vertical="top" wrapText="1"/>
    </xf>
    <xf numFmtId="4" fontId="7" fillId="5" borderId="14" xfId="0" applyNumberFormat="1" applyFont="1" applyFill="1" applyBorder="1" applyAlignment="1" applyProtection="1">
      <alignment horizontal="center" vertical="top" wrapText="1"/>
    </xf>
    <xf numFmtId="4" fontId="7" fillId="5" borderId="21" xfId="0" applyNumberFormat="1" applyFont="1" applyFill="1" applyBorder="1" applyAlignment="1" applyProtection="1">
      <alignment horizontal="center" vertical="top" wrapText="1"/>
    </xf>
    <xf numFmtId="49" fontId="7" fillId="5" borderId="3" xfId="0" applyNumberFormat="1" applyFont="1" applyFill="1" applyBorder="1" applyAlignment="1" applyProtection="1">
      <alignment vertical="top"/>
    </xf>
    <xf numFmtId="49" fontId="7" fillId="5" borderId="8" xfId="0" applyNumberFormat="1" applyFont="1" applyFill="1" applyBorder="1" applyAlignment="1" applyProtection="1">
      <alignment vertical="top"/>
    </xf>
    <xf numFmtId="0" fontId="7" fillId="5" borderId="8" xfId="0" applyFont="1" applyFill="1" applyBorder="1" applyAlignment="1" applyProtection="1">
      <alignment vertical="top" wrapText="1"/>
    </xf>
    <xf numFmtId="0" fontId="7" fillId="5" borderId="8" xfId="0" applyFont="1" applyFill="1" applyBorder="1" applyAlignment="1" applyProtection="1">
      <alignment horizontal="left" vertical="top" wrapText="1"/>
    </xf>
    <xf numFmtId="0" fontId="7" fillId="5" borderId="8" xfId="0" applyFont="1" applyFill="1" applyBorder="1" applyAlignment="1" applyProtection="1">
      <alignment horizontal="center" vertical="top" wrapText="1"/>
    </xf>
    <xf numFmtId="4" fontId="7" fillId="5" borderId="24" xfId="0" applyNumberFormat="1" applyFont="1" applyFill="1" applyBorder="1" applyAlignment="1" applyProtection="1">
      <alignment horizontal="center" vertical="top" wrapText="1"/>
    </xf>
    <xf numFmtId="0" fontId="7" fillId="5" borderId="7" xfId="0" applyFont="1" applyFill="1" applyBorder="1" applyAlignment="1" applyProtection="1">
      <alignment horizontal="center" vertical="top" wrapText="1"/>
    </xf>
    <xf numFmtId="49" fontId="7" fillId="5" borderId="26" xfId="0" applyNumberFormat="1" applyFont="1" applyFill="1" applyBorder="1" applyAlignment="1" applyProtection="1">
      <alignment vertical="top"/>
    </xf>
    <xf numFmtId="49" fontId="7" fillId="5" borderId="23" xfId="0" applyNumberFormat="1" applyFont="1" applyFill="1" applyBorder="1" applyAlignment="1" applyProtection="1">
      <alignment vertical="top"/>
    </xf>
    <xf numFmtId="0" fontId="7" fillId="5" borderId="23" xfId="0" applyFont="1" applyFill="1" applyBorder="1" applyAlignment="1" applyProtection="1">
      <alignment vertical="top" wrapText="1"/>
    </xf>
    <xf numFmtId="0" fontId="7" fillId="5" borderId="23" xfId="0" applyFont="1" applyFill="1" applyBorder="1" applyAlignment="1" applyProtection="1">
      <alignment horizontal="left" vertical="top" wrapText="1"/>
    </xf>
    <xf numFmtId="0" fontId="7" fillId="5" borderId="23" xfId="0" applyFont="1" applyFill="1" applyBorder="1" applyAlignment="1" applyProtection="1">
      <alignment horizontal="center" vertical="top" wrapText="1"/>
    </xf>
    <xf numFmtId="4" fontId="7" fillId="5" borderId="27" xfId="0" applyNumberFormat="1" applyFont="1" applyFill="1" applyBorder="1" applyAlignment="1" applyProtection="1">
      <alignment horizontal="center" vertical="top" wrapText="1"/>
    </xf>
    <xf numFmtId="4" fontId="7" fillId="5" borderId="28" xfId="0" applyNumberFormat="1" applyFont="1" applyFill="1" applyBorder="1" applyAlignment="1" applyProtection="1">
      <alignment horizontal="center" vertical="top" wrapText="1"/>
    </xf>
    <xf numFmtId="4" fontId="3" fillId="5" borderId="23" xfId="0" applyNumberFormat="1" applyFont="1" applyFill="1" applyBorder="1" applyAlignment="1" applyProtection="1">
      <alignment horizontal="right" vertical="top" indent="1"/>
    </xf>
    <xf numFmtId="0" fontId="3" fillId="5" borderId="28" xfId="0" applyFont="1" applyFill="1" applyBorder="1" applyAlignment="1" applyProtection="1">
      <alignment horizontal="center" vertical="top" wrapText="1"/>
    </xf>
    <xf numFmtId="4" fontId="7" fillId="5" borderId="23" xfId="0" applyNumberFormat="1" applyFont="1" applyFill="1" applyBorder="1" applyAlignment="1" applyProtection="1">
      <alignment horizontal="center" vertical="top" wrapText="1"/>
    </xf>
    <xf numFmtId="4" fontId="7" fillId="0" borderId="29" xfId="0" applyNumberFormat="1" applyFont="1" applyFill="1" applyBorder="1" applyAlignment="1" applyProtection="1">
      <alignment horizontal="center" vertical="top" wrapText="1"/>
    </xf>
    <xf numFmtId="4" fontId="7" fillId="0" borderId="17" xfId="0" applyNumberFormat="1" applyFont="1" applyFill="1" applyBorder="1" applyAlignment="1" applyProtection="1">
      <alignment horizontal="center" vertical="top" wrapText="1"/>
    </xf>
    <xf numFmtId="4" fontId="3" fillId="0" borderId="18" xfId="0" applyNumberFormat="1" applyFont="1" applyFill="1" applyBorder="1" applyAlignment="1" applyProtection="1">
      <alignment horizontal="right" vertical="top" indent="1"/>
    </xf>
    <xf numFmtId="0" fontId="3" fillId="0" borderId="17" xfId="0" applyFont="1" applyFill="1" applyBorder="1" applyAlignment="1" applyProtection="1">
      <alignment horizontal="center" vertical="top" wrapText="1"/>
    </xf>
    <xf numFmtId="4" fontId="7" fillId="0" borderId="18" xfId="0" applyNumberFormat="1" applyFont="1" applyFill="1" applyBorder="1" applyAlignment="1" applyProtection="1">
      <alignment horizontal="center" vertical="top" wrapText="1"/>
    </xf>
    <xf numFmtId="0" fontId="3" fillId="0" borderId="18" xfId="0" applyFont="1" applyFill="1" applyBorder="1" applyAlignment="1" applyProtection="1">
      <alignment horizontal="right" vertical="top"/>
    </xf>
    <xf numFmtId="0" fontId="7" fillId="0" borderId="18" xfId="0" applyFont="1" applyFill="1" applyBorder="1" applyAlignment="1" applyProtection="1">
      <alignment horizontal="left" vertical="top"/>
      <protection locked="0"/>
    </xf>
    <xf numFmtId="49" fontId="7" fillId="6" borderId="14" xfId="0" quotePrefix="1" applyNumberFormat="1" applyFont="1" applyFill="1" applyBorder="1" applyAlignment="1" applyProtection="1">
      <alignment vertical="top"/>
    </xf>
    <xf numFmtId="49" fontId="7" fillId="6" borderId="14" xfId="0" applyNumberFormat="1" applyFont="1" applyFill="1" applyBorder="1" applyAlignment="1" applyProtection="1">
      <alignment vertical="top"/>
    </xf>
    <xf numFmtId="0" fontId="7" fillId="6" borderId="14" xfId="0" applyFont="1" applyFill="1" applyBorder="1" applyAlignment="1" applyProtection="1">
      <alignment vertical="top"/>
    </xf>
    <xf numFmtId="0" fontId="7" fillId="6" borderId="14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center" vertical="top" wrapText="1"/>
    </xf>
    <xf numFmtId="0" fontId="7" fillId="6" borderId="19" xfId="0" applyFont="1" applyFill="1" applyBorder="1" applyAlignment="1" applyProtection="1">
      <alignment horizontal="center" vertical="top" wrapText="1"/>
    </xf>
    <xf numFmtId="4" fontId="7" fillId="6" borderId="14" xfId="0" applyNumberFormat="1" applyFont="1" applyFill="1" applyBorder="1" applyAlignment="1" applyProtection="1">
      <alignment horizontal="center" vertical="top" wrapText="1"/>
    </xf>
    <xf numFmtId="49" fontId="7" fillId="6" borderId="3" xfId="0" applyNumberFormat="1" applyFont="1" applyFill="1" applyBorder="1" applyAlignment="1" applyProtection="1">
      <alignment vertical="top"/>
    </xf>
    <xf numFmtId="49" fontId="7" fillId="6" borderId="8" xfId="0" applyNumberFormat="1" applyFont="1" applyFill="1" applyBorder="1" applyAlignment="1" applyProtection="1">
      <alignment vertical="top"/>
    </xf>
    <xf numFmtId="0" fontId="7" fillId="6" borderId="8" xfId="0" applyFont="1" applyFill="1" applyBorder="1" applyAlignment="1" applyProtection="1">
      <alignment vertical="top" wrapText="1"/>
    </xf>
    <xf numFmtId="0" fontId="7" fillId="6" borderId="8" xfId="0" applyFont="1" applyFill="1" applyBorder="1" applyAlignment="1" applyProtection="1">
      <alignment horizontal="left" vertical="top" wrapText="1"/>
    </xf>
    <xf numFmtId="0" fontId="7" fillId="6" borderId="8" xfId="0" applyFont="1" applyFill="1" applyBorder="1" applyAlignment="1" applyProtection="1">
      <alignment horizontal="center" vertical="top" wrapText="1"/>
    </xf>
    <xf numFmtId="4" fontId="7" fillId="6" borderId="24" xfId="0" applyNumberFormat="1" applyFont="1" applyFill="1" applyBorder="1" applyAlignment="1" applyProtection="1">
      <alignment horizontal="center" vertical="top" wrapText="1"/>
    </xf>
    <xf numFmtId="0" fontId="7" fillId="6" borderId="7" xfId="0" applyFont="1" applyFill="1" applyBorder="1" applyAlignment="1" applyProtection="1">
      <alignment horizontal="center" vertical="top" wrapText="1"/>
    </xf>
    <xf numFmtId="49" fontId="7" fillId="6" borderId="26" xfId="0" applyNumberFormat="1" applyFont="1" applyFill="1" applyBorder="1" applyAlignment="1" applyProtection="1">
      <alignment vertical="top"/>
    </xf>
    <xf numFmtId="49" fontId="7" fillId="6" borderId="23" xfId="0" applyNumberFormat="1" applyFont="1" applyFill="1" applyBorder="1" applyAlignment="1" applyProtection="1">
      <alignment vertical="top"/>
    </xf>
    <xf numFmtId="0" fontId="7" fillId="6" borderId="23" xfId="0" applyFont="1" applyFill="1" applyBorder="1" applyAlignment="1" applyProtection="1">
      <alignment vertical="top" wrapText="1"/>
    </xf>
    <xf numFmtId="0" fontId="7" fillId="6" borderId="23" xfId="0" applyFont="1" applyFill="1" applyBorder="1" applyAlignment="1" applyProtection="1">
      <alignment horizontal="left" vertical="top" wrapText="1"/>
    </xf>
    <xf numFmtId="0" fontId="7" fillId="6" borderId="23" xfId="0" applyFont="1" applyFill="1" applyBorder="1" applyAlignment="1" applyProtection="1">
      <alignment horizontal="center" vertical="top" wrapText="1"/>
    </xf>
    <xf numFmtId="4" fontId="7" fillId="6" borderId="27" xfId="0" applyNumberFormat="1" applyFont="1" applyFill="1" applyBorder="1" applyAlignment="1" applyProtection="1">
      <alignment horizontal="center" vertical="top" wrapText="1"/>
    </xf>
    <xf numFmtId="4" fontId="7" fillId="6" borderId="28" xfId="0" applyNumberFormat="1" applyFont="1" applyFill="1" applyBorder="1" applyAlignment="1" applyProtection="1">
      <alignment horizontal="center" vertical="top" wrapText="1"/>
    </xf>
    <xf numFmtId="4" fontId="3" fillId="6" borderId="23" xfId="0" applyNumberFormat="1" applyFont="1" applyFill="1" applyBorder="1" applyAlignment="1" applyProtection="1">
      <alignment horizontal="right" vertical="top" indent="1"/>
    </xf>
    <xf numFmtId="0" fontId="3" fillId="6" borderId="28" xfId="0" applyFont="1" applyFill="1" applyBorder="1" applyAlignment="1" applyProtection="1">
      <alignment horizontal="center" vertical="top" wrapText="1"/>
    </xf>
    <xf numFmtId="4" fontId="7" fillId="6" borderId="23" xfId="0" applyNumberFormat="1" applyFont="1" applyFill="1" applyBorder="1" applyAlignment="1" applyProtection="1">
      <alignment horizontal="center" vertical="top" wrapText="1"/>
    </xf>
    <xf numFmtId="49" fontId="7" fillId="7" borderId="14" xfId="0" quotePrefix="1" applyNumberFormat="1" applyFont="1" applyFill="1" applyBorder="1" applyAlignment="1" applyProtection="1">
      <alignment vertical="top"/>
    </xf>
    <xf numFmtId="0" fontId="7" fillId="7" borderId="14" xfId="0" applyFont="1" applyFill="1" applyBorder="1" applyAlignment="1" applyProtection="1">
      <alignment horizontal="center" vertical="top" wrapText="1"/>
    </xf>
    <xf numFmtId="4" fontId="7" fillId="7" borderId="14" xfId="0" applyNumberFormat="1" applyFont="1" applyFill="1" applyBorder="1" applyAlignment="1" applyProtection="1">
      <alignment horizontal="center" vertical="top" wrapText="1"/>
    </xf>
    <xf numFmtId="49" fontId="7" fillId="7" borderId="3" xfId="0" applyNumberFormat="1" applyFont="1" applyFill="1" applyBorder="1" applyAlignment="1" applyProtection="1">
      <alignment vertical="top"/>
    </xf>
    <xf numFmtId="49" fontId="7" fillId="7" borderId="8" xfId="0" applyNumberFormat="1" applyFont="1" applyFill="1" applyBorder="1" applyAlignment="1" applyProtection="1">
      <alignment vertical="top"/>
    </xf>
    <xf numFmtId="0" fontId="7" fillId="7" borderId="8" xfId="0" applyFont="1" applyFill="1" applyBorder="1" applyAlignment="1" applyProtection="1">
      <alignment vertical="top" wrapText="1"/>
    </xf>
    <xf numFmtId="0" fontId="7" fillId="7" borderId="8" xfId="0" applyFont="1" applyFill="1" applyBorder="1" applyAlignment="1" applyProtection="1">
      <alignment horizontal="left" vertical="top" wrapText="1"/>
    </xf>
    <xf numFmtId="0" fontId="7" fillId="7" borderId="8" xfId="0" applyFont="1" applyFill="1" applyBorder="1" applyAlignment="1" applyProtection="1">
      <alignment horizontal="center" vertical="top" wrapText="1"/>
    </xf>
    <xf numFmtId="4" fontId="7" fillId="7" borderId="24" xfId="0" applyNumberFormat="1" applyFont="1" applyFill="1" applyBorder="1" applyAlignment="1" applyProtection="1">
      <alignment horizontal="center" vertical="top" wrapText="1"/>
    </xf>
    <xf numFmtId="0" fontId="7" fillId="7" borderId="7" xfId="0" applyFont="1" applyFill="1" applyBorder="1" applyAlignment="1" applyProtection="1">
      <alignment horizontal="center" vertical="top" wrapText="1"/>
    </xf>
    <xf numFmtId="49" fontId="7" fillId="7" borderId="26" xfId="0" applyNumberFormat="1" applyFont="1" applyFill="1" applyBorder="1" applyAlignment="1" applyProtection="1">
      <alignment vertical="top"/>
    </xf>
    <xf numFmtId="49" fontId="7" fillId="7" borderId="23" xfId="0" applyNumberFormat="1" applyFont="1" applyFill="1" applyBorder="1" applyAlignment="1" applyProtection="1">
      <alignment vertical="top"/>
    </xf>
    <xf numFmtId="0" fontId="7" fillId="7" borderId="23" xfId="0" applyFont="1" applyFill="1" applyBorder="1" applyAlignment="1" applyProtection="1">
      <alignment vertical="top" wrapText="1"/>
    </xf>
    <xf numFmtId="0" fontId="7" fillId="7" borderId="23" xfId="0" applyFont="1" applyFill="1" applyBorder="1" applyAlignment="1" applyProtection="1">
      <alignment horizontal="left" vertical="top" wrapText="1"/>
    </xf>
    <xf numFmtId="0" fontId="7" fillId="7" borderId="23" xfId="0" applyFont="1" applyFill="1" applyBorder="1" applyAlignment="1" applyProtection="1">
      <alignment horizontal="center" vertical="top" wrapText="1"/>
    </xf>
    <xf numFmtId="4" fontId="7" fillId="7" borderId="27" xfId="0" applyNumberFormat="1" applyFont="1" applyFill="1" applyBorder="1" applyAlignment="1" applyProtection="1">
      <alignment horizontal="center" vertical="top" wrapText="1"/>
    </xf>
    <xf numFmtId="4" fontId="7" fillId="7" borderId="28" xfId="0" applyNumberFormat="1" applyFont="1" applyFill="1" applyBorder="1" applyAlignment="1" applyProtection="1">
      <alignment horizontal="center" vertical="top" wrapText="1"/>
    </xf>
    <xf numFmtId="4" fontId="3" fillId="7" borderId="23" xfId="0" applyNumberFormat="1" applyFont="1" applyFill="1" applyBorder="1" applyAlignment="1" applyProtection="1">
      <alignment horizontal="right" vertical="top" indent="1"/>
    </xf>
    <xf numFmtId="0" fontId="3" fillId="7" borderId="28" xfId="0" applyFont="1" applyFill="1" applyBorder="1" applyAlignment="1" applyProtection="1">
      <alignment horizontal="center" vertical="top" wrapText="1"/>
    </xf>
    <xf numFmtId="4" fontId="7" fillId="7" borderId="23" xfId="0" applyNumberFormat="1" applyFont="1" applyFill="1" applyBorder="1" applyAlignment="1" applyProtection="1">
      <alignment horizontal="center" vertical="top" wrapText="1"/>
    </xf>
    <xf numFmtId="4" fontId="7" fillId="0" borderId="14" xfId="0" applyNumberFormat="1" applyFont="1" applyFill="1" applyBorder="1" applyAlignment="1" applyProtection="1">
      <alignment horizontal="center" vertical="top" wrapText="1"/>
    </xf>
    <xf numFmtId="49" fontId="7" fillId="8" borderId="14" xfId="0" quotePrefix="1" applyNumberFormat="1" applyFont="1" applyFill="1" applyBorder="1" applyAlignment="1" applyProtection="1">
      <alignment vertical="top"/>
    </xf>
    <xf numFmtId="49" fontId="7" fillId="8" borderId="14" xfId="0" applyNumberFormat="1" applyFont="1" applyFill="1" applyBorder="1" applyAlignment="1" applyProtection="1">
      <alignment vertical="top"/>
    </xf>
    <xf numFmtId="0" fontId="7" fillId="8" borderId="14" xfId="0" applyFont="1" applyFill="1" applyBorder="1" applyAlignment="1" applyProtection="1">
      <alignment vertical="top"/>
    </xf>
    <xf numFmtId="0" fontId="7" fillId="8" borderId="14" xfId="0" applyFont="1" applyFill="1" applyBorder="1" applyAlignment="1" applyProtection="1">
      <alignment horizontal="left" vertical="top" wrapText="1"/>
    </xf>
    <xf numFmtId="0" fontId="6" fillId="8" borderId="14" xfId="0" applyFont="1" applyFill="1" applyBorder="1" applyAlignment="1" applyProtection="1">
      <alignment horizontal="left" vertical="top" wrapText="1"/>
    </xf>
    <xf numFmtId="0" fontId="7" fillId="8" borderId="14" xfId="0" applyFont="1" applyFill="1" applyBorder="1" applyAlignment="1" applyProtection="1">
      <alignment horizontal="center" vertical="top" wrapText="1"/>
    </xf>
    <xf numFmtId="0" fontId="7" fillId="8" borderId="19" xfId="0" applyFont="1" applyFill="1" applyBorder="1" applyAlignment="1" applyProtection="1">
      <alignment horizontal="center" vertical="top" wrapText="1"/>
    </xf>
    <xf numFmtId="4" fontId="7" fillId="8" borderId="13" xfId="0" applyNumberFormat="1" applyFont="1" applyFill="1" applyBorder="1" applyAlignment="1" applyProtection="1">
      <alignment horizontal="center" vertical="top" wrapText="1"/>
    </xf>
    <xf numFmtId="0" fontId="7" fillId="8" borderId="13" xfId="0" applyFont="1" applyFill="1" applyBorder="1" applyAlignment="1" applyProtection="1">
      <alignment horizontal="center" vertical="top" wrapText="1"/>
    </xf>
    <xf numFmtId="4" fontId="7" fillId="8" borderId="14" xfId="0" applyNumberFormat="1" applyFont="1" applyFill="1" applyBorder="1" applyAlignment="1" applyProtection="1">
      <alignment horizontal="center" vertical="top" wrapText="1"/>
    </xf>
    <xf numFmtId="0" fontId="18" fillId="0" borderId="0" xfId="0" applyFont="1"/>
    <xf numFmtId="0" fontId="3" fillId="8" borderId="14" xfId="0" applyFont="1" applyFill="1" applyBorder="1" applyAlignment="1" applyProtection="1">
      <alignment horizontal="center" vertical="top"/>
    </xf>
    <xf numFmtId="4" fontId="7" fillId="8" borderId="14" xfId="0" applyNumberFormat="1" applyFont="1" applyFill="1" applyBorder="1" applyAlignment="1" applyProtection="1">
      <alignment horizontal="center" vertical="top"/>
    </xf>
    <xf numFmtId="49" fontId="7" fillId="8" borderId="3" xfId="0" applyNumberFormat="1" applyFont="1" applyFill="1" applyBorder="1" applyAlignment="1" applyProtection="1">
      <alignment vertical="top"/>
    </xf>
    <xf numFmtId="49" fontId="7" fillId="8" borderId="8" xfId="0" applyNumberFormat="1" applyFont="1" applyFill="1" applyBorder="1" applyAlignment="1" applyProtection="1">
      <alignment vertical="top"/>
    </xf>
    <xf numFmtId="0" fontId="7" fillId="8" borderId="8" xfId="0" applyFont="1" applyFill="1" applyBorder="1" applyAlignment="1" applyProtection="1">
      <alignment vertical="top" wrapText="1"/>
    </xf>
    <xf numFmtId="0" fontId="7" fillId="8" borderId="8" xfId="0" applyFont="1" applyFill="1" applyBorder="1" applyAlignment="1" applyProtection="1">
      <alignment horizontal="left" vertical="top" wrapText="1"/>
    </xf>
    <xf numFmtId="0" fontId="7" fillId="8" borderId="8" xfId="0" applyFont="1" applyFill="1" applyBorder="1" applyAlignment="1" applyProtection="1">
      <alignment horizontal="center" vertical="top" wrapText="1"/>
    </xf>
    <xf numFmtId="4" fontId="7" fillId="8" borderId="24" xfId="0" applyNumberFormat="1" applyFont="1" applyFill="1" applyBorder="1" applyAlignment="1" applyProtection="1">
      <alignment horizontal="center" vertical="top" wrapText="1"/>
    </xf>
    <xf numFmtId="0" fontId="7" fillId="8" borderId="7" xfId="0" applyFont="1" applyFill="1" applyBorder="1" applyAlignment="1" applyProtection="1">
      <alignment horizontal="center" vertical="top" wrapText="1"/>
    </xf>
    <xf numFmtId="49" fontId="7" fillId="8" borderId="26" xfId="0" applyNumberFormat="1" applyFont="1" applyFill="1" applyBorder="1" applyAlignment="1" applyProtection="1">
      <alignment vertical="top"/>
    </xf>
    <xf numFmtId="49" fontId="7" fillId="8" borderId="23" xfId="0" applyNumberFormat="1" applyFont="1" applyFill="1" applyBorder="1" applyAlignment="1" applyProtection="1">
      <alignment vertical="top"/>
    </xf>
    <xf numFmtId="0" fontId="7" fillId="8" borderId="23" xfId="0" applyFont="1" applyFill="1" applyBorder="1" applyAlignment="1" applyProtection="1">
      <alignment vertical="top" wrapText="1"/>
    </xf>
    <xf numFmtId="0" fontId="7" fillId="8" borderId="23" xfId="0" applyFont="1" applyFill="1" applyBorder="1" applyAlignment="1" applyProtection="1">
      <alignment horizontal="left" vertical="top" wrapText="1"/>
    </xf>
    <xf numFmtId="0" fontId="7" fillId="8" borderId="23" xfId="0" applyFont="1" applyFill="1" applyBorder="1" applyAlignment="1" applyProtection="1">
      <alignment horizontal="center" vertical="top" wrapText="1"/>
    </xf>
    <xf numFmtId="4" fontId="7" fillId="8" borderId="27" xfId="0" applyNumberFormat="1" applyFont="1" applyFill="1" applyBorder="1" applyAlignment="1" applyProtection="1">
      <alignment horizontal="center" vertical="top" wrapText="1"/>
    </xf>
    <xf numFmtId="4" fontId="7" fillId="8" borderId="28" xfId="0" applyNumberFormat="1" applyFont="1" applyFill="1" applyBorder="1" applyAlignment="1" applyProtection="1">
      <alignment horizontal="center" vertical="top" wrapText="1"/>
    </xf>
    <xf numFmtId="4" fontId="3" fillId="8" borderId="23" xfId="0" applyNumberFormat="1" applyFont="1" applyFill="1" applyBorder="1" applyAlignment="1" applyProtection="1">
      <alignment horizontal="right" vertical="top" indent="1"/>
    </xf>
    <xf numFmtId="0" fontId="3" fillId="8" borderId="28" xfId="0" applyFont="1" applyFill="1" applyBorder="1" applyAlignment="1" applyProtection="1">
      <alignment horizontal="center" vertical="top" wrapText="1"/>
    </xf>
    <xf numFmtId="4" fontId="7" fillId="8" borderId="23" xfId="0" applyNumberFormat="1" applyFont="1" applyFill="1" applyBorder="1" applyAlignment="1" applyProtection="1">
      <alignment horizontal="center" vertical="top" wrapText="1"/>
    </xf>
    <xf numFmtId="4" fontId="3" fillId="0" borderId="17" xfId="0" applyNumberFormat="1" applyFont="1" applyFill="1" applyBorder="1" applyAlignment="1" applyProtection="1">
      <alignment horizontal="right" vertical="top" indent="1"/>
    </xf>
    <xf numFmtId="49" fontId="7" fillId="9" borderId="14" xfId="0" quotePrefix="1" applyNumberFormat="1" applyFont="1" applyFill="1" applyBorder="1" applyAlignment="1" applyProtection="1">
      <alignment vertical="top"/>
    </xf>
    <xf numFmtId="49" fontId="7" fillId="9" borderId="14" xfId="0" applyNumberFormat="1" applyFont="1" applyFill="1" applyBorder="1" applyAlignment="1" applyProtection="1">
      <alignment vertical="top"/>
    </xf>
    <xf numFmtId="0" fontId="7" fillId="9" borderId="14" xfId="0" applyFont="1" applyFill="1" applyBorder="1" applyAlignment="1" applyProtection="1">
      <alignment vertical="top"/>
    </xf>
    <xf numFmtId="0" fontId="7" fillId="9" borderId="14" xfId="0" applyFont="1" applyFill="1" applyBorder="1" applyAlignment="1" applyProtection="1">
      <alignment horizontal="left" vertical="top" wrapText="1"/>
    </xf>
    <xf numFmtId="0" fontId="6" fillId="9" borderId="14" xfId="0" applyFont="1" applyFill="1" applyBorder="1" applyAlignment="1" applyProtection="1">
      <alignment horizontal="left" vertical="top" wrapText="1"/>
    </xf>
    <xf numFmtId="0" fontId="7" fillId="9" borderId="14" xfId="0" applyFont="1" applyFill="1" applyBorder="1" applyAlignment="1" applyProtection="1">
      <alignment horizontal="center" vertical="top" wrapText="1"/>
    </xf>
    <xf numFmtId="0" fontId="7" fillId="9" borderId="19" xfId="0" applyFont="1" applyFill="1" applyBorder="1" applyAlignment="1" applyProtection="1">
      <alignment horizontal="center" vertical="top" wrapText="1"/>
    </xf>
    <xf numFmtId="4" fontId="7" fillId="9" borderId="13" xfId="0" applyNumberFormat="1" applyFont="1" applyFill="1" applyBorder="1" applyAlignment="1" applyProtection="1">
      <alignment horizontal="center" vertical="top" wrapText="1"/>
    </xf>
    <xf numFmtId="0" fontId="7" fillId="9" borderId="13" xfId="0" applyFont="1" applyFill="1" applyBorder="1" applyAlignment="1" applyProtection="1">
      <alignment horizontal="center" vertical="top" wrapText="1"/>
    </xf>
    <xf numFmtId="4" fontId="7" fillId="9" borderId="14" xfId="0" applyNumberFormat="1" applyFont="1" applyFill="1" applyBorder="1" applyAlignment="1" applyProtection="1">
      <alignment horizontal="center" vertical="top" wrapText="1"/>
    </xf>
    <xf numFmtId="49" fontId="7" fillId="9" borderId="3" xfId="0" applyNumberFormat="1" applyFont="1" applyFill="1" applyBorder="1" applyAlignment="1" applyProtection="1">
      <alignment vertical="top"/>
    </xf>
    <xf numFmtId="49" fontId="7" fillId="9" borderId="8" xfId="0" applyNumberFormat="1" applyFont="1" applyFill="1" applyBorder="1" applyAlignment="1" applyProtection="1">
      <alignment vertical="top"/>
    </xf>
    <xf numFmtId="0" fontId="7" fillId="9" borderId="8" xfId="0" applyFont="1" applyFill="1" applyBorder="1" applyAlignment="1" applyProtection="1">
      <alignment vertical="top" wrapText="1"/>
    </xf>
    <xf numFmtId="0" fontId="7" fillId="9" borderId="8" xfId="0" applyFont="1" applyFill="1" applyBorder="1" applyAlignment="1" applyProtection="1">
      <alignment horizontal="left" vertical="top" wrapText="1"/>
    </xf>
    <xf numFmtId="0" fontId="7" fillId="9" borderId="8" xfId="0" applyFont="1" applyFill="1" applyBorder="1" applyAlignment="1" applyProtection="1">
      <alignment horizontal="center" vertical="top" wrapText="1"/>
    </xf>
    <xf numFmtId="4" fontId="7" fillId="9" borderId="24" xfId="0" applyNumberFormat="1" applyFont="1" applyFill="1" applyBorder="1" applyAlignment="1" applyProtection="1">
      <alignment horizontal="center" vertical="top" wrapText="1"/>
    </xf>
    <xf numFmtId="0" fontId="7" fillId="9" borderId="7" xfId="0" applyFont="1" applyFill="1" applyBorder="1" applyAlignment="1" applyProtection="1">
      <alignment horizontal="center" vertical="top" wrapText="1"/>
    </xf>
    <xf numFmtId="49" fontId="7" fillId="9" borderId="26" xfId="0" applyNumberFormat="1" applyFont="1" applyFill="1" applyBorder="1" applyAlignment="1" applyProtection="1">
      <alignment vertical="top"/>
    </xf>
    <xf numFmtId="49" fontId="7" fillId="9" borderId="23" xfId="0" applyNumberFormat="1" applyFont="1" applyFill="1" applyBorder="1" applyAlignment="1" applyProtection="1">
      <alignment vertical="top"/>
    </xf>
    <xf numFmtId="0" fontId="7" fillId="9" borderId="23" xfId="0" applyFont="1" applyFill="1" applyBorder="1" applyAlignment="1" applyProtection="1">
      <alignment vertical="top" wrapText="1"/>
    </xf>
    <xf numFmtId="0" fontId="7" fillId="9" borderId="23" xfId="0" applyFont="1" applyFill="1" applyBorder="1" applyAlignment="1" applyProtection="1">
      <alignment horizontal="left" vertical="top" wrapText="1"/>
    </xf>
    <xf numFmtId="0" fontId="7" fillId="9" borderId="23" xfId="0" applyFont="1" applyFill="1" applyBorder="1" applyAlignment="1" applyProtection="1">
      <alignment horizontal="center" vertical="top" wrapText="1"/>
    </xf>
    <xf numFmtId="4" fontId="7" fillId="9" borderId="27" xfId="0" applyNumberFormat="1" applyFont="1" applyFill="1" applyBorder="1" applyAlignment="1" applyProtection="1">
      <alignment horizontal="center" vertical="top" wrapText="1"/>
    </xf>
    <xf numFmtId="4" fontId="7" fillId="9" borderId="28" xfId="0" applyNumberFormat="1" applyFont="1" applyFill="1" applyBorder="1" applyAlignment="1" applyProtection="1">
      <alignment horizontal="center" vertical="top" wrapText="1"/>
    </xf>
    <xf numFmtId="4" fontId="3" fillId="9" borderId="23" xfId="0" applyNumberFormat="1" applyFont="1" applyFill="1" applyBorder="1" applyAlignment="1" applyProtection="1">
      <alignment horizontal="right" vertical="top" indent="1"/>
    </xf>
    <xf numFmtId="0" fontId="3" fillId="9" borderId="28" xfId="0" applyFont="1" applyFill="1" applyBorder="1" applyAlignment="1" applyProtection="1">
      <alignment horizontal="center" vertical="top" wrapText="1"/>
    </xf>
    <xf numFmtId="4" fontId="7" fillId="9" borderId="23" xfId="0" applyNumberFormat="1" applyFont="1" applyFill="1" applyBorder="1" applyAlignment="1" applyProtection="1">
      <alignment horizontal="center" vertical="top" wrapText="1"/>
    </xf>
    <xf numFmtId="49" fontId="7" fillId="10" borderId="14" xfId="0" quotePrefix="1" applyNumberFormat="1" applyFont="1" applyFill="1" applyBorder="1" applyAlignment="1" applyProtection="1">
      <alignment vertical="top"/>
    </xf>
    <xf numFmtId="0" fontId="4" fillId="10" borderId="13" xfId="0" applyFont="1" applyFill="1" applyBorder="1" applyAlignment="1" applyProtection="1">
      <alignment horizontal="center" vertical="top" wrapText="1"/>
    </xf>
    <xf numFmtId="0" fontId="7" fillId="10" borderId="14" xfId="0" applyFont="1" applyFill="1" applyBorder="1" applyAlignment="1" applyProtection="1">
      <alignment horizontal="center" vertical="top"/>
    </xf>
    <xf numFmtId="4" fontId="7" fillId="10" borderId="14" xfId="0" applyNumberFormat="1" applyFont="1" applyFill="1" applyBorder="1" applyAlignment="1" applyProtection="1">
      <alignment horizontal="center" vertical="top"/>
    </xf>
    <xf numFmtId="0" fontId="7" fillId="10" borderId="14" xfId="0" applyFont="1" applyFill="1" applyBorder="1" applyAlignment="1" applyProtection="1">
      <alignment horizontal="center" vertical="top" wrapText="1"/>
    </xf>
    <xf numFmtId="4" fontId="7" fillId="10" borderId="14" xfId="0" applyNumberFormat="1" applyFont="1" applyFill="1" applyBorder="1" applyAlignment="1" applyProtection="1">
      <alignment horizontal="center" vertical="top" wrapText="1"/>
    </xf>
    <xf numFmtId="49" fontId="7" fillId="10" borderId="3" xfId="0" applyNumberFormat="1" applyFont="1" applyFill="1" applyBorder="1" applyAlignment="1" applyProtection="1">
      <alignment vertical="top"/>
    </xf>
    <xf numFmtId="49" fontId="7" fillId="10" borderId="8" xfId="0" applyNumberFormat="1" applyFont="1" applyFill="1" applyBorder="1" applyAlignment="1" applyProtection="1">
      <alignment vertical="top"/>
    </xf>
    <xf numFmtId="0" fontId="7" fillId="10" borderId="8" xfId="0" applyFont="1" applyFill="1" applyBorder="1" applyAlignment="1" applyProtection="1">
      <alignment vertical="top" wrapText="1"/>
    </xf>
    <xf numFmtId="0" fontId="7" fillId="10" borderId="8" xfId="0" applyFont="1" applyFill="1" applyBorder="1" applyAlignment="1" applyProtection="1">
      <alignment horizontal="left" vertical="top" wrapText="1"/>
    </xf>
    <xf numFmtId="0" fontId="7" fillId="10" borderId="8" xfId="0" applyFont="1" applyFill="1" applyBorder="1" applyAlignment="1" applyProtection="1">
      <alignment horizontal="center" vertical="top" wrapText="1"/>
    </xf>
    <xf numFmtId="4" fontId="7" fillId="10" borderId="24" xfId="0" applyNumberFormat="1" applyFont="1" applyFill="1" applyBorder="1" applyAlignment="1" applyProtection="1">
      <alignment horizontal="center" vertical="top" wrapText="1"/>
    </xf>
    <xf numFmtId="0" fontId="7" fillId="10" borderId="7" xfId="0" applyFont="1" applyFill="1" applyBorder="1" applyAlignment="1" applyProtection="1">
      <alignment horizontal="center" vertical="top" wrapText="1"/>
    </xf>
    <xf numFmtId="49" fontId="7" fillId="10" borderId="26" xfId="0" applyNumberFormat="1" applyFont="1" applyFill="1" applyBorder="1" applyAlignment="1" applyProtection="1">
      <alignment vertical="top"/>
    </xf>
    <xf numFmtId="49" fontId="7" fillId="10" borderId="23" xfId="0" applyNumberFormat="1" applyFont="1" applyFill="1" applyBorder="1" applyAlignment="1" applyProtection="1">
      <alignment vertical="top"/>
    </xf>
    <xf numFmtId="0" fontId="7" fillId="10" borderId="23" xfId="0" applyFont="1" applyFill="1" applyBorder="1" applyAlignment="1" applyProtection="1">
      <alignment vertical="top" wrapText="1"/>
    </xf>
    <xf numFmtId="0" fontId="7" fillId="10" borderId="23" xfId="0" applyFont="1" applyFill="1" applyBorder="1" applyAlignment="1" applyProtection="1">
      <alignment horizontal="left" vertical="top" wrapText="1"/>
    </xf>
    <xf numFmtId="0" fontId="7" fillId="10" borderId="23" xfId="0" applyFont="1" applyFill="1" applyBorder="1" applyAlignment="1" applyProtection="1">
      <alignment horizontal="center" vertical="top" wrapText="1"/>
    </xf>
    <xf numFmtId="4" fontId="7" fillId="10" borderId="27" xfId="0" applyNumberFormat="1" applyFont="1" applyFill="1" applyBorder="1" applyAlignment="1" applyProtection="1">
      <alignment horizontal="center" vertical="top" wrapText="1"/>
    </xf>
    <xf numFmtId="4" fontId="7" fillId="10" borderId="28" xfId="0" applyNumberFormat="1" applyFont="1" applyFill="1" applyBorder="1" applyAlignment="1" applyProtection="1">
      <alignment horizontal="center" vertical="top" wrapText="1"/>
    </xf>
    <xf numFmtId="4" fontId="3" fillId="10" borderId="23" xfId="0" applyNumberFormat="1" applyFont="1" applyFill="1" applyBorder="1" applyAlignment="1" applyProtection="1">
      <alignment horizontal="right" vertical="top" indent="1"/>
    </xf>
    <xf numFmtId="0" fontId="3" fillId="10" borderId="28" xfId="0" applyFont="1" applyFill="1" applyBorder="1" applyAlignment="1" applyProtection="1">
      <alignment horizontal="center" vertical="top" wrapText="1"/>
    </xf>
    <xf numFmtId="4" fontId="7" fillId="10" borderId="23" xfId="0" applyNumberFormat="1" applyFont="1" applyFill="1" applyBorder="1" applyAlignment="1" applyProtection="1">
      <alignment horizontal="center" vertical="top" wrapText="1"/>
    </xf>
    <xf numFmtId="49" fontId="7" fillId="12" borderId="14" xfId="0" quotePrefix="1" applyNumberFormat="1" applyFont="1" applyFill="1" applyBorder="1" applyAlignment="1" applyProtection="1">
      <alignment vertical="top"/>
    </xf>
    <xf numFmtId="0" fontId="7" fillId="12" borderId="14" xfId="0" applyFont="1" applyFill="1" applyBorder="1" applyAlignment="1" applyProtection="1">
      <alignment horizontal="center" vertical="top" wrapText="1"/>
    </xf>
    <xf numFmtId="4" fontId="7" fillId="12" borderId="14" xfId="0" applyNumberFormat="1" applyFont="1" applyFill="1" applyBorder="1" applyAlignment="1" applyProtection="1">
      <alignment horizontal="center" vertical="top" wrapText="1"/>
    </xf>
    <xf numFmtId="49" fontId="3" fillId="11" borderId="14" xfId="0" quotePrefix="1" applyNumberFormat="1" applyFont="1" applyFill="1" applyBorder="1" applyAlignment="1" applyProtection="1">
      <alignment vertical="top"/>
    </xf>
    <xf numFmtId="0" fontId="3" fillId="12" borderId="14" xfId="0" applyFont="1" applyFill="1" applyBorder="1" applyAlignment="1" applyProtection="1">
      <alignment horizontal="center" vertical="top"/>
    </xf>
    <xf numFmtId="4" fontId="7" fillId="12" borderId="14" xfId="0" applyNumberFormat="1" applyFont="1" applyFill="1" applyBorder="1" applyAlignment="1" applyProtection="1">
      <alignment horizontal="center" vertical="top"/>
    </xf>
    <xf numFmtId="49" fontId="7" fillId="11" borderId="14" xfId="0" quotePrefix="1" applyNumberFormat="1" applyFont="1" applyFill="1" applyBorder="1" applyAlignment="1" applyProtection="1">
      <alignment vertical="top"/>
    </xf>
    <xf numFmtId="0" fontId="3" fillId="12" borderId="14" xfId="0" applyFont="1" applyFill="1" applyBorder="1" applyAlignment="1" applyProtection="1">
      <alignment horizontal="center" vertical="top" wrapText="1"/>
    </xf>
    <xf numFmtId="49" fontId="7" fillId="12" borderId="3" xfId="0" applyNumberFormat="1" applyFont="1" applyFill="1" applyBorder="1" applyAlignment="1" applyProtection="1">
      <alignment vertical="top"/>
    </xf>
    <xf numFmtId="49" fontId="7" fillId="12" borderId="8" xfId="0" applyNumberFormat="1" applyFont="1" applyFill="1" applyBorder="1" applyAlignment="1" applyProtection="1">
      <alignment vertical="top"/>
    </xf>
    <xf numFmtId="0" fontId="7" fillId="12" borderId="8" xfId="0" applyFont="1" applyFill="1" applyBorder="1" applyAlignment="1" applyProtection="1">
      <alignment vertical="top" wrapText="1"/>
    </xf>
    <xf numFmtId="0" fontId="7" fillId="12" borderId="8" xfId="0" applyFont="1" applyFill="1" applyBorder="1" applyAlignment="1" applyProtection="1">
      <alignment horizontal="left" vertical="top" wrapText="1"/>
    </xf>
    <xf numFmtId="0" fontId="7" fillId="12" borderId="8" xfId="0" applyFont="1" applyFill="1" applyBorder="1" applyAlignment="1" applyProtection="1">
      <alignment horizontal="center" vertical="top" wrapText="1"/>
    </xf>
    <xf numFmtId="4" fontId="7" fillId="12" borderId="24" xfId="0" applyNumberFormat="1" applyFont="1" applyFill="1" applyBorder="1" applyAlignment="1" applyProtection="1">
      <alignment horizontal="center" vertical="top" wrapText="1"/>
    </xf>
    <xf numFmtId="0" fontId="7" fillId="12" borderId="7" xfId="0" applyFont="1" applyFill="1" applyBorder="1" applyAlignment="1" applyProtection="1">
      <alignment horizontal="center" vertical="top" wrapText="1"/>
    </xf>
    <xf numFmtId="49" fontId="7" fillId="12" borderId="26" xfId="0" applyNumberFormat="1" applyFont="1" applyFill="1" applyBorder="1" applyAlignment="1" applyProtection="1">
      <alignment vertical="top"/>
    </xf>
    <xf numFmtId="49" fontId="7" fillId="12" borderId="23" xfId="0" applyNumberFormat="1" applyFont="1" applyFill="1" applyBorder="1" applyAlignment="1" applyProtection="1">
      <alignment vertical="top"/>
    </xf>
    <xf numFmtId="0" fontId="7" fillId="12" borderId="23" xfId="0" applyFont="1" applyFill="1" applyBorder="1" applyAlignment="1" applyProtection="1">
      <alignment vertical="top" wrapText="1"/>
    </xf>
    <xf numFmtId="0" fontId="7" fillId="12" borderId="23" xfId="0" applyFont="1" applyFill="1" applyBorder="1" applyAlignment="1" applyProtection="1">
      <alignment horizontal="left" vertical="top" wrapText="1"/>
    </xf>
    <xf numFmtId="0" fontId="7" fillId="12" borderId="23" xfId="0" applyFont="1" applyFill="1" applyBorder="1" applyAlignment="1" applyProtection="1">
      <alignment horizontal="center" vertical="top" wrapText="1"/>
    </xf>
    <xf numFmtId="4" fontId="7" fillId="12" borderId="27" xfId="0" applyNumberFormat="1" applyFont="1" applyFill="1" applyBorder="1" applyAlignment="1" applyProtection="1">
      <alignment horizontal="center" vertical="top" wrapText="1"/>
    </xf>
    <xf numFmtId="4" fontId="7" fillId="12" borderId="28" xfId="0" applyNumberFormat="1" applyFont="1" applyFill="1" applyBorder="1" applyAlignment="1" applyProtection="1">
      <alignment horizontal="center" vertical="top" wrapText="1"/>
    </xf>
    <xf numFmtId="4" fontId="3" fillId="12" borderId="23" xfId="0" applyNumberFormat="1" applyFont="1" applyFill="1" applyBorder="1" applyAlignment="1" applyProtection="1">
      <alignment horizontal="right" vertical="top" indent="1"/>
    </xf>
    <xf numFmtId="0" fontId="3" fillId="12" borderId="28" xfId="0" applyFont="1" applyFill="1" applyBorder="1" applyAlignment="1" applyProtection="1">
      <alignment horizontal="center" vertical="top" wrapText="1"/>
    </xf>
    <xf numFmtId="4" fontId="7" fillId="12" borderId="23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right" vertical="top"/>
    </xf>
    <xf numFmtId="49" fontId="3" fillId="13" borderId="14" xfId="0" quotePrefix="1" applyNumberFormat="1" applyFont="1" applyFill="1" applyBorder="1" applyAlignment="1" applyProtection="1">
      <alignment vertical="top"/>
    </xf>
    <xf numFmtId="0" fontId="3" fillId="13" borderId="14" xfId="0" applyFont="1" applyFill="1" applyBorder="1" applyAlignment="1" applyProtection="1">
      <alignment horizontal="center" vertical="top"/>
    </xf>
    <xf numFmtId="4" fontId="7" fillId="13" borderId="14" xfId="0" applyNumberFormat="1" applyFont="1" applyFill="1" applyBorder="1" applyAlignment="1" applyProtection="1">
      <alignment horizontal="center" vertical="top"/>
    </xf>
    <xf numFmtId="49" fontId="2" fillId="0" borderId="14" xfId="0" applyNumberFormat="1" applyFont="1" applyFill="1" applyBorder="1" applyAlignment="1" applyProtection="1">
      <alignment vertical="top"/>
    </xf>
    <xf numFmtId="49" fontId="1" fillId="0" borderId="14" xfId="0" applyNumberFormat="1" applyFont="1" applyFill="1" applyBorder="1" applyAlignment="1" applyProtection="1">
      <alignment vertical="top"/>
    </xf>
    <xf numFmtId="0" fontId="7" fillId="13" borderId="14" xfId="0" applyFont="1" applyFill="1" applyBorder="1" applyAlignment="1" applyProtection="1">
      <alignment horizontal="center" vertical="top"/>
    </xf>
    <xf numFmtId="49" fontId="3" fillId="0" borderId="14" xfId="0" quotePrefix="1" applyNumberFormat="1" applyFont="1" applyFill="1" applyBorder="1" applyAlignment="1" applyProtection="1">
      <alignment vertical="top"/>
    </xf>
    <xf numFmtId="49" fontId="7" fillId="13" borderId="3" xfId="0" applyNumberFormat="1" applyFont="1" applyFill="1" applyBorder="1" applyAlignment="1" applyProtection="1">
      <alignment vertical="top"/>
    </xf>
    <xf numFmtId="49" fontId="7" fillId="13" borderId="8" xfId="0" applyNumberFormat="1" applyFont="1" applyFill="1" applyBorder="1" applyAlignment="1" applyProtection="1">
      <alignment vertical="top"/>
    </xf>
    <xf numFmtId="0" fontId="7" fillId="13" borderId="8" xfId="0" applyFont="1" applyFill="1" applyBorder="1" applyAlignment="1" applyProtection="1">
      <alignment vertical="top" wrapText="1"/>
    </xf>
    <xf numFmtId="0" fontId="7" fillId="13" borderId="8" xfId="0" applyFont="1" applyFill="1" applyBorder="1" applyAlignment="1" applyProtection="1">
      <alignment horizontal="left" vertical="top" wrapText="1"/>
    </xf>
    <xf numFmtId="0" fontId="7" fillId="13" borderId="8" xfId="0" applyFont="1" applyFill="1" applyBorder="1" applyAlignment="1" applyProtection="1">
      <alignment horizontal="center" vertical="top" wrapText="1"/>
    </xf>
    <xf numFmtId="4" fontId="7" fillId="13" borderId="24" xfId="0" applyNumberFormat="1" applyFont="1" applyFill="1" applyBorder="1" applyAlignment="1" applyProtection="1">
      <alignment horizontal="center" vertical="top" wrapText="1"/>
    </xf>
    <xf numFmtId="0" fontId="7" fillId="13" borderId="7" xfId="0" applyFont="1" applyFill="1" applyBorder="1" applyAlignment="1" applyProtection="1">
      <alignment horizontal="center" vertical="top" wrapText="1"/>
    </xf>
    <xf numFmtId="49" fontId="7" fillId="13" borderId="26" xfId="0" applyNumberFormat="1" applyFont="1" applyFill="1" applyBorder="1" applyAlignment="1" applyProtection="1">
      <alignment vertical="top"/>
    </xf>
    <xf numFmtId="49" fontId="7" fillId="13" borderId="23" xfId="0" applyNumberFormat="1" applyFont="1" applyFill="1" applyBorder="1" applyAlignment="1" applyProtection="1">
      <alignment vertical="top"/>
    </xf>
    <xf numFmtId="0" fontId="7" fillId="13" borderId="23" xfId="0" applyFont="1" applyFill="1" applyBorder="1" applyAlignment="1" applyProtection="1">
      <alignment vertical="top" wrapText="1"/>
    </xf>
    <xf numFmtId="0" fontId="7" fillId="13" borderId="23" xfId="0" applyFont="1" applyFill="1" applyBorder="1" applyAlignment="1" applyProtection="1">
      <alignment horizontal="left" vertical="top" wrapText="1"/>
    </xf>
    <xf numFmtId="0" fontId="7" fillId="13" borderId="23" xfId="0" applyFont="1" applyFill="1" applyBorder="1" applyAlignment="1" applyProtection="1">
      <alignment horizontal="center" vertical="top" wrapText="1"/>
    </xf>
    <xf numFmtId="4" fontId="7" fillId="13" borderId="27" xfId="0" applyNumberFormat="1" applyFont="1" applyFill="1" applyBorder="1" applyAlignment="1" applyProtection="1">
      <alignment horizontal="center" vertical="top" wrapText="1"/>
    </xf>
    <xf numFmtId="4" fontId="7" fillId="13" borderId="28" xfId="0" applyNumberFormat="1" applyFont="1" applyFill="1" applyBorder="1" applyAlignment="1" applyProtection="1">
      <alignment horizontal="center" vertical="top" wrapText="1"/>
    </xf>
    <xf numFmtId="4" fontId="3" fillId="13" borderId="23" xfId="0" applyNumberFormat="1" applyFont="1" applyFill="1" applyBorder="1" applyAlignment="1" applyProtection="1">
      <alignment horizontal="right" vertical="top" indent="1"/>
    </xf>
    <xf numFmtId="0" fontId="3" fillId="13" borderId="28" xfId="0" applyFont="1" applyFill="1" applyBorder="1" applyAlignment="1" applyProtection="1">
      <alignment horizontal="center" vertical="top" wrapText="1"/>
    </xf>
    <xf numFmtId="4" fontId="7" fillId="13" borderId="23" xfId="0" applyNumberFormat="1" applyFont="1" applyFill="1" applyBorder="1" applyAlignment="1" applyProtection="1">
      <alignment horizontal="center" vertical="top" wrapText="1"/>
    </xf>
    <xf numFmtId="49" fontId="3" fillId="3" borderId="14" xfId="0" quotePrefix="1" applyNumberFormat="1" applyFont="1" applyFill="1" applyBorder="1" applyAlignment="1" applyProtection="1">
      <alignment vertical="top"/>
    </xf>
    <xf numFmtId="0" fontId="3" fillId="3" borderId="14" xfId="0" applyFont="1" applyFill="1" applyBorder="1" applyAlignment="1" applyProtection="1">
      <alignment horizontal="center" vertical="top"/>
    </xf>
    <xf numFmtId="4" fontId="7" fillId="3" borderId="14" xfId="0" applyNumberFormat="1" applyFont="1" applyFill="1" applyBorder="1" applyAlignment="1" applyProtection="1">
      <alignment horizontal="center" vertical="top"/>
    </xf>
    <xf numFmtId="0" fontId="3" fillId="14" borderId="14" xfId="0" applyFont="1" applyFill="1" applyBorder="1" applyAlignment="1" applyProtection="1">
      <alignment horizontal="center" vertical="top"/>
    </xf>
    <xf numFmtId="49" fontId="3" fillId="15" borderId="14" xfId="0" quotePrefix="1" applyNumberFormat="1" applyFont="1" applyFill="1" applyBorder="1" applyAlignment="1" applyProtection="1">
      <alignment vertical="top"/>
    </xf>
    <xf numFmtId="0" fontId="3" fillId="15" borderId="14" xfId="0" applyFont="1" applyFill="1" applyBorder="1" applyAlignment="1" applyProtection="1">
      <alignment horizontal="center" vertical="top"/>
    </xf>
    <xf numFmtId="4" fontId="7" fillId="15" borderId="14" xfId="0" applyNumberFormat="1" applyFont="1" applyFill="1" applyBorder="1" applyAlignment="1" applyProtection="1">
      <alignment horizontal="center" vertical="top"/>
    </xf>
    <xf numFmtId="0" fontId="7" fillId="15" borderId="14" xfId="0" applyFont="1" applyFill="1" applyBorder="1" applyAlignment="1" applyProtection="1">
      <alignment horizontal="center" vertical="top" wrapText="1"/>
    </xf>
    <xf numFmtId="4" fontId="7" fillId="15" borderId="14" xfId="0" applyNumberFormat="1" applyFont="1" applyFill="1" applyBorder="1" applyAlignment="1" applyProtection="1">
      <alignment horizontal="center" vertical="top" wrapText="1"/>
    </xf>
    <xf numFmtId="0" fontId="7" fillId="15" borderId="14" xfId="0" applyFont="1" applyFill="1" applyBorder="1" applyAlignment="1" applyProtection="1">
      <alignment horizontal="center" vertical="top"/>
    </xf>
    <xf numFmtId="49" fontId="7" fillId="15" borderId="3" xfId="0" applyNumberFormat="1" applyFont="1" applyFill="1" applyBorder="1" applyAlignment="1" applyProtection="1">
      <alignment vertical="top"/>
    </xf>
    <xf numFmtId="49" fontId="7" fillId="15" borderId="8" xfId="0" applyNumberFormat="1" applyFont="1" applyFill="1" applyBorder="1" applyAlignment="1" applyProtection="1">
      <alignment vertical="top"/>
    </xf>
    <xf numFmtId="0" fontId="7" fillId="15" borderId="8" xfId="0" applyFont="1" applyFill="1" applyBorder="1" applyAlignment="1" applyProtection="1">
      <alignment vertical="top" wrapText="1"/>
    </xf>
    <xf numFmtId="0" fontId="7" fillId="15" borderId="8" xfId="0" applyFont="1" applyFill="1" applyBorder="1" applyAlignment="1" applyProtection="1">
      <alignment horizontal="left" vertical="top" wrapText="1"/>
    </xf>
    <xf numFmtId="0" fontId="7" fillId="15" borderId="8" xfId="0" applyFont="1" applyFill="1" applyBorder="1" applyAlignment="1" applyProtection="1">
      <alignment horizontal="center" vertical="top" wrapText="1"/>
    </xf>
    <xf numFmtId="4" fontId="7" fillId="15" borderId="24" xfId="0" applyNumberFormat="1" applyFont="1" applyFill="1" applyBorder="1" applyAlignment="1" applyProtection="1">
      <alignment horizontal="center" vertical="top" wrapText="1"/>
    </xf>
    <xf numFmtId="0" fontId="7" fillId="15" borderId="7" xfId="0" applyFont="1" applyFill="1" applyBorder="1" applyAlignment="1" applyProtection="1">
      <alignment horizontal="center" vertical="top" wrapText="1"/>
    </xf>
    <xf numFmtId="49" fontId="7" fillId="15" borderId="26" xfId="0" applyNumberFormat="1" applyFont="1" applyFill="1" applyBorder="1" applyAlignment="1" applyProtection="1">
      <alignment vertical="top"/>
    </xf>
    <xf numFmtId="49" fontId="7" fillId="15" borderId="23" xfId="0" applyNumberFormat="1" applyFont="1" applyFill="1" applyBorder="1" applyAlignment="1" applyProtection="1">
      <alignment vertical="top"/>
    </xf>
    <xf numFmtId="0" fontId="7" fillId="15" borderId="23" xfId="0" applyFont="1" applyFill="1" applyBorder="1" applyAlignment="1" applyProtection="1">
      <alignment vertical="top" wrapText="1"/>
    </xf>
    <xf numFmtId="0" fontId="7" fillId="15" borderId="23" xfId="0" applyFont="1" applyFill="1" applyBorder="1" applyAlignment="1" applyProtection="1">
      <alignment horizontal="left" vertical="top" wrapText="1"/>
    </xf>
    <xf numFmtId="0" fontId="7" fillId="15" borderId="23" xfId="0" applyFont="1" applyFill="1" applyBorder="1" applyAlignment="1" applyProtection="1">
      <alignment horizontal="center" vertical="top" wrapText="1"/>
    </xf>
    <xf numFmtId="4" fontId="7" fillId="15" borderId="27" xfId="0" applyNumberFormat="1" applyFont="1" applyFill="1" applyBorder="1" applyAlignment="1" applyProtection="1">
      <alignment horizontal="center" vertical="top" wrapText="1"/>
    </xf>
    <xf numFmtId="4" fontId="7" fillId="15" borderId="28" xfId="0" applyNumberFormat="1" applyFont="1" applyFill="1" applyBorder="1" applyAlignment="1" applyProtection="1">
      <alignment horizontal="center" vertical="top" wrapText="1"/>
    </xf>
    <xf numFmtId="4" fontId="3" fillId="15" borderId="23" xfId="0" applyNumberFormat="1" applyFont="1" applyFill="1" applyBorder="1" applyAlignment="1" applyProtection="1">
      <alignment horizontal="right" vertical="top" indent="1"/>
    </xf>
    <xf numFmtId="0" fontId="3" fillId="15" borderId="28" xfId="0" applyFont="1" applyFill="1" applyBorder="1" applyAlignment="1" applyProtection="1">
      <alignment horizontal="center" vertical="top" wrapText="1"/>
    </xf>
    <xf numFmtId="4" fontId="7" fillId="15" borderId="23" xfId="0" applyNumberFormat="1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top"/>
    </xf>
    <xf numFmtId="4" fontId="7" fillId="0" borderId="14" xfId="0" applyNumberFormat="1" applyFont="1" applyFill="1" applyBorder="1" applyAlignment="1" applyProtection="1">
      <alignment horizontal="center" vertical="top"/>
    </xf>
    <xf numFmtId="4" fontId="16" fillId="4" borderId="28" xfId="0" applyNumberFormat="1" applyFont="1" applyFill="1" applyBorder="1" applyAlignment="1" applyProtection="1">
      <alignment horizontal="center" vertical="top"/>
    </xf>
    <xf numFmtId="4" fontId="16" fillId="0" borderId="17" xfId="0" applyNumberFormat="1" applyFont="1" applyFill="1" applyBorder="1" applyAlignment="1" applyProtection="1">
      <alignment horizontal="center" vertical="top"/>
    </xf>
    <xf numFmtId="4" fontId="7" fillId="0" borderId="18" xfId="0" applyNumberFormat="1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 wrapText="1"/>
    </xf>
    <xf numFmtId="0" fontId="18" fillId="0" borderId="14" xfId="0" applyFont="1" applyFill="1" applyBorder="1" applyAlignment="1" applyProtection="1">
      <alignment horizontal="center" vertical="top" wrapText="1"/>
    </xf>
    <xf numFmtId="0" fontId="20" fillId="0" borderId="14" xfId="0" applyFont="1" applyFill="1" applyBorder="1" applyAlignment="1" applyProtection="1">
      <alignment horizontal="center" vertical="top" wrapText="1"/>
    </xf>
    <xf numFmtId="0" fontId="10" fillId="0" borderId="14" xfId="0" quotePrefix="1" applyFont="1" applyFill="1" applyBorder="1" applyAlignment="1" applyProtection="1">
      <alignment vertical="top" wrapText="1"/>
    </xf>
    <xf numFmtId="0" fontId="7" fillId="0" borderId="23" xfId="0" applyFont="1" applyFill="1" applyBorder="1" applyAlignment="1" applyProtection="1">
      <alignment horizontal="center" vertical="top" wrapText="1"/>
    </xf>
    <xf numFmtId="4" fontId="7" fillId="0" borderId="23" xfId="0" applyNumberFormat="1" applyFont="1" applyFill="1" applyBorder="1" applyAlignment="1" applyProtection="1">
      <alignment horizontal="center" vertical="top" wrapText="1"/>
    </xf>
    <xf numFmtId="0" fontId="7" fillId="16" borderId="8" xfId="0" applyFont="1" applyFill="1" applyBorder="1" applyAlignment="1" applyProtection="1">
      <alignment horizontal="center" vertical="top" wrapText="1"/>
    </xf>
    <xf numFmtId="4" fontId="7" fillId="16" borderId="8" xfId="0" applyNumberFormat="1" applyFont="1" applyFill="1" applyBorder="1" applyAlignment="1" applyProtection="1">
      <alignment horizontal="center" vertical="top" wrapText="1"/>
    </xf>
    <xf numFmtId="49" fontId="2" fillId="16" borderId="21" xfId="0" quotePrefix="1" applyNumberFormat="1" applyFont="1" applyFill="1" applyBorder="1" applyAlignment="1" applyProtection="1">
      <alignment vertical="top"/>
    </xf>
    <xf numFmtId="49" fontId="2" fillId="16" borderId="21" xfId="0" applyNumberFormat="1" applyFont="1" applyFill="1" applyBorder="1" applyAlignment="1" applyProtection="1">
      <alignment vertical="top"/>
    </xf>
    <xf numFmtId="0" fontId="2" fillId="16" borderId="21" xfId="0" applyFont="1" applyFill="1" applyBorder="1" applyAlignment="1" applyProtection="1">
      <alignment vertical="top" wrapText="1"/>
    </xf>
    <xf numFmtId="0" fontId="2" fillId="16" borderId="21" xfId="0" applyFont="1" applyFill="1" applyBorder="1" applyAlignment="1" applyProtection="1">
      <alignment horizontal="left" vertical="top" wrapText="1"/>
    </xf>
    <xf numFmtId="0" fontId="2" fillId="16" borderId="21" xfId="0" applyFont="1" applyFill="1" applyBorder="1" applyAlignment="1" applyProtection="1">
      <alignment horizontal="center" vertical="top" wrapText="1"/>
    </xf>
    <xf numFmtId="0" fontId="2" fillId="16" borderId="31" xfId="0" applyFont="1" applyFill="1" applyBorder="1" applyAlignment="1" applyProtection="1">
      <alignment horizontal="center" vertical="top" wrapText="1"/>
    </xf>
    <xf numFmtId="0" fontId="2" fillId="16" borderId="20" xfId="0" applyFont="1" applyFill="1" applyBorder="1" applyAlignment="1" applyProtection="1">
      <alignment horizontal="center" vertical="top" wrapText="1"/>
    </xf>
    <xf numFmtId="0" fontId="15" fillId="16" borderId="21" xfId="0" applyFont="1" applyFill="1" applyBorder="1" applyAlignment="1" applyProtection="1">
      <alignment horizontal="center" vertical="top" wrapText="1"/>
    </xf>
    <xf numFmtId="4" fontId="7" fillId="16" borderId="21" xfId="0" applyNumberFormat="1" applyFont="1" applyFill="1" applyBorder="1" applyAlignment="1" applyProtection="1">
      <alignment horizontal="center" vertical="top" wrapText="1"/>
    </xf>
    <xf numFmtId="4" fontId="7" fillId="16" borderId="23" xfId="0" applyNumberFormat="1" applyFont="1" applyFill="1" applyBorder="1" applyAlignment="1" applyProtection="1">
      <alignment horizontal="center" vertical="top"/>
    </xf>
    <xf numFmtId="0" fontId="3" fillId="18" borderId="14" xfId="0" applyFont="1" applyFill="1" applyBorder="1" applyAlignment="1" applyProtection="1">
      <alignment horizontal="center" vertical="top"/>
    </xf>
    <xf numFmtId="4" fontId="7" fillId="18" borderId="14" xfId="0" applyNumberFormat="1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 vertical="top"/>
    </xf>
    <xf numFmtId="4" fontId="7" fillId="2" borderId="14" xfId="0" applyNumberFormat="1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 vertical="top"/>
    </xf>
    <xf numFmtId="0" fontId="18" fillId="0" borderId="14" xfId="0" applyFont="1" applyBorder="1" applyAlignment="1" applyProtection="1">
      <alignment horizontal="center" vertical="top" wrapText="1"/>
    </xf>
    <xf numFmtId="4" fontId="7" fillId="0" borderId="14" xfId="0" applyNumberFormat="1" applyFont="1" applyBorder="1" applyAlignment="1" applyProtection="1">
      <alignment horizontal="center" vertical="top" wrapText="1"/>
    </xf>
    <xf numFmtId="0" fontId="3" fillId="0" borderId="0" xfId="0" applyFont="1" applyFill="1" applyAlignment="1">
      <alignment wrapText="1"/>
    </xf>
    <xf numFmtId="49" fontId="0" fillId="0" borderId="0" xfId="0" applyNumberFormat="1" applyFont="1" applyFill="1"/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1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vertical="top"/>
    </xf>
    <xf numFmtId="0" fontId="0" fillId="0" borderId="9" xfId="0" applyFont="1" applyFill="1" applyBorder="1" applyAlignment="1" applyProtection="1">
      <alignment horizontal="left"/>
    </xf>
    <xf numFmtId="0" fontId="0" fillId="0" borderId="10" xfId="0" applyFont="1" applyFill="1" applyBorder="1" applyProtection="1"/>
    <xf numFmtId="0" fontId="4" fillId="0" borderId="8" xfId="0" applyFont="1" applyFill="1" applyBorder="1" applyAlignment="1" applyProtection="1">
      <alignment horizontal="left" vertical="top" wrapText="1"/>
    </xf>
    <xf numFmtId="0" fontId="4" fillId="0" borderId="8" xfId="0" quotePrefix="1" applyFont="1" applyFill="1" applyBorder="1" applyAlignment="1" applyProtection="1">
      <alignment vertical="top" wrapText="1"/>
    </xf>
    <xf numFmtId="0" fontId="2" fillId="0" borderId="21" xfId="0" applyFont="1" applyFill="1" applyBorder="1" applyAlignment="1" applyProtection="1">
      <alignment horizontal="left" vertical="top" wrapText="1"/>
    </xf>
    <xf numFmtId="0" fontId="2" fillId="0" borderId="8" xfId="0" applyFont="1" applyFill="1" applyBorder="1" applyAlignment="1" applyProtection="1">
      <alignment vertical="top" wrapText="1"/>
    </xf>
    <xf numFmtId="0" fontId="0" fillId="0" borderId="14" xfId="0" applyFont="1" applyFill="1" applyBorder="1" applyAlignment="1" applyProtection="1">
      <alignment horizontal="center" wrapText="1"/>
    </xf>
    <xf numFmtId="4" fontId="0" fillId="0" borderId="14" xfId="0" applyNumberFormat="1" applyFont="1" applyFill="1" applyBorder="1" applyAlignment="1" applyProtection="1">
      <alignment horizontal="center" wrapText="1"/>
    </xf>
    <xf numFmtId="4" fontId="8" fillId="0" borderId="14" xfId="0" applyNumberFormat="1" applyFont="1" applyFill="1" applyBorder="1" applyAlignment="1" applyProtection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14" xfId="0" applyFont="1" applyFill="1" applyBorder="1" applyAlignment="1" applyProtection="1">
      <alignment horizontal="center" vertical="top" wrapText="1"/>
    </xf>
    <xf numFmtId="4" fontId="5" fillId="0" borderId="13" xfId="0" applyNumberFormat="1" applyFont="1" applyFill="1" applyBorder="1" applyAlignment="1" applyProtection="1">
      <alignment horizontal="center" vertical="top"/>
    </xf>
    <xf numFmtId="4" fontId="0" fillId="0" borderId="13" xfId="0" applyNumberFormat="1" applyFont="1" applyFill="1" applyBorder="1" applyAlignment="1" applyProtection="1">
      <alignment horizontal="center" vertical="top"/>
    </xf>
    <xf numFmtId="0" fontId="0" fillId="0" borderId="14" xfId="0" applyNumberFormat="1" applyFont="1" applyFill="1" applyBorder="1" applyAlignment="1" applyProtection="1">
      <alignment horizontal="left" vertical="top"/>
    </xf>
    <xf numFmtId="0" fontId="0" fillId="0" borderId="19" xfId="0" applyFont="1" applyFill="1" applyBorder="1" applyAlignment="1" applyProtection="1">
      <alignment horizontal="center" vertical="top" wrapText="1"/>
    </xf>
    <xf numFmtId="4" fontId="0" fillId="0" borderId="17" xfId="0" applyNumberFormat="1" applyFont="1" applyFill="1" applyBorder="1" applyAlignment="1" applyProtection="1">
      <alignment horizontal="center" vertical="top"/>
    </xf>
    <xf numFmtId="0" fontId="0" fillId="0" borderId="32" xfId="0" applyFont="1" applyFill="1" applyBorder="1" applyAlignment="1" applyProtection="1">
      <alignment horizontal="center" vertical="top" wrapText="1"/>
    </xf>
    <xf numFmtId="4" fontId="7" fillId="0" borderId="22" xfId="0" applyNumberFormat="1" applyFont="1" applyFill="1" applyBorder="1" applyAlignment="1" applyProtection="1">
      <alignment horizontal="center" vertical="top"/>
    </xf>
    <xf numFmtId="49" fontId="3" fillId="0" borderId="20" xfId="0" quotePrefix="1" applyNumberFormat="1" applyFont="1" applyFill="1" applyBorder="1" applyAlignment="1" applyProtection="1">
      <alignment vertical="top"/>
    </xf>
    <xf numFmtId="49" fontId="0" fillId="0" borderId="21" xfId="0" applyNumberFormat="1" applyFont="1" applyFill="1" applyBorder="1" applyAlignment="1" applyProtection="1">
      <alignment vertical="top"/>
    </xf>
    <xf numFmtId="0" fontId="0" fillId="0" borderId="21" xfId="0" applyFont="1" applyFill="1" applyBorder="1" applyAlignment="1" applyProtection="1">
      <alignment vertical="top"/>
    </xf>
    <xf numFmtId="0" fontId="0" fillId="0" borderId="21" xfId="0" applyFont="1" applyFill="1" applyBorder="1" applyAlignment="1" applyProtection="1">
      <alignment horizontal="left" vertical="top" wrapText="1"/>
    </xf>
    <xf numFmtId="0" fontId="0" fillId="0" borderId="21" xfId="0" applyFont="1" applyFill="1" applyBorder="1" applyAlignment="1" applyProtection="1">
      <alignment horizontal="center" vertical="top"/>
    </xf>
    <xf numFmtId="0" fontId="4" fillId="0" borderId="31" xfId="0" applyFont="1" applyFill="1" applyBorder="1" applyAlignment="1" applyProtection="1">
      <alignment horizontal="center" vertical="top"/>
    </xf>
    <xf numFmtId="0" fontId="8" fillId="0" borderId="21" xfId="0" applyFont="1" applyFill="1" applyBorder="1" applyAlignment="1">
      <alignment horizontal="center" vertical="top"/>
    </xf>
    <xf numFmtId="0" fontId="0" fillId="0" borderId="20" xfId="0" applyFont="1" applyFill="1" applyBorder="1" applyAlignment="1" applyProtection="1">
      <alignment horizontal="center" vertical="top" wrapText="1"/>
    </xf>
    <xf numFmtId="0" fontId="3" fillId="3" borderId="21" xfId="0" applyFont="1" applyFill="1" applyBorder="1" applyAlignment="1" applyProtection="1">
      <alignment horizontal="center" vertical="top"/>
    </xf>
    <xf numFmtId="4" fontId="7" fillId="3" borderId="21" xfId="0" applyNumberFormat="1" applyFont="1" applyFill="1" applyBorder="1" applyAlignment="1" applyProtection="1">
      <alignment horizontal="center" vertical="top"/>
    </xf>
    <xf numFmtId="0" fontId="5" fillId="0" borderId="22" xfId="0" applyFont="1" applyFill="1" applyBorder="1" applyAlignment="1" applyProtection="1">
      <alignment horizontal="left" vertical="top" wrapText="1"/>
    </xf>
    <xf numFmtId="0" fontId="5" fillId="0" borderId="21" xfId="0" applyFont="1" applyFill="1" applyBorder="1" applyAlignment="1" applyProtection="1">
      <alignment vertical="top" wrapText="1"/>
    </xf>
    <xf numFmtId="4" fontId="5" fillId="0" borderId="23" xfId="0" applyNumberFormat="1" applyFont="1" applyFill="1" applyBorder="1" applyAlignment="1" applyProtection="1">
      <alignment horizontal="center" vertical="top"/>
    </xf>
    <xf numFmtId="4" fontId="7" fillId="23" borderId="18" xfId="0" applyNumberFormat="1" applyFont="1" applyFill="1" applyBorder="1" applyAlignment="1" applyProtection="1">
      <alignment horizontal="center" vertical="top" wrapText="1"/>
    </xf>
    <xf numFmtId="0" fontId="23" fillId="0" borderId="14" xfId="0" applyFont="1" applyFill="1" applyBorder="1" applyAlignment="1" applyProtection="1">
      <alignment horizontal="left"/>
    </xf>
    <xf numFmtId="0" fontId="24" fillId="0" borderId="14" xfId="0" applyFont="1" applyFill="1" applyBorder="1" applyAlignment="1" applyProtection="1">
      <alignment horizontal="left" vertical="top" wrapText="1"/>
    </xf>
    <xf numFmtId="0" fontId="22" fillId="0" borderId="14" xfId="0" applyFont="1" applyFill="1" applyBorder="1" applyAlignment="1" applyProtection="1">
      <alignment horizontal="center" vertical="top" wrapText="1"/>
    </xf>
    <xf numFmtId="4" fontId="21" fillId="0" borderId="13" xfId="0" applyNumberFormat="1" applyFont="1" applyFill="1" applyBorder="1" applyAlignment="1" applyProtection="1">
      <alignment horizontal="center" vertical="top" wrapText="1"/>
    </xf>
    <xf numFmtId="0" fontId="7" fillId="0" borderId="14" xfId="0" applyFont="1" applyFill="1" applyBorder="1" applyAlignment="1">
      <alignment horizontal="left" vertical="top"/>
    </xf>
    <xf numFmtId="0" fontId="7" fillId="0" borderId="1" xfId="0" applyFont="1" applyBorder="1" applyAlignment="1" applyProtection="1">
      <alignment horizontal="left" vertical="top"/>
    </xf>
    <xf numFmtId="4" fontId="7" fillId="0" borderId="13" xfId="0" applyNumberFormat="1" applyFont="1" applyFill="1" applyBorder="1" applyAlignment="1" applyProtection="1">
      <alignment horizontal="center" vertical="top" wrapText="1"/>
    </xf>
    <xf numFmtId="4" fontId="22" fillId="0" borderId="17" xfId="0" applyNumberFormat="1" applyFont="1" applyFill="1" applyBorder="1" applyAlignment="1" applyProtection="1">
      <alignment horizontal="center" wrapText="1"/>
    </xf>
    <xf numFmtId="4" fontId="22" fillId="0" borderId="13" xfId="0" applyNumberFormat="1" applyFont="1" applyFill="1" applyBorder="1" applyAlignment="1" applyProtection="1">
      <alignment horizontal="center" vertical="top"/>
    </xf>
    <xf numFmtId="49" fontId="7" fillId="23" borderId="18" xfId="0" applyNumberFormat="1" applyFont="1" applyFill="1" applyBorder="1" applyAlignment="1" applyProtection="1">
      <alignment vertical="top"/>
    </xf>
    <xf numFmtId="0" fontId="7" fillId="23" borderId="18" xfId="0" applyFont="1" applyFill="1" applyBorder="1" applyAlignment="1" applyProtection="1">
      <alignment vertical="top" wrapText="1"/>
    </xf>
    <xf numFmtId="0" fontId="7" fillId="23" borderId="18" xfId="0" applyFont="1" applyFill="1" applyBorder="1" applyAlignment="1" applyProtection="1">
      <alignment horizontal="left" vertical="top" wrapText="1"/>
    </xf>
    <xf numFmtId="0" fontId="7" fillId="23" borderId="18" xfId="0" applyFont="1" applyFill="1" applyBorder="1" applyAlignment="1" applyProtection="1">
      <alignment horizontal="center" vertical="top" wrapText="1"/>
    </xf>
    <xf numFmtId="4" fontId="7" fillId="23" borderId="29" xfId="0" applyNumberFormat="1" applyFont="1" applyFill="1" applyBorder="1" applyAlignment="1" applyProtection="1">
      <alignment horizontal="center" vertical="top" wrapText="1"/>
    </xf>
    <xf numFmtId="4" fontId="7" fillId="23" borderId="17" xfId="0" applyNumberFormat="1" applyFont="1" applyFill="1" applyBorder="1" applyAlignment="1" applyProtection="1">
      <alignment horizontal="center" vertical="top" wrapText="1"/>
    </xf>
    <xf numFmtId="4" fontId="3" fillId="23" borderId="17" xfId="0" applyNumberFormat="1" applyFont="1" applyFill="1" applyBorder="1" applyAlignment="1" applyProtection="1">
      <alignment horizontal="right" vertical="top" indent="1"/>
    </xf>
    <xf numFmtId="0" fontId="3" fillId="23" borderId="17" xfId="0" applyFont="1" applyFill="1" applyBorder="1" applyAlignment="1" applyProtection="1">
      <alignment horizontal="center" vertical="top" wrapText="1"/>
    </xf>
    <xf numFmtId="0" fontId="21" fillId="0" borderId="14" xfId="0" applyFont="1" applyFill="1" applyBorder="1" applyAlignment="1" applyProtection="1">
      <alignment horizontal="center" wrapText="1"/>
    </xf>
    <xf numFmtId="0" fontId="21" fillId="0" borderId="19" xfId="0" applyFont="1" applyFill="1" applyBorder="1" applyAlignment="1" applyProtection="1">
      <alignment horizontal="center" wrapText="1"/>
    </xf>
    <xf numFmtId="49" fontId="21" fillId="0" borderId="17" xfId="0" applyNumberFormat="1" applyFont="1" applyFill="1" applyBorder="1" applyAlignment="1" applyProtection="1">
      <alignment vertical="top"/>
    </xf>
    <xf numFmtId="49" fontId="21" fillId="0" borderId="14" xfId="0" applyNumberFormat="1" applyFont="1" applyFill="1" applyBorder="1" applyAlignment="1" applyProtection="1"/>
    <xf numFmtId="49" fontId="4" fillId="0" borderId="14" xfId="0" applyNumberFormat="1" applyFont="1" applyFill="1" applyBorder="1" applyAlignment="1" applyProtection="1"/>
    <xf numFmtId="0" fontId="24" fillId="0" borderId="14" xfId="0" applyFont="1" applyFill="1" applyBorder="1" applyAlignment="1" applyProtection="1"/>
    <xf numFmtId="0" fontId="21" fillId="0" borderId="18" xfId="0" applyFont="1" applyFill="1" applyBorder="1" applyAlignment="1" applyProtection="1">
      <alignment vertical="top" wrapText="1"/>
    </xf>
    <xf numFmtId="49" fontId="21" fillId="23" borderId="17" xfId="0" applyNumberFormat="1" applyFont="1" applyFill="1" applyBorder="1" applyAlignment="1" applyProtection="1">
      <alignment vertical="top"/>
    </xf>
    <xf numFmtId="0" fontId="21" fillId="0" borderId="14" xfId="0" applyFont="1" applyFill="1" applyBorder="1" applyAlignment="1" applyProtection="1">
      <alignment vertical="top"/>
    </xf>
    <xf numFmtId="0" fontId="21" fillId="0" borderId="18" xfId="0" applyFont="1" applyFill="1" applyBorder="1" applyAlignment="1" applyProtection="1">
      <alignment horizontal="center" vertical="top" wrapText="1"/>
    </xf>
    <xf numFmtId="4" fontId="21" fillId="0" borderId="17" xfId="0" applyNumberFormat="1" applyFont="1" applyFill="1" applyBorder="1" applyAlignment="1" applyProtection="1">
      <alignment horizontal="center" vertical="top" wrapText="1"/>
    </xf>
    <xf numFmtId="49" fontId="7" fillId="23" borderId="3" xfId="0" applyNumberFormat="1" applyFont="1" applyFill="1" applyBorder="1" applyAlignment="1" applyProtection="1">
      <alignment vertical="top"/>
    </xf>
    <xf numFmtId="49" fontId="7" fillId="23" borderId="8" xfId="0" applyNumberFormat="1" applyFont="1" applyFill="1" applyBorder="1" applyAlignment="1" applyProtection="1">
      <alignment vertical="top"/>
    </xf>
    <xf numFmtId="0" fontId="7" fillId="23" borderId="8" xfId="0" applyFont="1" applyFill="1" applyBorder="1" applyAlignment="1" applyProtection="1">
      <alignment vertical="top" wrapText="1"/>
    </xf>
    <xf numFmtId="0" fontId="7" fillId="23" borderId="8" xfId="0" applyFont="1" applyFill="1" applyBorder="1" applyAlignment="1" applyProtection="1">
      <alignment horizontal="left" vertical="top" wrapText="1"/>
    </xf>
    <xf numFmtId="0" fontId="7" fillId="23" borderId="8" xfId="0" applyFont="1" applyFill="1" applyBorder="1" applyAlignment="1" applyProtection="1">
      <alignment horizontal="center" vertical="top" wrapText="1"/>
    </xf>
    <xf numFmtId="4" fontId="7" fillId="23" borderId="24" xfId="0" applyNumberFormat="1" applyFont="1" applyFill="1" applyBorder="1" applyAlignment="1" applyProtection="1">
      <alignment horizontal="center" vertical="top" wrapText="1"/>
    </xf>
    <xf numFmtId="49" fontId="7" fillId="23" borderId="26" xfId="0" applyNumberFormat="1" applyFont="1" applyFill="1" applyBorder="1" applyAlignment="1" applyProtection="1">
      <alignment vertical="top"/>
    </xf>
    <xf numFmtId="49" fontId="7" fillId="23" borderId="23" xfId="0" applyNumberFormat="1" applyFont="1" applyFill="1" applyBorder="1" applyAlignment="1" applyProtection="1">
      <alignment vertical="top"/>
    </xf>
    <xf numFmtId="0" fontId="7" fillId="23" borderId="23" xfId="0" applyFont="1" applyFill="1" applyBorder="1" applyAlignment="1" applyProtection="1">
      <alignment vertical="top" wrapText="1"/>
    </xf>
    <xf numFmtId="0" fontId="7" fillId="23" borderId="23" xfId="0" applyFont="1" applyFill="1" applyBorder="1" applyAlignment="1" applyProtection="1">
      <alignment horizontal="left" vertical="top" wrapText="1"/>
    </xf>
    <xf numFmtId="0" fontId="7" fillId="23" borderId="23" xfId="0" applyFont="1" applyFill="1" applyBorder="1" applyAlignment="1" applyProtection="1">
      <alignment horizontal="center" vertical="top" wrapText="1"/>
    </xf>
    <xf numFmtId="4" fontId="7" fillId="23" borderId="27" xfId="0" applyNumberFormat="1" applyFont="1" applyFill="1" applyBorder="1" applyAlignment="1" applyProtection="1">
      <alignment horizontal="center" vertical="top" wrapText="1"/>
    </xf>
    <xf numFmtId="4" fontId="7" fillId="23" borderId="28" xfId="0" applyNumberFormat="1" applyFont="1" applyFill="1" applyBorder="1" applyAlignment="1" applyProtection="1">
      <alignment horizontal="center" vertical="top" wrapText="1"/>
    </xf>
    <xf numFmtId="4" fontId="3" fillId="23" borderId="23" xfId="0" applyNumberFormat="1" applyFont="1" applyFill="1" applyBorder="1" applyAlignment="1" applyProtection="1">
      <alignment horizontal="right" vertical="top" indent="1"/>
    </xf>
    <xf numFmtId="0" fontId="3" fillId="23" borderId="28" xfId="0" applyFont="1" applyFill="1" applyBorder="1" applyAlignment="1" applyProtection="1">
      <alignment horizontal="center" vertical="top" wrapText="1"/>
    </xf>
    <xf numFmtId="4" fontId="7" fillId="23" borderId="23" xfId="0" applyNumberFormat="1" applyFont="1" applyFill="1" applyBorder="1" applyAlignment="1" applyProtection="1">
      <alignment horizontal="center" vertical="top" wrapText="1"/>
    </xf>
    <xf numFmtId="4" fontId="7" fillId="23" borderId="7" xfId="0" applyNumberFormat="1" applyFont="1" applyFill="1" applyBorder="1" applyAlignment="1" applyProtection="1">
      <alignment horizontal="center" vertical="top" wrapText="1"/>
    </xf>
    <xf numFmtId="0" fontId="0" fillId="0" borderId="0" xfId="0" applyFont="1" applyAlignment="1">
      <alignment horizontal="center"/>
    </xf>
    <xf numFmtId="167" fontId="7" fillId="0" borderId="2" xfId="0" applyNumberFormat="1" applyFont="1" applyBorder="1" applyAlignment="1" applyProtection="1">
      <alignment horizontal="center" vertical="top"/>
    </xf>
    <xf numFmtId="167" fontId="4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Fill="1" applyAlignment="1">
      <alignment horizontal="center" vertical="center" wrapText="1"/>
    </xf>
    <xf numFmtId="167" fontId="4" fillId="0" borderId="10" xfId="0" applyNumberFormat="1" applyFont="1" applyFill="1" applyBorder="1" applyAlignment="1" applyProtection="1">
      <alignment horizontal="center" vertical="center"/>
    </xf>
    <xf numFmtId="167" fontId="4" fillId="0" borderId="33" xfId="0" applyNumberFormat="1" applyFont="1" applyFill="1" applyBorder="1" applyAlignment="1" applyProtection="1">
      <alignment horizontal="center" vertical="center"/>
    </xf>
    <xf numFmtId="167" fontId="4" fillId="0" borderId="19" xfId="0" applyNumberFormat="1" applyFont="1" applyFill="1" applyBorder="1" applyAlignment="1" applyProtection="1">
      <alignment horizontal="center" vertical="center"/>
    </xf>
    <xf numFmtId="167" fontId="4" fillId="0" borderId="14" xfId="0" applyNumberFormat="1" applyFont="1" applyFill="1" applyBorder="1" applyAlignment="1" applyProtection="1">
      <alignment horizontal="center" vertical="center" wrapText="1"/>
    </xf>
    <xf numFmtId="167" fontId="4" fillId="0" borderId="13" xfId="0" applyNumberFormat="1" applyFont="1" applyFill="1" applyBorder="1" applyAlignment="1" applyProtection="1">
      <alignment horizontal="center" vertical="center" wrapText="1"/>
    </xf>
    <xf numFmtId="167" fontId="4" fillId="0" borderId="14" xfId="0" quotePrefix="1" applyNumberFormat="1" applyFont="1" applyFill="1" applyBorder="1" applyAlignment="1" applyProtection="1">
      <alignment horizontal="center" vertical="center" wrapText="1"/>
    </xf>
    <xf numFmtId="167" fontId="4" fillId="0" borderId="28" xfId="0" applyNumberFormat="1" applyFont="1" applyFill="1" applyBorder="1" applyAlignment="1" applyProtection="1">
      <alignment horizontal="center" vertical="center"/>
      <protection locked="0"/>
    </xf>
    <xf numFmtId="167" fontId="4" fillId="0" borderId="21" xfId="0" applyNumberFormat="1" applyFont="1" applyFill="1" applyBorder="1" applyAlignment="1" applyProtection="1">
      <alignment horizontal="center" vertical="center" wrapText="1"/>
    </xf>
    <xf numFmtId="167" fontId="4" fillId="0" borderId="18" xfId="0" applyNumberFormat="1" applyFont="1" applyFill="1" applyBorder="1" applyAlignment="1" applyProtection="1">
      <alignment horizontal="center" vertical="center"/>
      <protection locked="0"/>
    </xf>
    <xf numFmtId="167" fontId="4" fillId="0" borderId="14" xfId="0" applyNumberFormat="1" applyFont="1" applyFill="1" applyBorder="1" applyAlignment="1" applyProtection="1">
      <alignment horizontal="center" vertical="center"/>
    </xf>
    <xf numFmtId="167" fontId="4" fillId="0" borderId="23" xfId="0" quotePrefix="1" applyNumberFormat="1" applyFont="1" applyFill="1" applyBorder="1" applyAlignment="1" applyProtection="1">
      <alignment horizontal="center" vertical="center" wrapText="1"/>
    </xf>
    <xf numFmtId="167" fontId="4" fillId="0" borderId="8" xfId="0" quotePrefix="1" applyNumberFormat="1" applyFont="1" applyFill="1" applyBorder="1" applyAlignment="1" applyProtection="1">
      <alignment horizontal="center" vertical="center" wrapText="1"/>
    </xf>
    <xf numFmtId="167" fontId="4" fillId="0" borderId="30" xfId="0" applyNumberFormat="1" applyFont="1" applyFill="1" applyBorder="1" applyAlignment="1" applyProtection="1">
      <alignment horizontal="center" vertical="center" wrapText="1"/>
    </xf>
    <xf numFmtId="167" fontId="4" fillId="0" borderId="14" xfId="0" applyNumberFormat="1" applyFont="1" applyFill="1" applyBorder="1" applyAlignment="1">
      <alignment horizontal="center" vertical="center"/>
    </xf>
    <xf numFmtId="167" fontId="4" fillId="0" borderId="22" xfId="0" applyNumberFormat="1" applyFont="1" applyFill="1" applyBorder="1" applyAlignment="1" applyProtection="1">
      <alignment horizontal="center" vertical="center" wrapText="1"/>
    </xf>
    <xf numFmtId="167" fontId="4" fillId="0" borderId="8" xfId="0" applyNumberFormat="1" applyFont="1" applyFill="1" applyBorder="1" applyAlignment="1" applyProtection="1">
      <alignment horizontal="center" vertical="center" wrapText="1"/>
    </xf>
    <xf numFmtId="167" fontId="4" fillId="0" borderId="19" xfId="0" applyNumberFormat="1" applyFont="1" applyFill="1" applyBorder="1" applyAlignment="1" applyProtection="1">
      <alignment horizontal="center" vertical="center" wrapText="1"/>
    </xf>
    <xf numFmtId="167" fontId="4" fillId="0" borderId="17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/>
    <xf numFmtId="4" fontId="0" fillId="0" borderId="0" xfId="0" applyNumberFormat="1" applyFont="1" applyAlignment="1">
      <alignment horizontal="right"/>
    </xf>
    <xf numFmtId="49" fontId="4" fillId="0" borderId="13" xfId="0" applyNumberFormat="1" applyFont="1" applyFill="1" applyBorder="1" applyAlignment="1" applyProtection="1">
      <alignment vertical="top"/>
    </xf>
    <xf numFmtId="0" fontId="15" fillId="0" borderId="14" xfId="0" applyFont="1" applyFill="1" applyBorder="1" applyAlignment="1" applyProtection="1">
      <alignment horizontal="center" vertical="top" wrapText="1"/>
    </xf>
    <xf numFmtId="4" fontId="2" fillId="0" borderId="19" xfId="0" applyNumberFormat="1" applyFont="1" applyFill="1" applyBorder="1" applyAlignment="1" applyProtection="1">
      <alignment horizontal="center" vertical="top" wrapText="1"/>
    </xf>
    <xf numFmtId="0" fontId="27" fillId="0" borderId="14" xfId="0" applyFont="1" applyFill="1" applyBorder="1" applyAlignment="1" applyProtection="1">
      <alignment horizontal="center" vertical="top" wrapText="1"/>
    </xf>
    <xf numFmtId="0" fontId="7" fillId="4" borderId="14" xfId="0" applyFont="1" applyFill="1" applyBorder="1" applyAlignment="1" applyProtection="1">
      <alignment horizontal="center" vertical="top" wrapText="1"/>
    </xf>
    <xf numFmtId="4" fontId="7" fillId="4" borderId="14" xfId="0" applyNumberFormat="1" applyFont="1" applyFill="1" applyBorder="1" applyAlignment="1" applyProtection="1">
      <alignment horizontal="center" vertical="top"/>
    </xf>
    <xf numFmtId="167" fontId="4" fillId="0" borderId="14" xfId="0" applyNumberFormat="1" applyFont="1" applyFill="1" applyBorder="1" applyAlignment="1" applyProtection="1">
      <alignment horizontal="center" vertical="top" wrapText="1"/>
    </xf>
    <xf numFmtId="4" fontId="24" fillId="0" borderId="17" xfId="0" applyNumberFormat="1" applyFont="1" applyFill="1" applyBorder="1" applyAlignment="1" applyProtection="1">
      <alignment horizontal="center" vertical="top" wrapText="1"/>
    </xf>
    <xf numFmtId="0" fontId="28" fillId="0" borderId="14" xfId="0" applyFont="1" applyFill="1" applyBorder="1" applyAlignment="1" applyProtection="1">
      <alignment horizontal="center" vertical="top"/>
    </xf>
    <xf numFmtId="167" fontId="0" fillId="0" borderId="14" xfId="0" quotePrefix="1" applyNumberFormat="1" applyFont="1" applyFill="1" applyBorder="1" applyAlignment="1" applyProtection="1">
      <alignment horizontal="center" vertical="top" wrapText="1"/>
    </xf>
    <xf numFmtId="4" fontId="24" fillId="0" borderId="14" xfId="0" applyNumberFormat="1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/>
    </xf>
    <xf numFmtId="4" fontId="2" fillId="0" borderId="19" xfId="0" applyNumberFormat="1" applyFont="1" applyFill="1" applyBorder="1" applyAlignment="1" applyProtection="1">
      <alignment horizontal="center" vertical="top"/>
    </xf>
    <xf numFmtId="0" fontId="7" fillId="4" borderId="8" xfId="0" applyFont="1" applyFill="1" applyBorder="1" applyAlignment="1" applyProtection="1">
      <alignment horizontal="center" vertical="top" wrapText="1"/>
    </xf>
    <xf numFmtId="4" fontId="7" fillId="4" borderId="25" xfId="0" applyNumberFormat="1" applyFont="1" applyFill="1" applyBorder="1" applyAlignment="1" applyProtection="1">
      <alignment horizontal="center" vertical="top"/>
    </xf>
    <xf numFmtId="4" fontId="7" fillId="4" borderId="23" xfId="0" applyNumberFormat="1" applyFont="1" applyFill="1" applyBorder="1" applyAlignment="1" applyProtection="1">
      <alignment horizontal="center" vertical="top"/>
    </xf>
    <xf numFmtId="49" fontId="0" fillId="0" borderId="20" xfId="0" quotePrefix="1" applyNumberFormat="1" applyFont="1" applyFill="1" applyBorder="1" applyAlignment="1" applyProtection="1">
      <alignment vertical="top"/>
    </xf>
    <xf numFmtId="0" fontId="2" fillId="0" borderId="21" xfId="0" applyFont="1" applyFill="1" applyBorder="1" applyAlignment="1" applyProtection="1">
      <alignment horizontal="center" vertical="top"/>
    </xf>
    <xf numFmtId="4" fontId="2" fillId="0" borderId="31" xfId="0" applyNumberFormat="1" applyFont="1" applyFill="1" applyBorder="1" applyAlignment="1" applyProtection="1">
      <alignment horizontal="center" vertical="top"/>
    </xf>
    <xf numFmtId="0" fontId="28" fillId="0" borderId="21" xfId="0" applyFont="1" applyFill="1" applyBorder="1" applyAlignment="1" applyProtection="1">
      <alignment horizontal="center" vertical="top"/>
    </xf>
    <xf numFmtId="4" fontId="24" fillId="0" borderId="32" xfId="0" applyNumberFormat="1" applyFont="1" applyFill="1" applyBorder="1" applyAlignment="1" applyProtection="1">
      <alignment horizontal="center" vertical="top" wrapText="1"/>
    </xf>
    <xf numFmtId="0" fontId="3" fillId="0" borderId="21" xfId="0" applyFont="1" applyFill="1" applyBorder="1" applyAlignment="1" applyProtection="1">
      <alignment horizontal="center" vertical="top"/>
    </xf>
    <xf numFmtId="0" fontId="0" fillId="0" borderId="21" xfId="0" quotePrefix="1" applyFont="1" applyFill="1" applyBorder="1" applyAlignment="1" applyProtection="1">
      <alignment vertical="top" wrapText="1"/>
    </xf>
    <xf numFmtId="167" fontId="0" fillId="0" borderId="21" xfId="0" quotePrefix="1" applyNumberFormat="1" applyFont="1" applyFill="1" applyBorder="1" applyAlignment="1" applyProtection="1">
      <alignment horizontal="center" vertical="top" wrapText="1"/>
    </xf>
    <xf numFmtId="4" fontId="2" fillId="0" borderId="24" xfId="0" applyNumberFormat="1" applyFont="1" applyFill="1" applyBorder="1" applyAlignment="1" applyProtection="1">
      <alignment horizontal="center" vertical="top" wrapText="1"/>
    </xf>
    <xf numFmtId="4" fontId="15" fillId="0" borderId="27" xfId="0" applyNumberFormat="1" applyFont="1" applyFill="1" applyBorder="1" applyAlignment="1" applyProtection="1">
      <alignment horizontal="center" vertical="top" wrapText="1"/>
    </xf>
    <xf numFmtId="167" fontId="4" fillId="0" borderId="23" xfId="0" applyNumberFormat="1" applyFont="1" applyFill="1" applyBorder="1" applyAlignment="1" applyProtection="1">
      <alignment horizontal="center" vertical="center" wrapText="1"/>
    </xf>
    <xf numFmtId="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right" vertical="top"/>
    </xf>
    <xf numFmtId="49" fontId="4" fillId="24" borderId="14" xfId="0" quotePrefix="1" applyNumberFormat="1" applyFont="1" applyFill="1" applyBorder="1" applyAlignment="1" applyProtection="1">
      <alignment vertical="top"/>
    </xf>
    <xf numFmtId="49" fontId="4" fillId="24" borderId="14" xfId="0" applyNumberFormat="1" applyFont="1" applyFill="1" applyBorder="1" applyAlignment="1" applyProtection="1">
      <alignment vertical="top"/>
    </xf>
    <xf numFmtId="0" fontId="7" fillId="24" borderId="14" xfId="0" applyFont="1" applyFill="1" applyBorder="1" applyAlignment="1" applyProtection="1">
      <alignment vertical="top" wrapText="1"/>
    </xf>
    <xf numFmtId="0" fontId="4" fillId="24" borderId="14" xfId="0" applyFont="1" applyFill="1" applyBorder="1" applyAlignment="1" applyProtection="1">
      <alignment vertical="top" wrapText="1"/>
    </xf>
    <xf numFmtId="0" fontId="4" fillId="24" borderId="14" xfId="0" applyFont="1" applyFill="1" applyBorder="1" applyAlignment="1" applyProtection="1">
      <alignment horizontal="left" vertical="top" wrapText="1"/>
    </xf>
    <xf numFmtId="0" fontId="4" fillId="24" borderId="14" xfId="0" applyFont="1" applyFill="1" applyBorder="1" applyAlignment="1" applyProtection="1">
      <alignment horizontal="center" vertical="top" wrapText="1"/>
    </xf>
    <xf numFmtId="0" fontId="4" fillId="24" borderId="19" xfId="0" applyFont="1" applyFill="1" applyBorder="1" applyAlignment="1" applyProtection="1">
      <alignment horizontal="center" vertical="top" wrapText="1"/>
    </xf>
    <xf numFmtId="49" fontId="4" fillId="24" borderId="3" xfId="0" applyNumberFormat="1" applyFont="1" applyFill="1" applyBorder="1" applyAlignment="1" applyProtection="1">
      <alignment vertical="top"/>
    </xf>
    <xf numFmtId="49" fontId="4" fillId="24" borderId="8" xfId="0" applyNumberFormat="1" applyFont="1" applyFill="1" applyBorder="1" applyAlignment="1" applyProtection="1">
      <alignment vertical="top"/>
    </xf>
    <xf numFmtId="0" fontId="7" fillId="24" borderId="8" xfId="0" applyFont="1" applyFill="1" applyBorder="1" applyAlignment="1" applyProtection="1">
      <alignment vertical="top" wrapText="1"/>
    </xf>
    <xf numFmtId="0" fontId="4" fillId="24" borderId="8" xfId="0" applyFont="1" applyFill="1" applyBorder="1" applyAlignment="1" applyProtection="1">
      <alignment vertical="top" wrapText="1"/>
    </xf>
    <xf numFmtId="0" fontId="4" fillId="24" borderId="8" xfId="0" applyFont="1" applyFill="1" applyBorder="1" applyAlignment="1" applyProtection="1">
      <alignment horizontal="left" vertical="top" wrapText="1"/>
    </xf>
    <xf numFmtId="0" fontId="15" fillId="24" borderId="8" xfId="0" applyFont="1" applyFill="1" applyBorder="1" applyAlignment="1" applyProtection="1">
      <alignment horizontal="center" vertical="top" wrapText="1"/>
    </xf>
    <xf numFmtId="4" fontId="2" fillId="24" borderId="24" xfId="0" applyNumberFormat="1" applyFont="1" applyFill="1" applyBorder="1" applyAlignment="1" applyProtection="1">
      <alignment horizontal="center" vertical="top" wrapText="1"/>
    </xf>
    <xf numFmtId="0" fontId="27" fillId="24" borderId="8" xfId="0" applyFont="1" applyFill="1" applyBorder="1" applyAlignment="1" applyProtection="1">
      <alignment horizontal="center" vertical="top" wrapText="1"/>
    </xf>
    <xf numFmtId="0" fontId="28" fillId="24" borderId="34" xfId="0" applyFont="1" applyFill="1" applyBorder="1" applyAlignment="1" applyProtection="1">
      <alignment horizontal="center" vertical="top" wrapText="1"/>
    </xf>
    <xf numFmtId="0" fontId="0" fillId="24" borderId="34" xfId="0" applyFont="1" applyFill="1" applyBorder="1" applyAlignment="1" applyProtection="1">
      <alignment horizontal="center" vertical="top" wrapText="1"/>
    </xf>
    <xf numFmtId="49" fontId="7" fillId="24" borderId="26" xfId="0" applyNumberFormat="1" applyFont="1" applyFill="1" applyBorder="1" applyAlignment="1" applyProtection="1">
      <alignment vertical="top"/>
    </xf>
    <xf numFmtId="49" fontId="7" fillId="24" borderId="23" xfId="0" applyNumberFormat="1" applyFont="1" applyFill="1" applyBorder="1" applyAlignment="1" applyProtection="1">
      <alignment vertical="top"/>
    </xf>
    <xf numFmtId="0" fontId="7" fillId="24" borderId="23" xfId="0" applyFont="1" applyFill="1" applyBorder="1" applyAlignment="1" applyProtection="1">
      <alignment vertical="top"/>
    </xf>
    <xf numFmtId="0" fontId="7" fillId="24" borderId="23" xfId="0" applyFont="1" applyFill="1" applyBorder="1" applyAlignment="1" applyProtection="1">
      <alignment horizontal="left" vertical="top" wrapText="1"/>
    </xf>
    <xf numFmtId="0" fontId="15" fillId="24" borderId="23" xfId="0" applyFont="1" applyFill="1" applyBorder="1" applyAlignment="1" applyProtection="1">
      <alignment horizontal="center" vertical="top" wrapText="1"/>
    </xf>
    <xf numFmtId="4" fontId="15" fillId="24" borderId="27" xfId="0" applyNumberFormat="1" applyFont="1" applyFill="1" applyBorder="1" applyAlignment="1" applyProtection="1">
      <alignment horizontal="center" vertical="top" wrapText="1"/>
    </xf>
    <xf numFmtId="0" fontId="28" fillId="24" borderId="23" xfId="0" applyFont="1" applyFill="1" applyBorder="1" applyAlignment="1" applyProtection="1">
      <alignment horizontal="center" vertical="top" wrapText="1"/>
    </xf>
    <xf numFmtId="4" fontId="7" fillId="24" borderId="28" xfId="0" applyNumberFormat="1" applyFont="1" applyFill="1" applyBorder="1" applyAlignment="1" applyProtection="1">
      <alignment horizontal="center" vertical="top"/>
    </xf>
    <xf numFmtId="0" fontId="0" fillId="24" borderId="28" xfId="0" applyFont="1" applyFill="1" applyBorder="1" applyAlignment="1" applyProtection="1">
      <alignment horizontal="center" vertical="top" wrapText="1"/>
    </xf>
    <xf numFmtId="0" fontId="8" fillId="0" borderId="0" xfId="0" applyFont="1" applyAlignment="1"/>
    <xf numFmtId="0" fontId="0" fillId="0" borderId="0" xfId="0" applyFont="1" applyAlignment="1">
      <alignment horizontal="center"/>
    </xf>
    <xf numFmtId="0" fontId="3" fillId="0" borderId="3" xfId="0" applyFont="1" applyBorder="1" applyAlignment="1" applyProtection="1">
      <alignment horizontal="center" vertical="top"/>
    </xf>
    <xf numFmtId="0" fontId="3" fillId="0" borderId="4" xfId="0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top"/>
    </xf>
    <xf numFmtId="0" fontId="3" fillId="0" borderId="8" xfId="0" applyFont="1" applyBorder="1" applyAlignment="1" applyProtection="1">
      <alignment horizontal="center" vertical="top"/>
    </xf>
    <xf numFmtId="49" fontId="30" fillId="0" borderId="0" xfId="0" applyNumberFormat="1" applyFont="1"/>
    <xf numFmtId="49" fontId="29" fillId="0" borderId="0" xfId="0" applyNumberFormat="1" applyFont="1"/>
    <xf numFmtId="0" fontId="30" fillId="0" borderId="0" xfId="0" applyFont="1" applyAlignment="1">
      <alignment horizontal="left"/>
    </xf>
  </cellXfs>
  <cellStyles count="2">
    <cellStyle name="Normal" xfId="1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447"/>
  <sheetViews>
    <sheetView tabSelected="1" view="pageLayout" zoomScale="80" zoomScaleNormal="39" zoomScaleSheetLayoutView="70" zoomScalePageLayoutView="80" workbookViewId="0">
      <selection activeCell="E2" sqref="E2:F2"/>
    </sheetView>
  </sheetViews>
  <sheetFormatPr baseColWidth="10" defaultColWidth="11" defaultRowHeight="15" outlineLevelRow="1" x14ac:dyDescent="0.25"/>
  <cols>
    <col min="1" max="1" width="8.75" style="1" customWidth="1"/>
    <col min="2" max="2" width="8.5" style="1" customWidth="1"/>
    <col min="3" max="3" width="8.875" style="1" customWidth="1"/>
    <col min="4" max="4" width="11.25" style="1" customWidth="1"/>
    <col min="5" max="5" width="40.75" style="2" customWidth="1"/>
    <col min="6" max="6" width="8.75" style="2" customWidth="1"/>
    <col min="7" max="7" width="21.625" style="3" customWidth="1"/>
    <col min="8" max="8" width="29.625" style="3" customWidth="1"/>
    <col min="9" max="9" width="8.75" style="2" customWidth="1"/>
    <col min="10" max="10" width="8.625" style="681" customWidth="1"/>
    <col min="11" max="11" width="8.75" style="4" customWidth="1"/>
    <col min="12" max="12" width="18.75" style="681" customWidth="1"/>
    <col min="13" max="13" width="4.625" style="681" customWidth="1"/>
    <col min="14" max="14" width="8.875" style="293" hidden="1" customWidth="1"/>
    <col min="15" max="15" width="8" style="294" hidden="1" customWidth="1"/>
    <col min="16" max="16" width="57.125" style="613" bestFit="1" customWidth="1"/>
    <col min="17" max="17" width="28" style="153" bestFit="1" customWidth="1"/>
    <col min="18" max="18" width="13" style="683" customWidth="1"/>
    <col min="19" max="16384" width="11" style="2"/>
  </cols>
  <sheetData>
    <row r="1" spans="1:23" ht="26.25" x14ac:dyDescent="0.4">
      <c r="A1" s="768" t="s">
        <v>228</v>
      </c>
      <c r="B1" s="769"/>
      <c r="C1" s="769"/>
      <c r="D1" s="769"/>
      <c r="P1" s="153"/>
      <c r="Q1" s="597"/>
      <c r="R1" s="684"/>
    </row>
    <row r="2" spans="1:23" ht="32.25" customHeight="1" x14ac:dyDescent="0.4">
      <c r="A2" s="770" t="s">
        <v>265</v>
      </c>
      <c r="B2" s="770"/>
      <c r="C2" s="770"/>
      <c r="D2" s="770"/>
      <c r="E2" s="761"/>
      <c r="F2" s="761"/>
      <c r="G2" s="681"/>
      <c r="H2" s="681"/>
      <c r="I2" s="681"/>
      <c r="J2" s="761"/>
      <c r="K2" s="761"/>
      <c r="M2" s="1"/>
      <c r="N2" s="295"/>
      <c r="P2" s="598"/>
      <c r="Q2" s="11"/>
    </row>
    <row r="3" spans="1:23" ht="15" customHeight="1" x14ac:dyDescent="0.25">
      <c r="A3" s="7"/>
      <c r="B3" s="8"/>
      <c r="C3" s="284"/>
      <c r="D3" s="9"/>
      <c r="E3" s="8"/>
      <c r="F3" s="10"/>
      <c r="G3" s="10"/>
      <c r="H3" s="10"/>
      <c r="I3" s="681"/>
      <c r="L3" s="6"/>
      <c r="M3" s="1"/>
      <c r="N3" s="295"/>
      <c r="P3" s="598"/>
      <c r="Q3" s="599"/>
    </row>
    <row r="4" spans="1:23" ht="15.75" thickBot="1" x14ac:dyDescent="0.3">
      <c r="P4" s="11"/>
      <c r="Q4" s="600"/>
      <c r="R4" s="684"/>
    </row>
    <row r="5" spans="1:23" ht="48.75" customHeight="1" x14ac:dyDescent="0.2">
      <c r="A5" s="12" t="s">
        <v>0</v>
      </c>
      <c r="B5" s="12" t="s">
        <v>1</v>
      </c>
      <c r="C5" s="12" t="s">
        <v>2</v>
      </c>
      <c r="D5" s="12" t="s">
        <v>2</v>
      </c>
      <c r="E5" s="13" t="s">
        <v>3</v>
      </c>
      <c r="F5" s="13" t="s">
        <v>4</v>
      </c>
      <c r="G5" s="14" t="s">
        <v>5</v>
      </c>
      <c r="H5" s="641" t="s">
        <v>6</v>
      </c>
      <c r="I5" s="762" t="s">
        <v>7</v>
      </c>
      <c r="J5" s="763"/>
      <c r="K5" s="764" t="s">
        <v>8</v>
      </c>
      <c r="L5" s="765"/>
      <c r="M5" s="15" t="s">
        <v>9</v>
      </c>
      <c r="N5" s="766" t="s">
        <v>10</v>
      </c>
      <c r="O5" s="767"/>
      <c r="P5" s="601" t="s">
        <v>11</v>
      </c>
      <c r="Q5" s="602" t="s">
        <v>12</v>
      </c>
      <c r="R5" s="682" t="s">
        <v>254</v>
      </c>
    </row>
    <row r="6" spans="1:23" x14ac:dyDescent="0.25">
      <c r="A6" s="16"/>
      <c r="B6" s="16" t="s">
        <v>13</v>
      </c>
      <c r="C6" s="16" t="s">
        <v>14</v>
      </c>
      <c r="D6" s="16" t="s">
        <v>14</v>
      </c>
      <c r="E6" s="17"/>
      <c r="F6" s="17"/>
      <c r="G6" s="18" t="s">
        <v>15</v>
      </c>
      <c r="H6" s="19"/>
      <c r="I6" s="20" t="s">
        <v>16</v>
      </c>
      <c r="J6" s="21" t="s">
        <v>17</v>
      </c>
      <c r="K6" s="22" t="s">
        <v>16</v>
      </c>
      <c r="L6" s="23" t="s">
        <v>17</v>
      </c>
      <c r="M6" s="24" t="s">
        <v>18</v>
      </c>
      <c r="N6" s="296" t="s">
        <v>19</v>
      </c>
      <c r="O6" s="297" t="s">
        <v>17</v>
      </c>
      <c r="P6" s="603"/>
      <c r="Q6" s="604"/>
      <c r="R6" s="685"/>
    </row>
    <row r="7" spans="1:23" x14ac:dyDescent="0.25">
      <c r="A7" s="16"/>
      <c r="B7" s="16"/>
      <c r="C7" s="16" t="s">
        <v>7</v>
      </c>
      <c r="D7" s="16" t="s">
        <v>20</v>
      </c>
      <c r="E7" s="17"/>
      <c r="F7" s="17"/>
      <c r="G7" s="18" t="s">
        <v>21</v>
      </c>
      <c r="H7" s="19"/>
      <c r="I7" s="25" t="s">
        <v>22</v>
      </c>
      <c r="J7" s="26" t="s">
        <v>23</v>
      </c>
      <c r="K7" s="27" t="s">
        <v>22</v>
      </c>
      <c r="L7" s="28" t="s">
        <v>23</v>
      </c>
      <c r="M7" s="24" t="s">
        <v>24</v>
      </c>
      <c r="N7" s="298" t="s">
        <v>22</v>
      </c>
      <c r="O7" s="299" t="s">
        <v>23</v>
      </c>
      <c r="P7" s="603"/>
      <c r="Q7" s="604"/>
      <c r="R7" s="686"/>
    </row>
    <row r="8" spans="1:23" s="37" customFormat="1" x14ac:dyDescent="0.25">
      <c r="A8" s="29"/>
      <c r="B8" s="30"/>
      <c r="C8" s="30"/>
      <c r="D8" s="30"/>
      <c r="E8" s="31"/>
      <c r="F8" s="32"/>
      <c r="G8" s="33"/>
      <c r="H8" s="33"/>
      <c r="I8" s="34"/>
      <c r="J8" s="35"/>
      <c r="K8" s="36"/>
      <c r="L8" s="34"/>
      <c r="M8" s="33"/>
      <c r="N8" s="36"/>
      <c r="O8" s="300"/>
      <c r="P8" s="35"/>
      <c r="Q8" s="35"/>
      <c r="R8" s="698"/>
    </row>
    <row r="9" spans="1:23" x14ac:dyDescent="0.2">
      <c r="A9" s="38"/>
      <c r="B9" s="38" t="s">
        <v>25</v>
      </c>
      <c r="C9" s="38"/>
      <c r="D9" s="38"/>
      <c r="E9" s="39"/>
      <c r="F9" s="39"/>
      <c r="G9" s="40"/>
      <c r="H9" s="40"/>
      <c r="I9" s="41"/>
      <c r="J9" s="42"/>
      <c r="K9" s="42"/>
      <c r="L9" s="42"/>
      <c r="M9" s="42"/>
      <c r="N9" s="42"/>
      <c r="O9" s="42"/>
      <c r="P9" s="43"/>
      <c r="Q9" s="44"/>
      <c r="R9" s="687"/>
    </row>
    <row r="10" spans="1:23" s="37" customFormat="1" x14ac:dyDescent="0.25">
      <c r="A10" s="29"/>
      <c r="B10" s="30"/>
      <c r="C10" s="30"/>
      <c r="D10" s="30"/>
      <c r="E10" s="31"/>
      <c r="F10" s="32"/>
      <c r="G10" s="33"/>
      <c r="H10" s="33"/>
      <c r="I10" s="34"/>
      <c r="J10" s="35"/>
      <c r="K10" s="36"/>
      <c r="L10" s="34"/>
      <c r="M10" s="33"/>
      <c r="N10" s="36"/>
      <c r="O10" s="300"/>
      <c r="P10" s="35"/>
      <c r="Q10" s="35"/>
      <c r="R10" s="698"/>
    </row>
    <row r="11" spans="1:23" s="56" customFormat="1" x14ac:dyDescent="0.2">
      <c r="A11" s="301" t="s">
        <v>26</v>
      </c>
      <c r="B11" s="46"/>
      <c r="C11" s="46"/>
      <c r="D11" s="46"/>
      <c r="E11" s="47"/>
      <c r="F11" s="47"/>
      <c r="G11" s="48"/>
      <c r="H11" s="49"/>
      <c r="I11" s="50"/>
      <c r="J11" s="51"/>
      <c r="K11" s="50"/>
      <c r="L11" s="52"/>
      <c r="M11" s="53"/>
      <c r="N11" s="302"/>
      <c r="O11" s="303"/>
      <c r="P11" s="54"/>
      <c r="Q11" s="55"/>
      <c r="R11" s="688"/>
    </row>
    <row r="12" spans="1:23" s="56" customFormat="1" ht="57" x14ac:dyDescent="0.2">
      <c r="A12" s="57"/>
      <c r="B12" s="58"/>
      <c r="C12" s="58" t="s">
        <v>27</v>
      </c>
      <c r="D12" s="58"/>
      <c r="E12" s="59" t="s">
        <v>28</v>
      </c>
      <c r="F12" s="59" t="s">
        <v>29</v>
      </c>
      <c r="G12" s="54" t="s">
        <v>30</v>
      </c>
      <c r="H12" s="54"/>
      <c r="I12" s="60">
        <v>8</v>
      </c>
      <c r="J12" s="61">
        <v>99.5</v>
      </c>
      <c r="K12" s="60" t="s">
        <v>240</v>
      </c>
      <c r="L12" s="101" t="s">
        <v>241</v>
      </c>
      <c r="M12" s="62" t="s">
        <v>24</v>
      </c>
      <c r="N12" s="302"/>
      <c r="O12" s="303"/>
      <c r="P12" s="54" t="s">
        <v>31</v>
      </c>
      <c r="Q12" s="55" t="s">
        <v>32</v>
      </c>
      <c r="R12" s="688"/>
    </row>
    <row r="13" spans="1:23" s="56" customFormat="1" ht="57" x14ac:dyDescent="0.2">
      <c r="A13" s="57"/>
      <c r="B13" s="58"/>
      <c r="C13" s="58" t="s">
        <v>33</v>
      </c>
      <c r="D13" s="58"/>
      <c r="E13" s="59" t="s">
        <v>28</v>
      </c>
      <c r="F13" s="59" t="s">
        <v>34</v>
      </c>
      <c r="G13" s="54" t="s">
        <v>35</v>
      </c>
      <c r="H13" s="54"/>
      <c r="I13" s="60">
        <v>7</v>
      </c>
      <c r="J13" s="61">
        <v>84.9</v>
      </c>
      <c r="K13" s="60" t="s">
        <v>240</v>
      </c>
      <c r="L13" s="101" t="s">
        <v>241</v>
      </c>
      <c r="M13" s="62" t="s">
        <v>24</v>
      </c>
      <c r="N13" s="302"/>
      <c r="O13" s="303"/>
      <c r="P13" s="54" t="s">
        <v>31</v>
      </c>
      <c r="Q13" s="55" t="s">
        <v>32</v>
      </c>
      <c r="R13" s="688"/>
      <c r="W13" s="760"/>
    </row>
    <row r="14" spans="1:23" s="56" customFormat="1" ht="57" x14ac:dyDescent="0.2">
      <c r="A14" s="57"/>
      <c r="B14" s="58"/>
      <c r="C14" s="58" t="s">
        <v>36</v>
      </c>
      <c r="D14" s="58"/>
      <c r="E14" s="59" t="s">
        <v>28</v>
      </c>
      <c r="F14" s="59" t="s">
        <v>37</v>
      </c>
      <c r="G14" s="54" t="s">
        <v>38</v>
      </c>
      <c r="H14" s="54"/>
      <c r="I14" s="60">
        <v>7</v>
      </c>
      <c r="J14" s="61">
        <v>100.1</v>
      </c>
      <c r="K14" s="60" t="s">
        <v>240</v>
      </c>
      <c r="L14" s="101" t="s">
        <v>241</v>
      </c>
      <c r="M14" s="62" t="s">
        <v>24</v>
      </c>
      <c r="N14" s="302"/>
      <c r="O14" s="303"/>
      <c r="P14" s="54" t="s">
        <v>31</v>
      </c>
      <c r="Q14" s="55" t="s">
        <v>32</v>
      </c>
      <c r="R14" s="688"/>
    </row>
    <row r="15" spans="1:23" s="56" customFormat="1" x14ac:dyDescent="0.2">
      <c r="A15" s="57"/>
      <c r="B15" s="58"/>
      <c r="C15" s="288" t="s">
        <v>39</v>
      </c>
      <c r="D15" s="58"/>
      <c r="E15" s="304" t="s">
        <v>40</v>
      </c>
      <c r="F15" s="59"/>
      <c r="G15" s="98" t="s">
        <v>41</v>
      </c>
      <c r="H15" s="54"/>
      <c r="I15" s="60"/>
      <c r="J15" s="61"/>
      <c r="K15" s="60">
        <v>24</v>
      </c>
      <c r="L15" s="101">
        <f>154.76+155.2+0.04</f>
        <v>310</v>
      </c>
      <c r="M15" s="289" t="s">
        <v>24</v>
      </c>
      <c r="N15" s="302"/>
      <c r="O15" s="303"/>
      <c r="P15" s="54"/>
      <c r="Q15" s="55"/>
      <c r="R15" s="688">
        <v>2</v>
      </c>
    </row>
    <row r="16" spans="1:23" s="56" customFormat="1" ht="21" customHeight="1" x14ac:dyDescent="0.25">
      <c r="A16" s="57"/>
      <c r="B16" s="58"/>
      <c r="C16" s="288"/>
      <c r="D16" s="58"/>
      <c r="E16" s="636" t="s">
        <v>244</v>
      </c>
      <c r="F16" s="79"/>
      <c r="G16" s="98"/>
      <c r="H16" s="54"/>
      <c r="I16" s="60"/>
      <c r="J16" s="61"/>
      <c r="K16" s="60"/>
      <c r="L16" s="643">
        <v>150</v>
      </c>
      <c r="M16" s="289"/>
      <c r="N16" s="302"/>
      <c r="O16" s="305"/>
      <c r="P16" s="54"/>
      <c r="Q16" s="55"/>
      <c r="R16" s="688">
        <v>2</v>
      </c>
    </row>
    <row r="17" spans="1:18" s="63" customFormat="1" ht="30" x14ac:dyDescent="0.2">
      <c r="A17" s="287"/>
      <c r="B17" s="288"/>
      <c r="C17" s="288" t="s">
        <v>42</v>
      </c>
      <c r="D17" s="288"/>
      <c r="E17" s="304" t="s">
        <v>43</v>
      </c>
      <c r="F17" s="304"/>
      <c r="G17" s="98" t="s">
        <v>41</v>
      </c>
      <c r="H17" s="98"/>
      <c r="I17" s="292"/>
      <c r="J17" s="332"/>
      <c r="K17" s="292"/>
      <c r="L17" s="358">
        <v>36</v>
      </c>
      <c r="M17" s="289"/>
      <c r="N17" s="302"/>
      <c r="O17" s="305"/>
      <c r="P17" s="98" t="s">
        <v>44</v>
      </c>
      <c r="Q17" s="291"/>
      <c r="R17" s="688">
        <v>2</v>
      </c>
    </row>
    <row r="18" spans="1:18" s="63" customFormat="1" ht="15.75" thickBot="1" x14ac:dyDescent="0.25">
      <c r="A18" s="64"/>
      <c r="B18" s="65"/>
      <c r="C18" s="65"/>
      <c r="D18" s="65"/>
      <c r="E18" s="66"/>
      <c r="F18" s="66"/>
      <c r="G18" s="306"/>
      <c r="H18" s="307"/>
      <c r="I18" s="307"/>
      <c r="J18" s="307"/>
      <c r="K18" s="308"/>
      <c r="L18" s="309"/>
      <c r="M18" s="307"/>
      <c r="N18" s="310"/>
      <c r="O18" s="311"/>
      <c r="P18" s="307"/>
      <c r="Q18" s="67"/>
      <c r="R18" s="699"/>
    </row>
    <row r="19" spans="1:18" s="5" customFormat="1" x14ac:dyDescent="0.25">
      <c r="A19" s="312"/>
      <c r="B19" s="313"/>
      <c r="C19" s="313"/>
      <c r="D19" s="313"/>
      <c r="E19" s="314" t="s">
        <v>45</v>
      </c>
      <c r="F19" s="314"/>
      <c r="G19" s="314"/>
      <c r="H19" s="315"/>
      <c r="I19" s="316">
        <f>SUM(I12:I17)</f>
        <v>22</v>
      </c>
      <c r="J19" s="317"/>
      <c r="K19" s="316">
        <f>SUM(K12:K17)</f>
        <v>24</v>
      </c>
      <c r="L19" s="318"/>
      <c r="M19" s="316"/>
      <c r="N19" s="316">
        <f>SUM(N12:N17)</f>
        <v>0</v>
      </c>
      <c r="O19" s="316"/>
      <c r="P19" s="319"/>
      <c r="Q19" s="320"/>
      <c r="R19" s="700"/>
    </row>
    <row r="20" spans="1:18" s="5" customFormat="1" ht="15.75" thickBot="1" x14ac:dyDescent="0.3">
      <c r="A20" s="321"/>
      <c r="B20" s="322"/>
      <c r="C20" s="322"/>
      <c r="D20" s="322"/>
      <c r="E20" s="323" t="s">
        <v>46</v>
      </c>
      <c r="F20" s="323"/>
      <c r="G20" s="323"/>
      <c r="H20" s="311"/>
      <c r="I20" s="324"/>
      <c r="J20" s="325">
        <f>SUM(J12:J19)</f>
        <v>284.5</v>
      </c>
      <c r="K20" s="324"/>
      <c r="L20" s="326">
        <f>SUM(L12:L19)</f>
        <v>496</v>
      </c>
      <c r="M20" s="327"/>
      <c r="N20" s="328"/>
      <c r="O20" s="329">
        <f>SUM(O12:O19)</f>
        <v>0</v>
      </c>
      <c r="P20" s="330"/>
      <c r="Q20" s="331"/>
      <c r="R20" s="691"/>
    </row>
    <row r="21" spans="1:18" s="335" customFormat="1" x14ac:dyDescent="0.25">
      <c r="A21" s="287"/>
      <c r="B21" s="288"/>
      <c r="C21" s="288"/>
      <c r="D21" s="288"/>
      <c r="E21" s="304"/>
      <c r="F21" s="304"/>
      <c r="G21" s="98"/>
      <c r="H21" s="98"/>
      <c r="I21" s="292"/>
      <c r="J21" s="332"/>
      <c r="K21" s="292"/>
      <c r="L21" s="333"/>
      <c r="M21" s="289"/>
      <c r="N21" s="332"/>
      <c r="O21" s="333"/>
      <c r="P21" s="334"/>
      <c r="Q21" s="291"/>
      <c r="R21" s="701"/>
    </row>
    <row r="22" spans="1:18" s="56" customFormat="1" x14ac:dyDescent="0.2">
      <c r="A22" s="336" t="s">
        <v>47</v>
      </c>
      <c r="B22" s="68"/>
      <c r="C22" s="68"/>
      <c r="D22" s="68"/>
      <c r="E22" s="69"/>
      <c r="F22" s="69"/>
      <c r="G22" s="70"/>
      <c r="H22" s="71"/>
      <c r="I22" s="72"/>
      <c r="J22" s="73"/>
      <c r="K22" s="72"/>
      <c r="L22" s="74"/>
      <c r="M22" s="74"/>
      <c r="N22" s="75"/>
      <c r="O22" s="74"/>
      <c r="P22" s="54"/>
      <c r="Q22" s="55"/>
      <c r="R22" s="689"/>
    </row>
    <row r="23" spans="1:18" s="82" customFormat="1" ht="74.25" customHeight="1" x14ac:dyDescent="0.2">
      <c r="A23" s="76"/>
      <c r="B23" s="77"/>
      <c r="C23" s="77" t="s">
        <v>48</v>
      </c>
      <c r="D23" s="77"/>
      <c r="E23" s="78" t="s">
        <v>28</v>
      </c>
      <c r="F23" s="79"/>
      <c r="G23" s="640" t="s">
        <v>49</v>
      </c>
      <c r="H23" s="98" t="s">
        <v>50</v>
      </c>
      <c r="I23" s="60"/>
      <c r="J23" s="61"/>
      <c r="K23" s="99">
        <v>18</v>
      </c>
      <c r="L23" s="358">
        <v>240</v>
      </c>
      <c r="M23" s="62" t="s">
        <v>24</v>
      </c>
      <c r="N23" s="337"/>
      <c r="O23" s="338">
        <f>(318.34+254.69)/2</f>
        <v>286.51499999999999</v>
      </c>
      <c r="P23" s="54" t="s">
        <v>230</v>
      </c>
      <c r="Q23" s="81" t="s">
        <v>231</v>
      </c>
      <c r="R23" s="688">
        <v>2</v>
      </c>
    </row>
    <row r="24" spans="1:18" s="335" customFormat="1" x14ac:dyDescent="0.25">
      <c r="A24" s="287"/>
      <c r="B24" s="288"/>
      <c r="C24" s="288" t="s">
        <v>51</v>
      </c>
      <c r="D24" s="288"/>
      <c r="E24" s="304" t="s">
        <v>52</v>
      </c>
      <c r="F24" s="304"/>
      <c r="G24" s="98" t="s">
        <v>49</v>
      </c>
      <c r="H24" s="98"/>
      <c r="I24" s="292"/>
      <c r="J24" s="332"/>
      <c r="K24" s="292"/>
      <c r="L24" s="361">
        <v>12</v>
      </c>
      <c r="M24" s="289"/>
      <c r="N24" s="337"/>
      <c r="O24" s="338">
        <v>17.399999999999999</v>
      </c>
      <c r="P24" s="98"/>
      <c r="Q24" s="291"/>
      <c r="R24" s="688">
        <v>2</v>
      </c>
    </row>
    <row r="25" spans="1:18" s="335" customFormat="1" ht="15.75" thickBot="1" x14ac:dyDescent="0.3">
      <c r="A25" s="287"/>
      <c r="B25" s="288"/>
      <c r="C25" s="288"/>
      <c r="D25" s="288"/>
      <c r="E25" s="304"/>
      <c r="F25" s="304"/>
      <c r="G25" s="98"/>
      <c r="H25" s="98"/>
      <c r="I25" s="292"/>
      <c r="J25" s="332"/>
      <c r="K25" s="332"/>
      <c r="L25" s="332"/>
      <c r="M25" s="332"/>
      <c r="N25" s="337"/>
      <c r="O25" s="339"/>
      <c r="P25" s="334"/>
      <c r="Q25" s="291"/>
      <c r="R25" s="688"/>
    </row>
    <row r="26" spans="1:18" s="5" customFormat="1" x14ac:dyDescent="0.25">
      <c r="A26" s="340"/>
      <c r="B26" s="341"/>
      <c r="C26" s="341"/>
      <c r="D26" s="341"/>
      <c r="E26" s="342" t="s">
        <v>45</v>
      </c>
      <c r="F26" s="342"/>
      <c r="G26" s="342"/>
      <c r="H26" s="343"/>
      <c r="I26" s="344"/>
      <c r="J26" s="345"/>
      <c r="K26" s="344">
        <f>SUM(K23:K25)</f>
        <v>18</v>
      </c>
      <c r="L26" s="346"/>
      <c r="M26" s="344"/>
      <c r="N26" s="344">
        <f>SUM(N23:N25)</f>
        <v>0</v>
      </c>
      <c r="O26" s="344"/>
      <c r="P26" s="319"/>
      <c r="Q26" s="320"/>
      <c r="R26" s="700"/>
    </row>
    <row r="27" spans="1:18" s="5" customFormat="1" ht="15.75" thickBot="1" x14ac:dyDescent="0.3">
      <c r="A27" s="347"/>
      <c r="B27" s="348"/>
      <c r="C27" s="348"/>
      <c r="D27" s="348"/>
      <c r="E27" s="349" t="s">
        <v>46</v>
      </c>
      <c r="F27" s="349"/>
      <c r="G27" s="349"/>
      <c r="H27" s="350"/>
      <c r="I27" s="351"/>
      <c r="J27" s="352"/>
      <c r="K27" s="351"/>
      <c r="L27" s="353">
        <f>SUM(L23:L26)</f>
        <v>252</v>
      </c>
      <c r="M27" s="354"/>
      <c r="N27" s="355"/>
      <c r="O27" s="356">
        <f>SUM(O23:O26)</f>
        <v>303.91499999999996</v>
      </c>
      <c r="P27" s="330"/>
      <c r="Q27" s="331"/>
      <c r="R27" s="691"/>
    </row>
    <row r="28" spans="1:18" s="290" customFormat="1" x14ac:dyDescent="0.25">
      <c r="A28" s="164"/>
      <c r="B28" s="165"/>
      <c r="C28" s="165"/>
      <c r="D28" s="165"/>
      <c r="E28" s="286"/>
      <c r="F28" s="286"/>
      <c r="G28" s="286"/>
      <c r="H28" s="167"/>
      <c r="I28" s="168"/>
      <c r="J28" s="357"/>
      <c r="K28" s="168"/>
      <c r="L28" s="358"/>
      <c r="M28" s="359"/>
      <c r="N28" s="360"/>
      <c r="O28" s="361"/>
      <c r="P28" s="362"/>
      <c r="Q28" s="363"/>
      <c r="R28" s="702"/>
    </row>
    <row r="29" spans="1:18" s="335" customFormat="1" x14ac:dyDescent="0.25">
      <c r="A29" s="364" t="s">
        <v>53</v>
      </c>
      <c r="B29" s="365"/>
      <c r="C29" s="365"/>
      <c r="D29" s="365"/>
      <c r="E29" s="366"/>
      <c r="F29" s="366"/>
      <c r="G29" s="367"/>
      <c r="H29" s="367"/>
      <c r="I29" s="368"/>
      <c r="J29" s="369"/>
      <c r="K29" s="368"/>
      <c r="L29" s="368"/>
      <c r="M29" s="368"/>
      <c r="N29" s="368"/>
      <c r="O29" s="368"/>
      <c r="P29" s="292"/>
      <c r="Q29" s="291"/>
      <c r="R29" s="688"/>
    </row>
    <row r="30" spans="1:18" s="56" customFormat="1" ht="30.6" customHeight="1" x14ac:dyDescent="0.2">
      <c r="A30" s="57"/>
      <c r="B30" s="58"/>
      <c r="C30" s="58" t="s">
        <v>54</v>
      </c>
      <c r="D30" s="58"/>
      <c r="E30" s="59" t="s">
        <v>55</v>
      </c>
      <c r="F30" s="59"/>
      <c r="G30" s="54" t="s">
        <v>247</v>
      </c>
      <c r="H30" s="54"/>
      <c r="I30" s="60"/>
      <c r="J30" s="61"/>
      <c r="K30" s="614">
        <v>3</v>
      </c>
      <c r="L30" s="642">
        <v>28</v>
      </c>
      <c r="M30" s="62"/>
      <c r="N30" s="368"/>
      <c r="O30" s="370"/>
      <c r="P30" s="83" t="s">
        <v>232</v>
      </c>
      <c r="Q30" s="55"/>
      <c r="R30" s="688">
        <v>2</v>
      </c>
    </row>
    <row r="31" spans="1:18" s="335" customFormat="1" ht="15.75" thickBot="1" x14ac:dyDescent="0.3">
      <c r="A31" s="287"/>
      <c r="B31" s="288"/>
      <c r="C31" s="288"/>
      <c r="D31" s="288"/>
      <c r="E31" s="304"/>
      <c r="F31" s="304"/>
      <c r="G31" s="98"/>
      <c r="H31" s="98"/>
      <c r="I31" s="292"/>
      <c r="J31" s="332"/>
      <c r="K31" s="332"/>
      <c r="L31" s="332"/>
      <c r="M31" s="332"/>
      <c r="N31" s="369"/>
      <c r="O31" s="369"/>
      <c r="P31" s="332"/>
      <c r="Q31" s="291"/>
      <c r="R31" s="701"/>
    </row>
    <row r="32" spans="1:18" s="5" customFormat="1" x14ac:dyDescent="0.25">
      <c r="A32" s="371"/>
      <c r="B32" s="372"/>
      <c r="C32" s="372"/>
      <c r="D32" s="372"/>
      <c r="E32" s="373" t="s">
        <v>45</v>
      </c>
      <c r="F32" s="373"/>
      <c r="G32" s="373"/>
      <c r="H32" s="374"/>
      <c r="I32" s="375"/>
      <c r="J32" s="376"/>
      <c r="K32" s="375">
        <f>SUM(K30:K31)</f>
        <v>3</v>
      </c>
      <c r="L32" s="377"/>
      <c r="M32" s="375"/>
      <c r="N32" s="375">
        <f>SUM(N30:N31)</f>
        <v>0</v>
      </c>
      <c r="O32" s="375"/>
      <c r="P32" s="319"/>
      <c r="Q32" s="320"/>
      <c r="R32" s="700"/>
    </row>
    <row r="33" spans="1:18" s="5" customFormat="1" ht="15.75" thickBot="1" x14ac:dyDescent="0.3">
      <c r="A33" s="378"/>
      <c r="B33" s="379"/>
      <c r="C33" s="379"/>
      <c r="D33" s="379"/>
      <c r="E33" s="380" t="s">
        <v>46</v>
      </c>
      <c r="F33" s="380"/>
      <c r="G33" s="380"/>
      <c r="H33" s="381"/>
      <c r="I33" s="382"/>
      <c r="J33" s="383"/>
      <c r="K33" s="382"/>
      <c r="L33" s="384">
        <f>SUM(L30:L32)</f>
        <v>28</v>
      </c>
      <c r="M33" s="385"/>
      <c r="N33" s="386"/>
      <c r="O33" s="387">
        <f>SUM(O30:O32)</f>
        <v>0</v>
      </c>
      <c r="P33" s="330"/>
      <c r="Q33" s="331"/>
      <c r="R33" s="691"/>
    </row>
    <row r="34" spans="1:18" s="290" customFormat="1" x14ac:dyDescent="0.25">
      <c r="A34" s="164"/>
      <c r="B34" s="165"/>
      <c r="C34" s="165"/>
      <c r="D34" s="165"/>
      <c r="E34" s="286"/>
      <c r="F34" s="286"/>
      <c r="G34" s="286"/>
      <c r="H34" s="167"/>
      <c r="I34" s="168"/>
      <c r="J34" s="357"/>
      <c r="K34" s="168"/>
      <c r="L34" s="358"/>
      <c r="M34" s="359"/>
      <c r="N34" s="360"/>
      <c r="O34" s="361"/>
      <c r="P34" s="362"/>
      <c r="Q34" s="363"/>
      <c r="R34" s="702"/>
    </row>
    <row r="35" spans="1:18" s="56" customFormat="1" x14ac:dyDescent="0.2">
      <c r="A35" s="388" t="s">
        <v>56</v>
      </c>
      <c r="B35" s="84"/>
      <c r="C35" s="84"/>
      <c r="D35" s="84"/>
      <c r="E35" s="85"/>
      <c r="F35" s="85"/>
      <c r="G35" s="86"/>
      <c r="H35" s="86"/>
      <c r="I35" s="87"/>
      <c r="J35" s="88"/>
      <c r="K35" s="87"/>
      <c r="L35" s="89"/>
      <c r="M35" s="90"/>
      <c r="N35" s="389"/>
      <c r="O35" s="390"/>
      <c r="P35" s="54"/>
      <c r="Q35" s="55"/>
      <c r="R35" s="688"/>
    </row>
    <row r="36" spans="1:18" s="56" customFormat="1" x14ac:dyDescent="0.2">
      <c r="A36" s="57"/>
      <c r="B36" s="58"/>
      <c r="C36" s="58" t="s">
        <v>57</v>
      </c>
      <c r="D36" s="58"/>
      <c r="E36" s="59" t="s">
        <v>58</v>
      </c>
      <c r="F36" s="59" t="s">
        <v>59</v>
      </c>
      <c r="G36" s="54" t="s">
        <v>60</v>
      </c>
      <c r="H36" s="98" t="s">
        <v>61</v>
      </c>
      <c r="I36" s="60">
        <v>1</v>
      </c>
      <c r="J36" s="61">
        <v>26.8</v>
      </c>
      <c r="K36" s="60">
        <v>1</v>
      </c>
      <c r="L36" s="101">
        <v>21</v>
      </c>
      <c r="M36" s="62" t="s">
        <v>62</v>
      </c>
      <c r="N36" s="389"/>
      <c r="O36" s="390"/>
      <c r="P36" s="54"/>
      <c r="Q36" s="55"/>
      <c r="R36" s="688">
        <v>2</v>
      </c>
    </row>
    <row r="37" spans="1:18" s="56" customFormat="1" x14ac:dyDescent="0.2">
      <c r="A37" s="57"/>
      <c r="B37" s="58"/>
      <c r="C37" s="58" t="s">
        <v>63</v>
      </c>
      <c r="D37" s="58"/>
      <c r="E37" s="59" t="s">
        <v>64</v>
      </c>
      <c r="F37" s="59" t="s">
        <v>65</v>
      </c>
      <c r="G37" s="54" t="s">
        <v>66</v>
      </c>
      <c r="H37" s="98" t="s">
        <v>67</v>
      </c>
      <c r="I37" s="60">
        <v>2</v>
      </c>
      <c r="J37" s="61">
        <v>29.4</v>
      </c>
      <c r="K37" s="60">
        <v>2</v>
      </c>
      <c r="L37" s="101">
        <v>28</v>
      </c>
      <c r="M37" s="62" t="s">
        <v>62</v>
      </c>
      <c r="N37" s="389"/>
      <c r="O37" s="390"/>
      <c r="P37" s="54" t="s">
        <v>68</v>
      </c>
      <c r="Q37" s="55"/>
      <c r="R37" s="688">
        <v>2</v>
      </c>
    </row>
    <row r="38" spans="1:18" s="56" customFormat="1" x14ac:dyDescent="0.2">
      <c r="A38" s="57"/>
      <c r="B38" s="58"/>
      <c r="C38" s="58" t="s">
        <v>69</v>
      </c>
      <c r="D38" s="58"/>
      <c r="E38" s="59" t="s">
        <v>70</v>
      </c>
      <c r="F38" s="59" t="s">
        <v>71</v>
      </c>
      <c r="G38" s="54" t="s">
        <v>72</v>
      </c>
      <c r="H38" s="80"/>
      <c r="I38" s="60"/>
      <c r="J38" s="61">
        <v>15.2</v>
      </c>
      <c r="K38" s="60"/>
      <c r="L38" s="101">
        <v>14</v>
      </c>
      <c r="M38" s="62"/>
      <c r="N38" s="389"/>
      <c r="O38" s="390"/>
      <c r="P38" s="54" t="s">
        <v>73</v>
      </c>
      <c r="Q38" s="55"/>
      <c r="R38" s="688">
        <v>4</v>
      </c>
    </row>
    <row r="39" spans="1:18" s="56" customFormat="1" ht="15.75" thickBot="1" x14ac:dyDescent="0.25">
      <c r="A39" s="57"/>
      <c r="B39" s="58"/>
      <c r="C39" s="58"/>
      <c r="D39" s="58"/>
      <c r="E39" s="59"/>
      <c r="F39" s="59"/>
      <c r="G39" s="54"/>
      <c r="H39" s="80"/>
      <c r="I39" s="60"/>
      <c r="J39" s="61"/>
      <c r="K39" s="60"/>
      <c r="L39" s="91"/>
      <c r="M39" s="62"/>
      <c r="N39" s="389"/>
      <c r="O39" s="390"/>
      <c r="P39" s="54"/>
      <c r="Q39" s="55"/>
      <c r="R39" s="688"/>
    </row>
    <row r="40" spans="1:18" s="5" customFormat="1" x14ac:dyDescent="0.25">
      <c r="A40" s="391"/>
      <c r="B40" s="392"/>
      <c r="C40" s="392"/>
      <c r="D40" s="392"/>
      <c r="E40" s="393" t="s">
        <v>45</v>
      </c>
      <c r="F40" s="393"/>
      <c r="G40" s="393"/>
      <c r="H40" s="394"/>
      <c r="I40" s="395">
        <f>SUM(I36:I39)</f>
        <v>3</v>
      </c>
      <c r="J40" s="396"/>
      <c r="K40" s="395">
        <f>SUM(K36:K39)</f>
        <v>3</v>
      </c>
      <c r="L40" s="397"/>
      <c r="M40" s="395"/>
      <c r="N40" s="395">
        <f>SUM(N36:N39)</f>
        <v>0</v>
      </c>
      <c r="O40" s="395"/>
      <c r="P40" s="319"/>
      <c r="Q40" s="320"/>
      <c r="R40" s="700"/>
    </row>
    <row r="41" spans="1:18" s="5" customFormat="1" ht="15.75" thickBot="1" x14ac:dyDescent="0.3">
      <c r="A41" s="398"/>
      <c r="B41" s="399"/>
      <c r="C41" s="399"/>
      <c r="D41" s="399"/>
      <c r="E41" s="400" t="s">
        <v>46</v>
      </c>
      <c r="F41" s="400"/>
      <c r="G41" s="400"/>
      <c r="H41" s="401"/>
      <c r="I41" s="402"/>
      <c r="J41" s="403">
        <f>SUM(J36:J40)</f>
        <v>71.400000000000006</v>
      </c>
      <c r="K41" s="402"/>
      <c r="L41" s="404">
        <f>SUM(L36:L40)</f>
        <v>63</v>
      </c>
      <c r="M41" s="405"/>
      <c r="N41" s="406"/>
      <c r="O41" s="407">
        <f>SUM(O36:O40)</f>
        <v>0</v>
      </c>
      <c r="P41" s="330"/>
      <c r="Q41" s="331"/>
      <c r="R41" s="691"/>
    </row>
    <row r="42" spans="1:18" s="56" customFormat="1" x14ac:dyDescent="0.2">
      <c r="A42" s="57"/>
      <c r="B42" s="58"/>
      <c r="C42" s="58"/>
      <c r="D42" s="58"/>
      <c r="E42" s="59"/>
      <c r="F42" s="59"/>
      <c r="G42" s="54"/>
      <c r="H42" s="80"/>
      <c r="I42" s="60"/>
      <c r="J42" s="61"/>
      <c r="K42" s="60"/>
      <c r="L42" s="91"/>
      <c r="M42" s="62"/>
      <c r="N42" s="292"/>
      <c r="O42" s="408"/>
      <c r="P42" s="54"/>
      <c r="Q42" s="55"/>
      <c r="R42" s="688"/>
    </row>
    <row r="43" spans="1:18" s="419" customFormat="1" x14ac:dyDescent="0.25">
      <c r="A43" s="409" t="s">
        <v>74</v>
      </c>
      <c r="B43" s="410"/>
      <c r="C43" s="410"/>
      <c r="D43" s="410"/>
      <c r="E43" s="411"/>
      <c r="F43" s="411"/>
      <c r="G43" s="412"/>
      <c r="H43" s="413"/>
      <c r="I43" s="414"/>
      <c r="J43" s="415"/>
      <c r="K43" s="414"/>
      <c r="L43" s="416"/>
      <c r="M43" s="417"/>
      <c r="N43" s="414"/>
      <c r="O43" s="418"/>
      <c r="P43" s="98"/>
      <c r="Q43" s="291"/>
      <c r="R43" s="688"/>
    </row>
    <row r="44" spans="1:18" s="56" customFormat="1" ht="28.5" x14ac:dyDescent="0.2">
      <c r="A44" s="92"/>
      <c r="B44" s="93"/>
      <c r="C44" s="93" t="s">
        <v>75</v>
      </c>
      <c r="D44" s="93"/>
      <c r="E44" s="94" t="s">
        <v>58</v>
      </c>
      <c r="F44" s="94" t="s">
        <v>76</v>
      </c>
      <c r="G44" s="83" t="s">
        <v>77</v>
      </c>
      <c r="H44" s="80" t="s">
        <v>77</v>
      </c>
      <c r="I44" s="95">
        <v>1</v>
      </c>
      <c r="J44" s="96">
        <v>26.9</v>
      </c>
      <c r="K44" s="95">
        <v>1</v>
      </c>
      <c r="L44" s="615">
        <v>21</v>
      </c>
      <c r="M44" s="121" t="s">
        <v>62</v>
      </c>
      <c r="N44" s="420"/>
      <c r="O44" s="421"/>
      <c r="P44" s="83" t="s">
        <v>78</v>
      </c>
      <c r="Q44" s="97"/>
      <c r="R44" s="690">
        <v>2</v>
      </c>
    </row>
    <row r="45" spans="1:18" s="56" customFormat="1" ht="28.5" x14ac:dyDescent="0.2">
      <c r="A45" s="57"/>
      <c r="B45" s="58"/>
      <c r="C45" s="58" t="s">
        <v>79</v>
      </c>
      <c r="D45" s="58"/>
      <c r="E45" s="59" t="s">
        <v>58</v>
      </c>
      <c r="F45" s="59" t="s">
        <v>80</v>
      </c>
      <c r="G45" s="54" t="s">
        <v>81</v>
      </c>
      <c r="H45" s="98" t="s">
        <v>81</v>
      </c>
      <c r="I45" s="60">
        <v>1</v>
      </c>
      <c r="J45" s="61">
        <v>22.7</v>
      </c>
      <c r="K45" s="60">
        <v>1</v>
      </c>
      <c r="L45" s="91">
        <v>21</v>
      </c>
      <c r="M45" s="62" t="s">
        <v>62</v>
      </c>
      <c r="N45" s="414"/>
      <c r="O45" s="418"/>
      <c r="P45" s="83" t="s">
        <v>78</v>
      </c>
      <c r="Q45" s="55"/>
      <c r="R45" s="688">
        <v>2</v>
      </c>
    </row>
    <row r="46" spans="1:18" s="56" customFormat="1" ht="28.5" x14ac:dyDescent="0.2">
      <c r="A46" s="57"/>
      <c r="B46" s="58"/>
      <c r="C46" s="58" t="s">
        <v>82</v>
      </c>
      <c r="D46" s="58"/>
      <c r="E46" s="59" t="s">
        <v>58</v>
      </c>
      <c r="F46" s="59" t="s">
        <v>83</v>
      </c>
      <c r="G46" s="54" t="s">
        <v>84</v>
      </c>
      <c r="H46" s="98" t="s">
        <v>85</v>
      </c>
      <c r="I46" s="60">
        <v>1</v>
      </c>
      <c r="J46" s="61">
        <v>22.3</v>
      </c>
      <c r="K46" s="60">
        <v>1</v>
      </c>
      <c r="L46" s="91">
        <v>21</v>
      </c>
      <c r="M46" s="62" t="s">
        <v>62</v>
      </c>
      <c r="N46" s="414"/>
      <c r="O46" s="418"/>
      <c r="P46" s="83" t="s">
        <v>78</v>
      </c>
      <c r="Q46" s="55"/>
      <c r="R46" s="688">
        <v>2</v>
      </c>
    </row>
    <row r="47" spans="1:18" s="56" customFormat="1" ht="23.25" customHeight="1" x14ac:dyDescent="0.2">
      <c r="A47" s="57"/>
      <c r="B47" s="58"/>
      <c r="C47" s="58" t="s">
        <v>86</v>
      </c>
      <c r="D47" s="58"/>
      <c r="E47" s="59" t="s">
        <v>87</v>
      </c>
      <c r="F47" s="59"/>
      <c r="G47" s="80" t="s">
        <v>49</v>
      </c>
      <c r="H47" s="80" t="s">
        <v>88</v>
      </c>
      <c r="I47" s="99"/>
      <c r="J47" s="100"/>
      <c r="K47" s="60">
        <v>2</v>
      </c>
      <c r="L47" s="101">
        <v>21</v>
      </c>
      <c r="M47" s="62"/>
      <c r="N47" s="414"/>
      <c r="O47" s="418"/>
      <c r="P47" s="83" t="s">
        <v>89</v>
      </c>
      <c r="Q47" s="55"/>
      <c r="R47" s="688">
        <v>2</v>
      </c>
    </row>
    <row r="48" spans="1:18" s="7" customFormat="1" ht="28.5" x14ac:dyDescent="0.2">
      <c r="A48" s="57"/>
      <c r="B48" s="58"/>
      <c r="C48" s="58" t="s">
        <v>90</v>
      </c>
      <c r="D48" s="58"/>
      <c r="E48" s="55" t="s">
        <v>246</v>
      </c>
      <c r="F48" s="59"/>
      <c r="G48" s="54" t="s">
        <v>49</v>
      </c>
      <c r="H48" s="54" t="s">
        <v>88</v>
      </c>
      <c r="I48" s="60"/>
      <c r="J48" s="61"/>
      <c r="K48" s="60">
        <v>1</v>
      </c>
      <c r="L48" s="101">
        <v>14</v>
      </c>
      <c r="M48" s="62" t="s">
        <v>62</v>
      </c>
      <c r="N48" s="414"/>
      <c r="O48" s="418"/>
      <c r="P48" s="54" t="s">
        <v>91</v>
      </c>
      <c r="Q48" s="55"/>
      <c r="R48" s="688">
        <v>2</v>
      </c>
    </row>
    <row r="49" spans="1:18" s="56" customFormat="1" ht="15.75" thickBot="1" x14ac:dyDescent="0.25">
      <c r="A49" s="57"/>
      <c r="B49" s="58"/>
      <c r="C49" s="58"/>
      <c r="D49" s="58"/>
      <c r="E49" s="59"/>
      <c r="F49" s="59"/>
      <c r="G49" s="54"/>
      <c r="H49" s="80"/>
      <c r="I49" s="60"/>
      <c r="J49" s="61"/>
      <c r="K49" s="60"/>
      <c r="L49" s="101"/>
      <c r="M49" s="62"/>
      <c r="N49" s="414"/>
      <c r="O49" s="418"/>
      <c r="P49" s="54"/>
      <c r="Q49" s="55"/>
      <c r="R49" s="688"/>
    </row>
    <row r="50" spans="1:18" s="5" customFormat="1" x14ac:dyDescent="0.25">
      <c r="A50" s="422"/>
      <c r="B50" s="423"/>
      <c r="C50" s="423"/>
      <c r="D50" s="423"/>
      <c r="E50" s="424" t="s">
        <v>45</v>
      </c>
      <c r="F50" s="424"/>
      <c r="G50" s="424"/>
      <c r="H50" s="425"/>
      <c r="I50" s="426">
        <f>SUM(I44:I49)</f>
        <v>3</v>
      </c>
      <c r="J50" s="427"/>
      <c r="K50" s="426">
        <f>SUM(K44:K49)</f>
        <v>6</v>
      </c>
      <c r="L50" s="428"/>
      <c r="M50" s="426"/>
      <c r="N50" s="426">
        <f>SUM(N44:N49)</f>
        <v>0</v>
      </c>
      <c r="O50" s="426"/>
      <c r="P50" s="319"/>
      <c r="Q50" s="320"/>
      <c r="R50" s="700"/>
    </row>
    <row r="51" spans="1:18" s="5" customFormat="1" ht="15.75" thickBot="1" x14ac:dyDescent="0.3">
      <c r="A51" s="429"/>
      <c r="B51" s="430"/>
      <c r="C51" s="430"/>
      <c r="D51" s="430"/>
      <c r="E51" s="431" t="s">
        <v>46</v>
      </c>
      <c r="F51" s="431"/>
      <c r="G51" s="431"/>
      <c r="H51" s="432"/>
      <c r="I51" s="433"/>
      <c r="J51" s="434">
        <f>SUM(J44:J50)</f>
        <v>71.899999999999991</v>
      </c>
      <c r="K51" s="433"/>
      <c r="L51" s="435">
        <f>SUM(L44:L50)</f>
        <v>98</v>
      </c>
      <c r="M51" s="436"/>
      <c r="N51" s="437"/>
      <c r="O51" s="438">
        <f>SUM(O44:O50)</f>
        <v>0</v>
      </c>
      <c r="P51" s="330"/>
      <c r="Q51" s="331"/>
      <c r="R51" s="691"/>
    </row>
    <row r="52" spans="1:18" s="5" customFormat="1" x14ac:dyDescent="0.25">
      <c r="A52" s="164"/>
      <c r="B52" s="165"/>
      <c r="C52" s="165"/>
      <c r="D52" s="165"/>
      <c r="E52" s="286"/>
      <c r="F52" s="286"/>
      <c r="G52" s="286"/>
      <c r="H52" s="167"/>
      <c r="I52" s="168"/>
      <c r="J52" s="357"/>
      <c r="K52" s="168"/>
      <c r="L52" s="358"/>
      <c r="M52" s="439"/>
      <c r="N52" s="360"/>
      <c r="O52" s="361"/>
      <c r="P52" s="362"/>
      <c r="Q52" s="363"/>
      <c r="R52" s="702"/>
    </row>
    <row r="53" spans="1:18" s="419" customFormat="1" x14ac:dyDescent="0.25">
      <c r="A53" s="440" t="s">
        <v>92</v>
      </c>
      <c r="B53" s="441"/>
      <c r="C53" s="441"/>
      <c r="D53" s="441"/>
      <c r="E53" s="442"/>
      <c r="F53" s="442"/>
      <c r="G53" s="443"/>
      <c r="H53" s="444"/>
      <c r="I53" s="445"/>
      <c r="J53" s="446"/>
      <c r="K53" s="445"/>
      <c r="L53" s="447"/>
      <c r="M53" s="448"/>
      <c r="N53" s="445"/>
      <c r="O53" s="449"/>
      <c r="P53" s="98"/>
      <c r="Q53" s="291"/>
      <c r="R53" s="688"/>
    </row>
    <row r="54" spans="1:18" s="56" customFormat="1" x14ac:dyDescent="0.2">
      <c r="A54" s="58"/>
      <c r="B54" s="58"/>
      <c r="C54" s="288" t="s">
        <v>93</v>
      </c>
      <c r="D54" s="58"/>
      <c r="E54" s="59" t="s">
        <v>64</v>
      </c>
      <c r="F54" s="59" t="s">
        <v>94</v>
      </c>
      <c r="G54" s="54" t="s">
        <v>95</v>
      </c>
      <c r="H54" s="80" t="s">
        <v>92</v>
      </c>
      <c r="I54" s="60">
        <v>2</v>
      </c>
      <c r="J54" s="61">
        <v>29.2</v>
      </c>
      <c r="K54" s="60">
        <v>2</v>
      </c>
      <c r="L54" s="91">
        <v>21</v>
      </c>
      <c r="M54" s="62"/>
      <c r="N54" s="445"/>
      <c r="O54" s="449"/>
      <c r="P54" s="98" t="s">
        <v>96</v>
      </c>
      <c r="Q54" s="55"/>
      <c r="R54" s="688">
        <v>2</v>
      </c>
    </row>
    <row r="55" spans="1:18" s="56" customFormat="1" ht="28.5" x14ac:dyDescent="0.2">
      <c r="A55" s="58"/>
      <c r="B55" s="58"/>
      <c r="C55" s="58" t="s">
        <v>97</v>
      </c>
      <c r="D55" s="58"/>
      <c r="E55" s="304" t="s">
        <v>70</v>
      </c>
      <c r="F55" s="59"/>
      <c r="G55" s="54" t="s">
        <v>98</v>
      </c>
      <c r="H55" s="80"/>
      <c r="I55" s="60"/>
      <c r="J55" s="61"/>
      <c r="K55" s="60"/>
      <c r="L55" s="91">
        <v>20</v>
      </c>
      <c r="M55" s="62"/>
      <c r="N55" s="445"/>
      <c r="O55" s="449"/>
      <c r="P55" s="83" t="s">
        <v>99</v>
      </c>
      <c r="Q55" s="55"/>
      <c r="R55" s="688">
        <v>2</v>
      </c>
    </row>
    <row r="56" spans="1:18" s="56" customFormat="1" ht="15.75" thickBot="1" x14ac:dyDescent="0.25">
      <c r="A56" s="58"/>
      <c r="B56" s="58"/>
      <c r="C56" s="58"/>
      <c r="D56" s="58"/>
      <c r="E56" s="59"/>
      <c r="F56" s="59"/>
      <c r="G56" s="54"/>
      <c r="H56" s="80"/>
      <c r="I56" s="60"/>
      <c r="J56" s="61"/>
      <c r="K56" s="60"/>
      <c r="L56" s="91"/>
      <c r="M56" s="62"/>
      <c r="N56" s="445"/>
      <c r="O56" s="449"/>
      <c r="P56" s="83"/>
      <c r="Q56" s="55"/>
      <c r="R56" s="688"/>
    </row>
    <row r="57" spans="1:18" s="5" customFormat="1" x14ac:dyDescent="0.25">
      <c r="A57" s="450"/>
      <c r="B57" s="451"/>
      <c r="C57" s="451"/>
      <c r="D57" s="451"/>
      <c r="E57" s="452" t="s">
        <v>45</v>
      </c>
      <c r="F57" s="452"/>
      <c r="G57" s="452"/>
      <c r="H57" s="453"/>
      <c r="I57" s="454">
        <f>SUM(I54:I56)</f>
        <v>2</v>
      </c>
      <c r="J57" s="455"/>
      <c r="K57" s="454">
        <f>SUM(K54:K56)</f>
        <v>2</v>
      </c>
      <c r="L57" s="456"/>
      <c r="M57" s="454"/>
      <c r="N57" s="454">
        <f>SUM(N54:N56)</f>
        <v>0</v>
      </c>
      <c r="O57" s="454"/>
      <c r="P57" s="319"/>
      <c r="Q57" s="320"/>
      <c r="R57" s="700"/>
    </row>
    <row r="58" spans="1:18" s="5" customFormat="1" ht="15.75" thickBot="1" x14ac:dyDescent="0.3">
      <c r="A58" s="457"/>
      <c r="B58" s="458"/>
      <c r="C58" s="458"/>
      <c r="D58" s="458"/>
      <c r="E58" s="459" t="s">
        <v>46</v>
      </c>
      <c r="F58" s="459"/>
      <c r="G58" s="459"/>
      <c r="H58" s="460"/>
      <c r="I58" s="461"/>
      <c r="J58" s="462">
        <f>SUM(J54:J57)</f>
        <v>29.2</v>
      </c>
      <c r="K58" s="461"/>
      <c r="L58" s="463">
        <f>SUM(L54:L57)</f>
        <v>41</v>
      </c>
      <c r="M58" s="464"/>
      <c r="N58" s="465"/>
      <c r="O58" s="466">
        <f>SUM(O54:O57)</f>
        <v>0</v>
      </c>
      <c r="P58" s="330"/>
      <c r="Q58" s="331"/>
      <c r="R58" s="691"/>
    </row>
    <row r="59" spans="1:18" s="56" customFormat="1" x14ac:dyDescent="0.2">
      <c r="A59" s="57"/>
      <c r="B59" s="58"/>
      <c r="C59" s="58"/>
      <c r="D59" s="58"/>
      <c r="E59" s="59"/>
      <c r="F59" s="59"/>
      <c r="G59" s="54"/>
      <c r="H59" s="80"/>
      <c r="I59" s="60"/>
      <c r="J59" s="61"/>
      <c r="K59" s="60"/>
      <c r="L59" s="101"/>
      <c r="M59" s="62"/>
      <c r="N59" s="292"/>
      <c r="O59" s="408"/>
      <c r="P59" s="54"/>
      <c r="Q59" s="55"/>
      <c r="R59" s="688"/>
    </row>
    <row r="60" spans="1:18" s="63" customFormat="1" x14ac:dyDescent="0.2">
      <c r="A60" s="467" t="s">
        <v>100</v>
      </c>
      <c r="B60" s="102"/>
      <c r="C60" s="102"/>
      <c r="D60" s="102"/>
      <c r="E60" s="103"/>
      <c r="F60" s="103"/>
      <c r="G60" s="104"/>
      <c r="H60" s="105"/>
      <c r="I60" s="106"/>
      <c r="J60" s="107"/>
      <c r="K60" s="106"/>
      <c r="L60" s="108"/>
      <c r="M60" s="468"/>
      <c r="N60" s="469"/>
      <c r="O60" s="470"/>
      <c r="P60" s="54"/>
      <c r="Q60" s="109"/>
      <c r="R60" s="690"/>
    </row>
    <row r="61" spans="1:18" s="56" customFormat="1" ht="57" x14ac:dyDescent="0.2">
      <c r="A61" s="57"/>
      <c r="B61" s="58"/>
      <c r="C61" s="58" t="s">
        <v>101</v>
      </c>
      <c r="D61" s="58"/>
      <c r="E61" s="59" t="s">
        <v>64</v>
      </c>
      <c r="F61" s="59" t="s">
        <v>102</v>
      </c>
      <c r="G61" s="54" t="s">
        <v>103</v>
      </c>
      <c r="H61" s="83" t="s">
        <v>104</v>
      </c>
      <c r="I61" s="110">
        <v>2</v>
      </c>
      <c r="J61" s="111">
        <v>26.3</v>
      </c>
      <c r="K61" s="110">
        <v>2</v>
      </c>
      <c r="L61" s="615">
        <v>28</v>
      </c>
      <c r="M61" s="62" t="s">
        <v>62</v>
      </c>
      <c r="N61" s="469"/>
      <c r="O61" s="470"/>
      <c r="P61" s="83" t="s">
        <v>233</v>
      </c>
      <c r="Q61" s="109" t="s">
        <v>234</v>
      </c>
      <c r="R61" s="690">
        <v>2</v>
      </c>
    </row>
    <row r="62" spans="1:18" s="56" customFormat="1" ht="28.5" x14ac:dyDescent="0.2">
      <c r="A62" s="57"/>
      <c r="B62" s="58"/>
      <c r="C62" s="58" t="s">
        <v>105</v>
      </c>
      <c r="D62" s="58"/>
      <c r="E62" s="59" t="s">
        <v>58</v>
      </c>
      <c r="F62" s="59" t="s">
        <v>106</v>
      </c>
      <c r="G62" s="54" t="s">
        <v>107</v>
      </c>
      <c r="H62" s="83" t="s">
        <v>108</v>
      </c>
      <c r="I62" s="110">
        <v>1</v>
      </c>
      <c r="J62" s="111">
        <v>17.5</v>
      </c>
      <c r="K62" s="110">
        <v>1</v>
      </c>
      <c r="L62" s="615">
        <v>21</v>
      </c>
      <c r="M62" s="62" t="s">
        <v>24</v>
      </c>
      <c r="N62" s="469"/>
      <c r="O62" s="470"/>
      <c r="P62" s="83" t="s">
        <v>235</v>
      </c>
      <c r="Q62" s="241" t="s">
        <v>109</v>
      </c>
      <c r="R62" s="690">
        <v>2</v>
      </c>
    </row>
    <row r="63" spans="1:18" s="56" customFormat="1" x14ac:dyDescent="0.2">
      <c r="A63" s="496"/>
      <c r="B63" s="58"/>
      <c r="C63" s="58" t="s">
        <v>122</v>
      </c>
      <c r="D63" s="58"/>
      <c r="E63" s="59" t="s">
        <v>58</v>
      </c>
      <c r="F63" s="59" t="s">
        <v>123</v>
      </c>
      <c r="G63" s="54" t="s">
        <v>124</v>
      </c>
      <c r="H63" s="83" t="s">
        <v>117</v>
      </c>
      <c r="I63" s="60">
        <v>1</v>
      </c>
      <c r="J63" s="61">
        <v>14.3</v>
      </c>
      <c r="K63" s="60"/>
      <c r="L63" s="101"/>
      <c r="M63" s="62"/>
      <c r="N63" s="491"/>
      <c r="O63" s="492"/>
      <c r="P63" s="63"/>
      <c r="Q63" s="55"/>
      <c r="R63" s="688">
        <v>2</v>
      </c>
    </row>
    <row r="64" spans="1:18" s="56" customFormat="1" x14ac:dyDescent="0.2">
      <c r="A64" s="496"/>
      <c r="B64" s="58"/>
      <c r="C64" s="58" t="s">
        <v>114</v>
      </c>
      <c r="D64" s="58"/>
      <c r="E64" s="304" t="s">
        <v>64</v>
      </c>
      <c r="F64" s="59" t="s">
        <v>115</v>
      </c>
      <c r="G64" s="54" t="s">
        <v>116</v>
      </c>
      <c r="H64" s="83" t="s">
        <v>117</v>
      </c>
      <c r="I64" s="60">
        <v>1</v>
      </c>
      <c r="J64" s="61">
        <v>13.7</v>
      </c>
      <c r="K64" s="60">
        <v>2</v>
      </c>
      <c r="L64" s="91">
        <v>21</v>
      </c>
      <c r="M64" s="62"/>
      <c r="N64" s="491"/>
      <c r="O64" s="492"/>
      <c r="P64" s="83" t="s">
        <v>118</v>
      </c>
      <c r="Q64" s="55" t="s">
        <v>109</v>
      </c>
      <c r="R64" s="688">
        <v>2</v>
      </c>
    </row>
    <row r="65" spans="1:18" s="56" customFormat="1" ht="15.75" thickBot="1" x14ac:dyDescent="0.25">
      <c r="A65" s="57"/>
      <c r="B65" s="58"/>
      <c r="C65" s="58"/>
      <c r="D65" s="58"/>
      <c r="E65" s="59"/>
      <c r="F65" s="59"/>
      <c r="G65" s="54"/>
      <c r="H65" s="80"/>
      <c r="I65" s="60"/>
      <c r="J65" s="61"/>
      <c r="K65" s="60"/>
      <c r="L65" s="101"/>
      <c r="M65" s="62"/>
      <c r="N65" s="471"/>
      <c r="O65" s="472"/>
      <c r="P65" s="54"/>
      <c r="Q65" s="55"/>
      <c r="R65" s="688"/>
    </row>
    <row r="66" spans="1:18" s="5" customFormat="1" x14ac:dyDescent="0.25">
      <c r="A66" s="473"/>
      <c r="B66" s="474"/>
      <c r="C66" s="474"/>
      <c r="D66" s="474"/>
      <c r="E66" s="475" t="s">
        <v>45</v>
      </c>
      <c r="F66" s="475"/>
      <c r="G66" s="475"/>
      <c r="H66" s="476"/>
      <c r="I66" s="477">
        <f>SUM(I61:I65)</f>
        <v>5</v>
      </c>
      <c r="J66" s="478"/>
      <c r="K66" s="477">
        <f>SUM(K61:K65)</f>
        <v>5</v>
      </c>
      <c r="L66" s="479"/>
      <c r="M66" s="477"/>
      <c r="N66" s="477">
        <f>SUM(N61:N65)</f>
        <v>0</v>
      </c>
      <c r="O66" s="477"/>
      <c r="P66" s="319"/>
      <c r="Q66" s="320"/>
      <c r="R66" s="700"/>
    </row>
    <row r="67" spans="1:18" s="5" customFormat="1" ht="15.75" thickBot="1" x14ac:dyDescent="0.3">
      <c r="A67" s="480"/>
      <c r="B67" s="481"/>
      <c r="C67" s="481"/>
      <c r="D67" s="481"/>
      <c r="E67" s="482" t="s">
        <v>46</v>
      </c>
      <c r="F67" s="482"/>
      <c r="G67" s="482"/>
      <c r="H67" s="483"/>
      <c r="I67" s="484"/>
      <c r="J67" s="485">
        <f>SUM(J61:J66)</f>
        <v>71.8</v>
      </c>
      <c r="K67" s="484"/>
      <c r="L67" s="486">
        <f>SUM(L61:L66)</f>
        <v>70</v>
      </c>
      <c r="M67" s="487"/>
      <c r="N67" s="488"/>
      <c r="O67" s="489">
        <f>SUM(O61:O66)</f>
        <v>0</v>
      </c>
      <c r="P67" s="330"/>
      <c r="Q67" s="331"/>
      <c r="R67" s="691"/>
    </row>
    <row r="68" spans="1:18" s="63" customFormat="1" x14ac:dyDescent="0.2">
      <c r="A68" s="112"/>
      <c r="B68" s="58"/>
      <c r="C68" s="58"/>
      <c r="D68" s="58"/>
      <c r="E68" s="59"/>
      <c r="F68" s="59"/>
      <c r="G68" s="54"/>
      <c r="H68" s="80"/>
      <c r="I68" s="60"/>
      <c r="J68" s="61"/>
      <c r="K68" s="60"/>
      <c r="L68" s="101"/>
      <c r="M68" s="62"/>
      <c r="N68" s="292"/>
      <c r="O68" s="408"/>
      <c r="P68" s="54"/>
      <c r="Q68" s="55"/>
      <c r="R68" s="688"/>
    </row>
    <row r="69" spans="1:18" s="56" customFormat="1" x14ac:dyDescent="0.2">
      <c r="A69" s="490" t="s">
        <v>227</v>
      </c>
      <c r="B69" s="113"/>
      <c r="C69" s="113"/>
      <c r="D69" s="113"/>
      <c r="E69" s="114"/>
      <c r="F69" s="114"/>
      <c r="G69" s="115"/>
      <c r="H69" s="116"/>
      <c r="I69" s="117"/>
      <c r="J69" s="118"/>
      <c r="K69" s="117"/>
      <c r="L69" s="119"/>
      <c r="M69" s="120"/>
      <c r="N69" s="491"/>
      <c r="O69" s="492"/>
      <c r="P69" s="54"/>
      <c r="Q69" s="55"/>
      <c r="R69" s="688"/>
    </row>
    <row r="70" spans="1:18" s="8" customFormat="1" ht="29.25" x14ac:dyDescent="0.2">
      <c r="A70" s="493"/>
      <c r="B70" s="93"/>
      <c r="C70" s="93" t="s">
        <v>110</v>
      </c>
      <c r="D70" s="93"/>
      <c r="E70" s="94" t="s">
        <v>111</v>
      </c>
      <c r="F70" s="94" t="s">
        <v>112</v>
      </c>
      <c r="G70" s="131" t="s">
        <v>107</v>
      </c>
      <c r="H70" s="83" t="s">
        <v>113</v>
      </c>
      <c r="I70" s="95">
        <v>1</v>
      </c>
      <c r="J70" s="96">
        <v>38.4</v>
      </c>
      <c r="K70" s="95">
        <v>1</v>
      </c>
      <c r="L70" s="616">
        <v>50</v>
      </c>
      <c r="M70" s="121"/>
      <c r="N70" s="494"/>
      <c r="O70" s="495"/>
      <c r="P70" s="131" t="s">
        <v>236</v>
      </c>
      <c r="Q70" s="97"/>
      <c r="R70" s="690">
        <v>2</v>
      </c>
    </row>
    <row r="71" spans="1:18" ht="43.5" customHeight="1" x14ac:dyDescent="0.2">
      <c r="A71" s="493"/>
      <c r="B71" s="93"/>
      <c r="C71" s="617">
        <v>423</v>
      </c>
      <c r="D71" s="93"/>
      <c r="E71" s="291" t="s">
        <v>245</v>
      </c>
      <c r="F71" s="94"/>
      <c r="G71" s="83" t="s">
        <v>119</v>
      </c>
      <c r="H71" s="637" t="s">
        <v>117</v>
      </c>
      <c r="I71" s="181">
        <v>8</v>
      </c>
      <c r="J71" s="618">
        <v>85.04</v>
      </c>
      <c r="K71" s="638">
        <v>10</v>
      </c>
      <c r="L71" s="639">
        <v>105</v>
      </c>
      <c r="M71" s="121"/>
      <c r="N71" s="497"/>
      <c r="O71" s="492"/>
      <c r="P71" s="54" t="s">
        <v>120</v>
      </c>
      <c r="Q71" s="122" t="s">
        <v>121</v>
      </c>
      <c r="R71" s="688">
        <v>2</v>
      </c>
    </row>
    <row r="72" spans="1:18" s="56" customFormat="1" ht="15.75" thickBot="1" x14ac:dyDescent="0.25">
      <c r="A72" s="287"/>
      <c r="B72" s="58"/>
      <c r="C72" s="58"/>
      <c r="D72" s="58"/>
      <c r="E72" s="59"/>
      <c r="F72" s="59"/>
      <c r="G72" s="54"/>
      <c r="H72" s="83"/>
      <c r="I72" s="60"/>
      <c r="J72" s="61"/>
      <c r="K72" s="60"/>
      <c r="L72" s="101"/>
      <c r="M72" s="62"/>
      <c r="N72" s="491"/>
      <c r="O72" s="492"/>
      <c r="P72" s="63"/>
      <c r="Q72" s="55"/>
      <c r="R72" s="688"/>
    </row>
    <row r="73" spans="1:18" s="5" customFormat="1" x14ac:dyDescent="0.25">
      <c r="A73" s="498"/>
      <c r="B73" s="499"/>
      <c r="C73" s="499"/>
      <c r="D73" s="499"/>
      <c r="E73" s="500" t="s">
        <v>45</v>
      </c>
      <c r="F73" s="500"/>
      <c r="G73" s="500"/>
      <c r="H73" s="501"/>
      <c r="I73" s="502">
        <f>SUM(I70:I72)</f>
        <v>9</v>
      </c>
      <c r="J73" s="503"/>
      <c r="K73" s="502">
        <f>SUM(K70:K72)</f>
        <v>11</v>
      </c>
      <c r="L73" s="504"/>
      <c r="M73" s="502"/>
      <c r="N73" s="502">
        <f>SUM(N70:N72)</f>
        <v>0</v>
      </c>
      <c r="O73" s="502"/>
      <c r="P73" s="319"/>
      <c r="Q73" s="320"/>
      <c r="R73" s="700"/>
    </row>
    <row r="74" spans="1:18" s="5" customFormat="1" ht="15.75" thickBot="1" x14ac:dyDescent="0.3">
      <c r="A74" s="505"/>
      <c r="B74" s="506"/>
      <c r="C74" s="506"/>
      <c r="D74" s="506"/>
      <c r="E74" s="507" t="s">
        <v>46</v>
      </c>
      <c r="F74" s="507"/>
      <c r="G74" s="507"/>
      <c r="H74" s="508"/>
      <c r="I74" s="509"/>
      <c r="J74" s="510">
        <f>SUM(J70:J73)</f>
        <v>123.44</v>
      </c>
      <c r="K74" s="509"/>
      <c r="L74" s="511">
        <f>SUM(L70:L73)</f>
        <v>155</v>
      </c>
      <c r="M74" s="512"/>
      <c r="N74" s="513"/>
      <c r="O74" s="514">
        <f>SUM(O70:O73)</f>
        <v>0</v>
      </c>
      <c r="P74" s="330"/>
      <c r="Q74" s="331"/>
      <c r="R74" s="691"/>
    </row>
    <row r="75" spans="1:18" s="290" customFormat="1" x14ac:dyDescent="0.25">
      <c r="A75" s="164"/>
      <c r="B75" s="165"/>
      <c r="C75" s="165"/>
      <c r="D75" s="165"/>
      <c r="E75" s="286"/>
      <c r="F75" s="286"/>
      <c r="G75" s="286"/>
      <c r="H75" s="167"/>
      <c r="I75" s="168"/>
      <c r="J75" s="357"/>
      <c r="K75" s="168"/>
      <c r="L75" s="358"/>
      <c r="M75" s="439"/>
      <c r="N75" s="360"/>
      <c r="O75" s="361"/>
      <c r="P75" s="515"/>
      <c r="Q75" s="363"/>
      <c r="R75" s="702"/>
    </row>
    <row r="76" spans="1:18" s="56" customFormat="1" x14ac:dyDescent="0.2">
      <c r="A76" s="516" t="s">
        <v>125</v>
      </c>
      <c r="B76" s="123"/>
      <c r="C76" s="123"/>
      <c r="D76" s="123"/>
      <c r="E76" s="124"/>
      <c r="F76" s="124"/>
      <c r="G76" s="125"/>
      <c r="H76" s="125"/>
      <c r="I76" s="126"/>
      <c r="J76" s="127"/>
      <c r="K76" s="128"/>
      <c r="L76" s="129"/>
      <c r="M76" s="130"/>
      <c r="N76" s="517"/>
      <c r="O76" s="518"/>
      <c r="P76" s="131"/>
      <c r="Q76" s="132"/>
      <c r="R76" s="688"/>
    </row>
    <row r="77" spans="1:18" s="56" customFormat="1" ht="28.5" x14ac:dyDescent="0.2">
      <c r="A77" s="287"/>
      <c r="B77" s="519"/>
      <c r="C77" s="520" t="s">
        <v>126</v>
      </c>
      <c r="D77" s="519"/>
      <c r="E77" s="55" t="s">
        <v>127</v>
      </c>
      <c r="F77" s="59"/>
      <c r="G77" s="54" t="s">
        <v>128</v>
      </c>
      <c r="H77" s="54"/>
      <c r="I77" s="110"/>
      <c r="J77" s="111"/>
      <c r="K77" s="110"/>
      <c r="L77" s="615">
        <v>40</v>
      </c>
      <c r="M77" s="62"/>
      <c r="N77" s="521"/>
      <c r="O77" s="518"/>
      <c r="P77" s="83" t="s">
        <v>229</v>
      </c>
      <c r="Q77" s="55"/>
      <c r="R77" s="688">
        <v>2</v>
      </c>
    </row>
    <row r="78" spans="1:18" ht="15.75" thickBot="1" x14ac:dyDescent="0.25">
      <c r="A78" s="522"/>
      <c r="B78" s="93"/>
      <c r="C78" s="93"/>
      <c r="D78" s="93"/>
      <c r="E78" s="94"/>
      <c r="F78" s="94"/>
      <c r="G78" s="131"/>
      <c r="H78" s="131"/>
      <c r="I78" s="95"/>
      <c r="J78" s="96"/>
      <c r="K78" s="95"/>
      <c r="L78" s="619"/>
      <c r="M78" s="121"/>
      <c r="N78" s="517"/>
      <c r="O78" s="518"/>
      <c r="P78" s="131"/>
      <c r="Q78" s="97"/>
      <c r="R78" s="690"/>
    </row>
    <row r="79" spans="1:18" s="5" customFormat="1" x14ac:dyDescent="0.25">
      <c r="A79" s="523"/>
      <c r="B79" s="524"/>
      <c r="C79" s="524"/>
      <c r="D79" s="524"/>
      <c r="E79" s="525" t="s">
        <v>45</v>
      </c>
      <c r="F79" s="525"/>
      <c r="G79" s="525"/>
      <c r="H79" s="526"/>
      <c r="I79" s="527"/>
      <c r="J79" s="528"/>
      <c r="K79" s="527"/>
      <c r="L79" s="529"/>
      <c r="M79" s="527"/>
      <c r="N79" s="527"/>
      <c r="O79" s="527"/>
      <c r="P79" s="319"/>
      <c r="Q79" s="320"/>
      <c r="R79" s="700"/>
    </row>
    <row r="80" spans="1:18" s="5" customFormat="1" ht="15.75" thickBot="1" x14ac:dyDescent="0.3">
      <c r="A80" s="530"/>
      <c r="B80" s="531"/>
      <c r="C80" s="531"/>
      <c r="D80" s="531"/>
      <c r="E80" s="532" t="s">
        <v>46</v>
      </c>
      <c r="F80" s="532"/>
      <c r="G80" s="532"/>
      <c r="H80" s="533"/>
      <c r="I80" s="534"/>
      <c r="J80" s="535"/>
      <c r="K80" s="534"/>
      <c r="L80" s="536">
        <f>SUM(L77:L79)</f>
        <v>40</v>
      </c>
      <c r="M80" s="537"/>
      <c r="N80" s="538"/>
      <c r="O80" s="539">
        <f>SUM(O77:O79)</f>
        <v>0</v>
      </c>
      <c r="P80" s="330"/>
      <c r="Q80" s="331"/>
      <c r="R80" s="691"/>
    </row>
    <row r="81" spans="1:18" s="5" customFormat="1" x14ac:dyDescent="0.25">
      <c r="A81" s="164"/>
      <c r="B81" s="165"/>
      <c r="C81" s="165"/>
      <c r="D81" s="165"/>
      <c r="E81" s="286"/>
      <c r="F81" s="286"/>
      <c r="G81" s="286"/>
      <c r="H81" s="167"/>
      <c r="I81" s="168"/>
      <c r="J81" s="357"/>
      <c r="K81" s="168"/>
      <c r="L81" s="358"/>
      <c r="M81" s="439"/>
      <c r="N81" s="360"/>
      <c r="O81" s="361"/>
      <c r="P81" s="362"/>
      <c r="Q81" s="363"/>
      <c r="R81" s="702"/>
    </row>
    <row r="82" spans="1:18" s="56" customFormat="1" x14ac:dyDescent="0.2">
      <c r="A82" s="540" t="s">
        <v>129</v>
      </c>
      <c r="B82" s="134"/>
      <c r="C82" s="134"/>
      <c r="D82" s="134"/>
      <c r="E82" s="135"/>
      <c r="F82" s="135"/>
      <c r="G82" s="136"/>
      <c r="H82" s="136"/>
      <c r="I82" s="137"/>
      <c r="J82" s="138"/>
      <c r="K82" s="139"/>
      <c r="L82" s="140"/>
      <c r="M82" s="141"/>
      <c r="N82" s="541"/>
      <c r="O82" s="542"/>
      <c r="P82" s="131"/>
      <c r="Q82" s="132"/>
      <c r="R82" s="688"/>
    </row>
    <row r="83" spans="1:18" s="56" customFormat="1" x14ac:dyDescent="0.2">
      <c r="A83" s="522"/>
      <c r="B83" s="93"/>
      <c r="C83" s="93" t="s">
        <v>130</v>
      </c>
      <c r="D83" s="93"/>
      <c r="E83" s="94" t="s">
        <v>131</v>
      </c>
      <c r="F83" s="94" t="s">
        <v>132</v>
      </c>
      <c r="G83" s="131" t="s">
        <v>133</v>
      </c>
      <c r="H83" s="131"/>
      <c r="I83" s="95"/>
      <c r="J83" s="111">
        <v>39</v>
      </c>
      <c r="K83" s="151"/>
      <c r="L83" s="615">
        <v>80</v>
      </c>
      <c r="M83" s="121" t="s">
        <v>24</v>
      </c>
      <c r="N83" s="543"/>
      <c r="O83" s="542"/>
      <c r="P83" s="83" t="s">
        <v>134</v>
      </c>
      <c r="Q83" s="142" t="s">
        <v>135</v>
      </c>
      <c r="R83" s="688">
        <v>2</v>
      </c>
    </row>
    <row r="84" spans="1:18" s="56" customFormat="1" x14ac:dyDescent="0.2">
      <c r="A84" s="522"/>
      <c r="B84" s="93"/>
      <c r="C84" s="93"/>
      <c r="D84" s="93"/>
      <c r="E84" s="94" t="s">
        <v>243</v>
      </c>
      <c r="F84" s="94"/>
      <c r="G84" s="131"/>
      <c r="H84" s="131"/>
      <c r="I84" s="95"/>
      <c r="J84" s="111"/>
      <c r="K84" s="151"/>
      <c r="L84" s="152"/>
      <c r="M84" s="121"/>
      <c r="N84" s="541"/>
      <c r="O84" s="542"/>
      <c r="P84" s="83"/>
      <c r="Q84" s="142"/>
      <c r="R84" s="688">
        <v>2</v>
      </c>
    </row>
    <row r="85" spans="1:18" s="56" customFormat="1" ht="15.75" thickBot="1" x14ac:dyDescent="0.25">
      <c r="A85" s="622"/>
      <c r="B85" s="623"/>
      <c r="C85" s="623"/>
      <c r="D85" s="623"/>
      <c r="E85" s="624"/>
      <c r="F85" s="624"/>
      <c r="G85" s="625"/>
      <c r="H85" s="625"/>
      <c r="I85" s="626"/>
      <c r="J85" s="627"/>
      <c r="K85" s="628"/>
      <c r="L85" s="634"/>
      <c r="M85" s="629"/>
      <c r="N85" s="630"/>
      <c r="O85" s="631"/>
      <c r="P85" s="632"/>
      <c r="Q85" s="633"/>
      <c r="R85" s="692"/>
    </row>
    <row r="86" spans="1:18" s="5" customFormat="1" x14ac:dyDescent="0.25">
      <c r="A86" s="312"/>
      <c r="B86" s="313"/>
      <c r="C86" s="313"/>
      <c r="D86" s="313"/>
      <c r="E86" s="314" t="s">
        <v>45</v>
      </c>
      <c r="F86" s="314"/>
      <c r="G86" s="314"/>
      <c r="H86" s="315"/>
      <c r="I86" s="316"/>
      <c r="J86" s="317"/>
      <c r="K86" s="316"/>
      <c r="L86" s="318"/>
      <c r="M86" s="316"/>
      <c r="N86" s="316"/>
      <c r="O86" s="316"/>
      <c r="P86" s="319"/>
      <c r="Q86" s="320"/>
      <c r="R86" s="700"/>
    </row>
    <row r="87" spans="1:18" s="5" customFormat="1" ht="15.75" thickBot="1" x14ac:dyDescent="0.3">
      <c r="A87" s="321"/>
      <c r="B87" s="322"/>
      <c r="C87" s="322"/>
      <c r="D87" s="322"/>
      <c r="E87" s="323" t="s">
        <v>46</v>
      </c>
      <c r="F87" s="323"/>
      <c r="G87" s="323"/>
      <c r="H87" s="311"/>
      <c r="I87" s="324"/>
      <c r="J87" s="325">
        <f>SUM(J83:J86)</f>
        <v>39</v>
      </c>
      <c r="K87" s="324"/>
      <c r="L87" s="326">
        <f>SUM(L83:L86)</f>
        <v>80</v>
      </c>
      <c r="M87" s="327"/>
      <c r="N87" s="328"/>
      <c r="O87" s="329">
        <f>SUM(O83:O86)</f>
        <v>0</v>
      </c>
      <c r="P87" s="330"/>
      <c r="Q87" s="331"/>
      <c r="R87" s="691"/>
    </row>
    <row r="88" spans="1:18" s="5" customFormat="1" x14ac:dyDescent="0.25">
      <c r="A88" s="164"/>
      <c r="B88" s="165"/>
      <c r="C88" s="165"/>
      <c r="D88" s="165"/>
      <c r="E88" s="286"/>
      <c r="F88" s="286"/>
      <c r="G88" s="286"/>
      <c r="H88" s="167"/>
      <c r="I88" s="168"/>
      <c r="J88" s="357"/>
      <c r="K88" s="168"/>
      <c r="L88" s="358"/>
      <c r="M88" s="439"/>
      <c r="N88" s="360"/>
      <c r="O88" s="361"/>
      <c r="P88" s="362"/>
      <c r="Q88" s="363"/>
      <c r="R88" s="702"/>
    </row>
    <row r="89" spans="1:18" s="56" customFormat="1" x14ac:dyDescent="0.2">
      <c r="A89" s="544" t="s">
        <v>136</v>
      </c>
      <c r="B89" s="143"/>
      <c r="C89" s="143"/>
      <c r="D89" s="143"/>
      <c r="E89" s="144"/>
      <c r="F89" s="144"/>
      <c r="G89" s="145"/>
      <c r="H89" s="145"/>
      <c r="I89" s="146"/>
      <c r="J89" s="147"/>
      <c r="K89" s="148"/>
      <c r="L89" s="149"/>
      <c r="M89" s="150"/>
      <c r="N89" s="545"/>
      <c r="O89" s="546"/>
      <c r="P89" s="83"/>
      <c r="Q89" s="142"/>
      <c r="R89" s="688"/>
    </row>
    <row r="90" spans="1:18" s="63" customFormat="1" ht="28.5" x14ac:dyDescent="0.2">
      <c r="A90" s="288"/>
      <c r="B90" s="58"/>
      <c r="C90" s="58" t="s">
        <v>137</v>
      </c>
      <c r="D90" s="58"/>
      <c r="E90" s="59" t="s">
        <v>64</v>
      </c>
      <c r="F90" s="59" t="s">
        <v>138</v>
      </c>
      <c r="G90" s="54" t="s">
        <v>103</v>
      </c>
      <c r="H90" s="80" t="s">
        <v>139</v>
      </c>
      <c r="I90" s="60">
        <v>2</v>
      </c>
      <c r="J90" s="61">
        <v>40</v>
      </c>
      <c r="K90" s="60">
        <v>2</v>
      </c>
      <c r="L90" s="91">
        <v>28</v>
      </c>
      <c r="M90" s="62" t="s">
        <v>24</v>
      </c>
      <c r="N90" s="547"/>
      <c r="O90" s="548"/>
      <c r="P90" s="83" t="s">
        <v>237</v>
      </c>
      <c r="Q90" s="55" t="s">
        <v>140</v>
      </c>
      <c r="R90" s="688">
        <v>2</v>
      </c>
    </row>
    <row r="91" spans="1:18" s="63" customFormat="1" ht="57" x14ac:dyDescent="0.2">
      <c r="A91" s="288"/>
      <c r="B91" s="58"/>
      <c r="C91" s="58" t="s">
        <v>141</v>
      </c>
      <c r="D91" s="58"/>
      <c r="E91" s="59" t="s">
        <v>70</v>
      </c>
      <c r="F91" s="59" t="s">
        <v>142</v>
      </c>
      <c r="G91" s="54"/>
      <c r="H91" s="80" t="s">
        <v>139</v>
      </c>
      <c r="I91" s="110"/>
      <c r="J91" s="111">
        <v>24.5</v>
      </c>
      <c r="K91" s="110"/>
      <c r="L91" s="615">
        <v>24</v>
      </c>
      <c r="M91" s="62"/>
      <c r="N91" s="549"/>
      <c r="O91" s="546"/>
      <c r="P91" s="83" t="s">
        <v>143</v>
      </c>
      <c r="Q91" s="55" t="s">
        <v>238</v>
      </c>
      <c r="R91" s="688">
        <v>2</v>
      </c>
    </row>
    <row r="92" spans="1:18" s="63" customFormat="1" ht="46.5" customHeight="1" x14ac:dyDescent="0.2">
      <c r="A92" s="287"/>
      <c r="B92" s="58"/>
      <c r="C92" s="58" t="s">
        <v>144</v>
      </c>
      <c r="D92" s="58"/>
      <c r="E92" s="55" t="s">
        <v>248</v>
      </c>
      <c r="F92" s="59"/>
      <c r="G92" s="54" t="s">
        <v>145</v>
      </c>
      <c r="H92" s="83" t="s">
        <v>117</v>
      </c>
      <c r="I92" s="110">
        <v>1</v>
      </c>
      <c r="J92" s="111">
        <v>18.7</v>
      </c>
      <c r="K92" s="110">
        <v>1</v>
      </c>
      <c r="L92" s="644">
        <v>30</v>
      </c>
      <c r="M92" s="62" t="s">
        <v>24</v>
      </c>
      <c r="N92" s="549"/>
      <c r="O92" s="546"/>
      <c r="P92" s="54" t="s">
        <v>146</v>
      </c>
      <c r="Q92" s="109" t="s">
        <v>239</v>
      </c>
      <c r="R92" s="690">
        <v>2</v>
      </c>
    </row>
    <row r="93" spans="1:18" s="63" customFormat="1" ht="29.25" customHeight="1" x14ac:dyDescent="0.25">
      <c r="A93" s="288"/>
      <c r="B93" s="58"/>
      <c r="C93" s="656" t="s">
        <v>49</v>
      </c>
      <c r="D93" s="657"/>
      <c r="E93" s="658" t="s">
        <v>249</v>
      </c>
      <c r="F93" s="59"/>
      <c r="G93" s="54"/>
      <c r="H93" s="80"/>
      <c r="I93" s="653">
        <v>0</v>
      </c>
      <c r="J93" s="654"/>
      <c r="K93" s="653">
        <v>2</v>
      </c>
      <c r="L93" s="91"/>
      <c r="M93" s="62"/>
      <c r="N93" s="547"/>
      <c r="O93" s="548"/>
      <c r="P93" s="83" t="s">
        <v>250</v>
      </c>
      <c r="Q93" s="55"/>
      <c r="R93" s="688">
        <v>2</v>
      </c>
    </row>
    <row r="94" spans="1:18" s="56" customFormat="1" ht="15.75" thickBot="1" x14ac:dyDescent="0.25">
      <c r="A94" s="522"/>
      <c r="B94" s="93"/>
      <c r="C94" s="93"/>
      <c r="D94" s="93"/>
      <c r="E94" s="94"/>
      <c r="F94" s="94"/>
      <c r="G94" s="131"/>
      <c r="H94" s="131"/>
      <c r="I94" s="95"/>
      <c r="J94" s="111"/>
      <c r="K94" s="151"/>
      <c r="L94" s="152"/>
      <c r="M94" s="121"/>
      <c r="N94" s="545"/>
      <c r="O94" s="546"/>
      <c r="P94" s="83"/>
      <c r="Q94" s="142"/>
      <c r="R94" s="688"/>
    </row>
    <row r="95" spans="1:18" s="5" customFormat="1" x14ac:dyDescent="0.25">
      <c r="A95" s="550"/>
      <c r="B95" s="551"/>
      <c r="C95" s="551"/>
      <c r="D95" s="551"/>
      <c r="E95" s="552" t="s">
        <v>45</v>
      </c>
      <c r="F95" s="552"/>
      <c r="G95" s="552"/>
      <c r="H95" s="553"/>
      <c r="I95" s="554">
        <f>SUM(I89:I94)</f>
        <v>3</v>
      </c>
      <c r="J95" s="555"/>
      <c r="K95" s="554">
        <f>SUM(K90:K94)</f>
        <v>5</v>
      </c>
      <c r="L95" s="556"/>
      <c r="M95" s="554"/>
      <c r="N95" s="554">
        <v>3</v>
      </c>
      <c r="O95" s="554"/>
      <c r="P95" s="319"/>
      <c r="Q95" s="320"/>
      <c r="R95" s="700"/>
    </row>
    <row r="96" spans="1:18" s="5" customFormat="1" ht="15.75" thickBot="1" x14ac:dyDescent="0.3">
      <c r="A96" s="557"/>
      <c r="B96" s="558"/>
      <c r="C96" s="558"/>
      <c r="D96" s="558"/>
      <c r="E96" s="559" t="s">
        <v>46</v>
      </c>
      <c r="F96" s="559"/>
      <c r="G96" s="559"/>
      <c r="H96" s="560"/>
      <c r="I96" s="561"/>
      <c r="J96" s="562">
        <f>SUM(J90:J95)</f>
        <v>83.2</v>
      </c>
      <c r="K96" s="561"/>
      <c r="L96" s="563">
        <f>SUM(L90:L95)</f>
        <v>82</v>
      </c>
      <c r="M96" s="564"/>
      <c r="N96" s="565"/>
      <c r="O96" s="566">
        <f>SUM(O90:O95)</f>
        <v>0</v>
      </c>
      <c r="P96" s="330"/>
      <c r="Q96" s="331"/>
      <c r="R96" s="691"/>
    </row>
    <row r="97" spans="1:18" s="5" customFormat="1" x14ac:dyDescent="0.25">
      <c r="A97" s="164"/>
      <c r="B97" s="165"/>
      <c r="C97" s="165"/>
      <c r="D97" s="165"/>
      <c r="E97" s="286"/>
      <c r="F97" s="286"/>
      <c r="G97" s="286"/>
      <c r="H97" s="167"/>
      <c r="I97" s="168"/>
      <c r="J97" s="357"/>
      <c r="K97" s="168"/>
      <c r="L97" s="358"/>
      <c r="M97" s="439"/>
      <c r="N97" s="360"/>
      <c r="O97" s="361"/>
      <c r="P97" s="362"/>
      <c r="Q97" s="363"/>
      <c r="R97" s="702"/>
    </row>
    <row r="98" spans="1:18" s="5" customFormat="1" x14ac:dyDescent="0.25">
      <c r="A98" s="660" t="s">
        <v>252</v>
      </c>
      <c r="B98" s="645"/>
      <c r="C98" s="645"/>
      <c r="D98" s="645"/>
      <c r="E98" s="646"/>
      <c r="F98" s="646"/>
      <c r="G98" s="646"/>
      <c r="H98" s="647"/>
      <c r="I98" s="648"/>
      <c r="J98" s="649"/>
      <c r="K98" s="648"/>
      <c r="L98" s="650"/>
      <c r="M98" s="651"/>
      <c r="N98" s="652"/>
      <c r="O98" s="635"/>
      <c r="P98" s="362"/>
      <c r="Q98" s="363"/>
      <c r="R98" s="702"/>
    </row>
    <row r="99" spans="1:18" s="5" customFormat="1" x14ac:dyDescent="0.25">
      <c r="A99" s="655"/>
      <c r="B99" s="165"/>
      <c r="C99" s="165"/>
      <c r="D99" s="165"/>
      <c r="E99" s="286"/>
      <c r="F99" s="286"/>
      <c r="G99" s="286"/>
      <c r="H99" s="167"/>
      <c r="I99" s="168"/>
      <c r="J99" s="357"/>
      <c r="K99" s="168"/>
      <c r="L99" s="358"/>
      <c r="M99" s="439"/>
      <c r="N99" s="360"/>
      <c r="O99" s="361"/>
      <c r="P99" s="362"/>
      <c r="Q99" s="363"/>
      <c r="R99" s="702"/>
    </row>
    <row r="100" spans="1:18" s="5" customFormat="1" x14ac:dyDescent="0.25">
      <c r="A100" s="164"/>
      <c r="B100" s="165"/>
      <c r="C100" s="656" t="s">
        <v>49</v>
      </c>
      <c r="D100" s="165"/>
      <c r="E100" s="659" t="s">
        <v>58</v>
      </c>
      <c r="F100" s="659"/>
      <c r="G100" s="659" t="s">
        <v>251</v>
      </c>
      <c r="H100" s="167"/>
      <c r="I100" s="168"/>
      <c r="J100" s="357"/>
      <c r="K100" s="662">
        <v>1</v>
      </c>
      <c r="L100" s="663">
        <v>14</v>
      </c>
      <c r="M100" s="439"/>
      <c r="N100" s="360"/>
      <c r="O100" s="361"/>
      <c r="P100" s="362"/>
      <c r="Q100" s="363"/>
      <c r="R100" s="702">
        <v>2</v>
      </c>
    </row>
    <row r="101" spans="1:18" s="5" customFormat="1" x14ac:dyDescent="0.25">
      <c r="A101" s="164"/>
      <c r="B101" s="165"/>
      <c r="C101" s="656" t="s">
        <v>49</v>
      </c>
      <c r="D101" s="165"/>
      <c r="E101" s="661" t="s">
        <v>64</v>
      </c>
      <c r="F101" s="659"/>
      <c r="G101" s="659" t="s">
        <v>253</v>
      </c>
      <c r="H101" s="167"/>
      <c r="I101" s="168"/>
      <c r="J101" s="357"/>
      <c r="K101" s="662">
        <v>2</v>
      </c>
      <c r="L101" s="663">
        <v>21</v>
      </c>
      <c r="M101" s="439"/>
      <c r="N101" s="360"/>
      <c r="O101" s="361"/>
      <c r="P101" s="362"/>
      <c r="Q101" s="363"/>
      <c r="R101" s="702">
        <v>2</v>
      </c>
    </row>
    <row r="102" spans="1:18" s="5" customFormat="1" x14ac:dyDescent="0.25">
      <c r="A102" s="164"/>
      <c r="B102" s="165"/>
      <c r="C102" s="656" t="s">
        <v>49</v>
      </c>
      <c r="D102" s="165"/>
      <c r="E102" s="661" t="s">
        <v>64</v>
      </c>
      <c r="F102" s="286"/>
      <c r="G102" s="659" t="s">
        <v>253</v>
      </c>
      <c r="H102" s="167"/>
      <c r="I102" s="168"/>
      <c r="J102" s="357"/>
      <c r="K102" s="662">
        <v>2</v>
      </c>
      <c r="L102" s="663">
        <v>21</v>
      </c>
      <c r="M102" s="439"/>
      <c r="N102" s="360"/>
      <c r="O102" s="361"/>
      <c r="P102" s="362"/>
      <c r="Q102" s="363"/>
      <c r="R102" s="702">
        <v>2</v>
      </c>
    </row>
    <row r="103" spans="1:18" s="5" customFormat="1" x14ac:dyDescent="0.25">
      <c r="A103" s="164"/>
      <c r="B103" s="165"/>
      <c r="C103" s="656" t="s">
        <v>49</v>
      </c>
      <c r="D103" s="165"/>
      <c r="E103" s="661" t="s">
        <v>64</v>
      </c>
      <c r="F103" s="286"/>
      <c r="G103" s="659" t="s">
        <v>253</v>
      </c>
      <c r="H103" s="167"/>
      <c r="I103" s="168"/>
      <c r="J103" s="357"/>
      <c r="K103" s="662">
        <v>2</v>
      </c>
      <c r="L103" s="663">
        <v>21</v>
      </c>
      <c r="M103" s="439"/>
      <c r="N103" s="360"/>
      <c r="O103" s="361"/>
      <c r="P103" s="362"/>
      <c r="Q103" s="363"/>
      <c r="R103" s="702">
        <v>2</v>
      </c>
    </row>
    <row r="104" spans="1:18" s="5" customFormat="1" ht="15.75" thickBot="1" x14ac:dyDescent="0.3">
      <c r="A104" s="164"/>
      <c r="B104" s="165"/>
      <c r="C104" s="165"/>
      <c r="D104" s="165"/>
      <c r="E104" s="286"/>
      <c r="F104" s="286"/>
      <c r="G104" s="286"/>
      <c r="H104" s="167"/>
      <c r="I104" s="168"/>
      <c r="J104" s="357"/>
      <c r="K104" s="168"/>
      <c r="L104" s="358"/>
      <c r="M104" s="439"/>
      <c r="N104" s="360"/>
      <c r="O104" s="361"/>
      <c r="P104" s="362"/>
      <c r="Q104" s="363"/>
      <c r="R104" s="702"/>
    </row>
    <row r="105" spans="1:18" s="5" customFormat="1" x14ac:dyDescent="0.25">
      <c r="A105" s="664"/>
      <c r="B105" s="665"/>
      <c r="C105" s="665"/>
      <c r="D105" s="665"/>
      <c r="E105" s="666" t="s">
        <v>45</v>
      </c>
      <c r="F105" s="666"/>
      <c r="G105" s="666"/>
      <c r="H105" s="667"/>
      <c r="I105" s="668">
        <f>SUM(I99:I104)</f>
        <v>0</v>
      </c>
      <c r="J105" s="669"/>
      <c r="K105" s="668">
        <f>SUM(K100:K104)</f>
        <v>7</v>
      </c>
      <c r="L105" s="680">
        <f>SUM(L100:L104)</f>
        <v>77</v>
      </c>
      <c r="M105" s="668"/>
      <c r="N105" s="668">
        <v>3</v>
      </c>
      <c r="O105" s="668"/>
      <c r="P105" s="319"/>
      <c r="Q105" s="320"/>
      <c r="R105" s="700"/>
    </row>
    <row r="106" spans="1:18" s="56" customFormat="1" ht="15.75" thickBot="1" x14ac:dyDescent="0.25">
      <c r="A106" s="670"/>
      <c r="B106" s="671"/>
      <c r="C106" s="671"/>
      <c r="D106" s="671"/>
      <c r="E106" s="672" t="s">
        <v>46</v>
      </c>
      <c r="F106" s="672"/>
      <c r="G106" s="672"/>
      <c r="H106" s="673"/>
      <c r="I106" s="674"/>
      <c r="J106" s="675">
        <f>SUM(J100:J105)</f>
        <v>0</v>
      </c>
      <c r="K106" s="674"/>
      <c r="L106" s="676"/>
      <c r="M106" s="677"/>
      <c r="N106" s="678"/>
      <c r="O106" s="679">
        <f>SUM(O100:O105)</f>
        <v>0</v>
      </c>
      <c r="P106" s="330"/>
      <c r="Q106" s="331"/>
      <c r="R106" s="691"/>
    </row>
    <row r="107" spans="1:18" s="63" customFormat="1" x14ac:dyDescent="0.2">
      <c r="A107" s="164"/>
      <c r="B107" s="165"/>
      <c r="C107" s="165"/>
      <c r="D107" s="165"/>
      <c r="E107" s="286"/>
      <c r="F107" s="286"/>
      <c r="G107" s="286"/>
      <c r="H107" s="167"/>
      <c r="I107" s="168"/>
      <c r="J107" s="357"/>
      <c r="K107" s="168"/>
      <c r="L107" s="358"/>
      <c r="M107" s="439"/>
      <c r="N107" s="360"/>
      <c r="O107" s="361"/>
      <c r="P107" s="362"/>
      <c r="Q107" s="363"/>
      <c r="R107" s="702"/>
    </row>
    <row r="108" spans="1:18" outlineLevel="1" x14ac:dyDescent="0.2">
      <c r="A108" s="734"/>
      <c r="B108" s="735"/>
      <c r="C108" s="735"/>
      <c r="D108" s="735"/>
      <c r="E108" s="736" t="s">
        <v>264</v>
      </c>
      <c r="F108" s="737"/>
      <c r="G108" s="738"/>
      <c r="H108" s="738"/>
      <c r="I108" s="739"/>
      <c r="J108" s="740"/>
      <c r="K108" s="738"/>
      <c r="L108" s="738"/>
      <c r="M108" s="738"/>
      <c r="N108" s="173"/>
      <c r="O108" s="173"/>
      <c r="P108" s="54"/>
      <c r="Q108" s="54"/>
      <c r="R108" s="54"/>
    </row>
    <row r="109" spans="1:18" outlineLevel="1" x14ac:dyDescent="0.2">
      <c r="A109" s="175"/>
      <c r="B109" s="176"/>
      <c r="C109" s="176"/>
      <c r="D109" s="176"/>
      <c r="E109" s="177"/>
      <c r="F109" s="177"/>
      <c r="G109" s="178"/>
      <c r="H109" s="178"/>
      <c r="I109" s="179"/>
      <c r="J109" s="180"/>
      <c r="K109" s="181"/>
      <c r="L109" s="121"/>
      <c r="M109" s="182"/>
      <c r="N109" s="572"/>
      <c r="O109" s="408"/>
      <c r="P109" s="131"/>
      <c r="Q109" s="132"/>
      <c r="R109" s="688"/>
    </row>
    <row r="110" spans="1:18" s="275" customFormat="1" x14ac:dyDescent="0.2">
      <c r="A110" s="705"/>
      <c r="B110" s="58"/>
      <c r="C110" s="58"/>
      <c r="D110" s="58"/>
      <c r="E110" s="55" t="s">
        <v>259</v>
      </c>
      <c r="F110" s="55"/>
      <c r="G110" s="54"/>
      <c r="H110" s="54"/>
      <c r="I110" s="706"/>
      <c r="J110" s="707"/>
      <c r="K110" s="708"/>
      <c r="L110" s="712">
        <v>150</v>
      </c>
      <c r="M110" s="121"/>
      <c r="N110" s="709"/>
      <c r="O110" s="710"/>
      <c r="P110" s="131" t="s">
        <v>263</v>
      </c>
      <c r="Q110" s="97"/>
      <c r="R110" s="711">
        <v>1</v>
      </c>
    </row>
    <row r="111" spans="1:18" s="275" customFormat="1" x14ac:dyDescent="0.2">
      <c r="A111" s="705"/>
      <c r="B111" s="58"/>
      <c r="C111" s="58"/>
      <c r="D111" s="58"/>
      <c r="E111" s="55" t="s">
        <v>261</v>
      </c>
      <c r="F111" s="55"/>
      <c r="G111" s="54"/>
      <c r="H111" s="54"/>
      <c r="I111" s="706"/>
      <c r="J111" s="707"/>
      <c r="K111" s="708"/>
      <c r="L111" s="712">
        <v>460</v>
      </c>
      <c r="M111" s="121"/>
      <c r="N111" s="709"/>
      <c r="O111" s="710"/>
      <c r="P111" s="131" t="s">
        <v>263</v>
      </c>
      <c r="Q111" s="97"/>
      <c r="R111" s="711">
        <v>2</v>
      </c>
    </row>
    <row r="112" spans="1:18" s="63" customFormat="1" outlineLevel="1" x14ac:dyDescent="0.2">
      <c r="A112" s="92"/>
      <c r="B112" s="93"/>
      <c r="C112" s="93"/>
      <c r="D112" s="93"/>
      <c r="E112" s="94" t="s">
        <v>260</v>
      </c>
      <c r="F112" s="94"/>
      <c r="G112" s="131"/>
      <c r="H112" s="131"/>
      <c r="I112" s="716"/>
      <c r="J112" s="717"/>
      <c r="K112" s="713"/>
      <c r="L112" s="715">
        <v>100</v>
      </c>
      <c r="M112" s="121"/>
      <c r="N112" s="567"/>
      <c r="O112" s="568"/>
      <c r="P112" s="131" t="s">
        <v>263</v>
      </c>
      <c r="Q112" s="97"/>
      <c r="R112" s="714">
        <v>7</v>
      </c>
    </row>
    <row r="113" spans="1:18" s="63" customFormat="1" ht="15.75" outlineLevel="1" thickBot="1" x14ac:dyDescent="0.25">
      <c r="A113" s="721"/>
      <c r="B113" s="623"/>
      <c r="C113" s="623"/>
      <c r="D113" s="623"/>
      <c r="E113" s="624"/>
      <c r="F113" s="624"/>
      <c r="G113" s="625"/>
      <c r="H113" s="625"/>
      <c r="I113" s="722"/>
      <c r="J113" s="723"/>
      <c r="K113" s="724"/>
      <c r="L113" s="725"/>
      <c r="M113" s="620"/>
      <c r="N113" s="726"/>
      <c r="O113" s="621"/>
      <c r="P113" s="625"/>
      <c r="Q113" s="727"/>
      <c r="R113" s="728"/>
    </row>
    <row r="114" spans="1:18" s="153" customFormat="1" x14ac:dyDescent="0.2">
      <c r="A114" s="741"/>
      <c r="B114" s="742"/>
      <c r="C114" s="742"/>
      <c r="D114" s="742"/>
      <c r="E114" s="743" t="s">
        <v>45</v>
      </c>
      <c r="F114" s="744"/>
      <c r="G114" s="745"/>
      <c r="H114" s="745"/>
      <c r="I114" s="746"/>
      <c r="J114" s="747"/>
      <c r="K114" s="748"/>
      <c r="L114" s="749"/>
      <c r="M114" s="750"/>
      <c r="N114" s="718">
        <f>N89+N98</f>
        <v>0</v>
      </c>
      <c r="O114" s="719"/>
      <c r="P114" s="729"/>
      <c r="Q114" s="729"/>
      <c r="R114" s="729"/>
    </row>
    <row r="115" spans="1:18" s="153" customFormat="1" ht="15.75" thickBot="1" x14ac:dyDescent="0.25">
      <c r="A115" s="751"/>
      <c r="B115" s="752"/>
      <c r="C115" s="752"/>
      <c r="D115" s="752"/>
      <c r="E115" s="753" t="s">
        <v>46</v>
      </c>
      <c r="F115" s="753"/>
      <c r="G115" s="754"/>
      <c r="H115" s="754"/>
      <c r="I115" s="755"/>
      <c r="J115" s="756"/>
      <c r="K115" s="757"/>
      <c r="L115" s="758">
        <f>SUM(L110:L112)</f>
        <v>710</v>
      </c>
      <c r="M115" s="759"/>
      <c r="N115" s="158"/>
      <c r="O115" s="720">
        <f>O90+O99</f>
        <v>0</v>
      </c>
      <c r="P115" s="730"/>
      <c r="Q115" s="730"/>
      <c r="R115" s="730"/>
    </row>
    <row r="116" spans="1:18" s="153" customFormat="1" x14ac:dyDescent="0.2">
      <c r="A116" s="164"/>
      <c r="B116" s="165"/>
      <c r="C116" s="165"/>
      <c r="D116" s="165"/>
      <c r="E116" s="286"/>
      <c r="F116" s="286"/>
      <c r="G116" s="286"/>
      <c r="H116" s="167"/>
      <c r="I116" s="168"/>
      <c r="J116" s="357"/>
      <c r="K116" s="168"/>
      <c r="L116" s="358"/>
      <c r="M116" s="439"/>
      <c r="N116" s="360"/>
      <c r="O116" s="361"/>
      <c r="P116" s="362"/>
      <c r="Q116" s="363"/>
      <c r="R116" s="702"/>
    </row>
    <row r="117" spans="1:18" s="153" customFormat="1" ht="15.75" thickBot="1" x14ac:dyDescent="0.25">
      <c r="A117" s="154"/>
      <c r="B117" s="155"/>
      <c r="C117" s="155"/>
      <c r="D117" s="155"/>
      <c r="E117" s="156" t="s">
        <v>148</v>
      </c>
      <c r="F117" s="156"/>
      <c r="G117" s="157"/>
      <c r="H117" s="157"/>
      <c r="I117" s="158"/>
      <c r="J117" s="159">
        <f>J20+J41+J51+J58+J67+J74+J87+J96+J106+J115</f>
        <v>774.44</v>
      </c>
      <c r="K117" s="160"/>
      <c r="L117" s="569">
        <f>L20+L27+L33+L41+L51+L58+L67+L74+L80+L87+L96+L105+L115</f>
        <v>2192</v>
      </c>
      <c r="M117" s="161"/>
      <c r="N117" s="158"/>
      <c r="O117" s="569">
        <f>O20+O27+O33+O41+O51+O58+O67+O74+O80+O87+O96</f>
        <v>303.91499999999996</v>
      </c>
      <c r="P117" s="309"/>
      <c r="Q117" s="309"/>
      <c r="R117" s="731"/>
    </row>
    <row r="118" spans="1:18" s="153" customFormat="1" x14ac:dyDescent="0.2">
      <c r="A118" s="164"/>
      <c r="B118" s="165"/>
      <c r="C118" s="165"/>
      <c r="D118" s="165"/>
      <c r="E118" s="166"/>
      <c r="F118" s="166"/>
      <c r="G118" s="167"/>
      <c r="H118" s="167"/>
      <c r="I118" s="168"/>
      <c r="J118" s="169"/>
      <c r="K118" s="170"/>
      <c r="L118" s="570"/>
      <c r="M118" s="171"/>
      <c r="N118" s="168"/>
      <c r="O118" s="571"/>
      <c r="P118" s="172"/>
      <c r="Q118" s="172"/>
      <c r="R118" s="693"/>
    </row>
    <row r="119" spans="1:18" s="56" customFormat="1" ht="16.5" hidden="1" customHeight="1" outlineLevel="1" x14ac:dyDescent="0.2">
      <c r="A119" s="194"/>
      <c r="B119" s="194"/>
      <c r="C119" s="194">
        <v>301</v>
      </c>
      <c r="D119" s="194"/>
      <c r="E119" s="195"/>
      <c r="F119" s="195" t="s">
        <v>155</v>
      </c>
      <c r="G119" s="196" t="s">
        <v>156</v>
      </c>
      <c r="H119" s="196"/>
      <c r="I119" s="197">
        <v>1</v>
      </c>
      <c r="J119" s="198">
        <v>21.3</v>
      </c>
      <c r="K119" s="199"/>
      <c r="L119" s="200"/>
      <c r="M119" s="200"/>
      <c r="N119" s="573"/>
      <c r="O119" s="408"/>
      <c r="P119" s="178"/>
      <c r="Q119" s="201"/>
      <c r="R119" s="690"/>
    </row>
    <row r="120" spans="1:18" s="56" customFormat="1" ht="15" hidden="1" customHeight="1" outlineLevel="1" x14ac:dyDescent="0.2">
      <c r="A120" s="194"/>
      <c r="B120" s="194"/>
      <c r="C120" s="194">
        <v>302</v>
      </c>
      <c r="D120" s="194"/>
      <c r="E120" s="195"/>
      <c r="F120" s="195" t="s">
        <v>155</v>
      </c>
      <c r="G120" s="196" t="s">
        <v>157</v>
      </c>
      <c r="H120" s="196"/>
      <c r="I120" s="197">
        <v>2</v>
      </c>
      <c r="J120" s="198">
        <v>20.3</v>
      </c>
      <c r="K120" s="199"/>
      <c r="L120" s="200"/>
      <c r="M120" s="200"/>
      <c r="N120" s="573"/>
      <c r="O120" s="408"/>
      <c r="P120" s="178"/>
      <c r="Q120" s="201"/>
      <c r="R120" s="690"/>
    </row>
    <row r="121" spans="1:18" s="56" customFormat="1" ht="15" hidden="1" customHeight="1" outlineLevel="1" x14ac:dyDescent="0.2">
      <c r="A121" s="194"/>
      <c r="B121" s="194"/>
      <c r="C121" s="194">
        <v>303</v>
      </c>
      <c r="D121" s="194"/>
      <c r="E121" s="195"/>
      <c r="F121" s="195" t="s">
        <v>155</v>
      </c>
      <c r="G121" s="196" t="s">
        <v>157</v>
      </c>
      <c r="H121" s="196"/>
      <c r="I121" s="197">
        <v>2</v>
      </c>
      <c r="J121" s="198">
        <v>28.4</v>
      </c>
      <c r="K121" s="199"/>
      <c r="L121" s="200"/>
      <c r="M121" s="200"/>
      <c r="N121" s="573"/>
      <c r="O121" s="408"/>
      <c r="P121" s="178"/>
      <c r="Q121" s="201"/>
      <c r="R121" s="690"/>
    </row>
    <row r="122" spans="1:18" s="8" customFormat="1" ht="15" hidden="1" customHeight="1" outlineLevel="1" x14ac:dyDescent="0.2">
      <c r="A122" s="202"/>
      <c r="B122" s="202"/>
      <c r="C122" s="202">
        <v>304</v>
      </c>
      <c r="D122" s="202"/>
      <c r="E122" s="203" t="s">
        <v>158</v>
      </c>
      <c r="F122" s="203" t="s">
        <v>155</v>
      </c>
      <c r="G122" s="204"/>
      <c r="H122" s="204"/>
      <c r="I122" s="205">
        <v>0</v>
      </c>
      <c r="J122" s="206">
        <v>12.3</v>
      </c>
      <c r="K122" s="199"/>
      <c r="L122" s="200"/>
      <c r="M122" s="200"/>
      <c r="N122" s="573"/>
      <c r="O122" s="408"/>
      <c r="P122" s="178"/>
      <c r="Q122" s="201"/>
      <c r="R122" s="690"/>
    </row>
    <row r="123" spans="1:18" s="8" customFormat="1" ht="15" hidden="1" customHeight="1" outlineLevel="1" x14ac:dyDescent="0.2">
      <c r="A123" s="194"/>
      <c r="B123" s="194"/>
      <c r="C123" s="194">
        <v>305</v>
      </c>
      <c r="D123" s="194"/>
      <c r="E123" s="195"/>
      <c r="F123" s="195" t="s">
        <v>155</v>
      </c>
      <c r="G123" s="196" t="s">
        <v>157</v>
      </c>
      <c r="H123" s="196"/>
      <c r="I123" s="197">
        <v>2</v>
      </c>
      <c r="J123" s="198">
        <v>21.4</v>
      </c>
      <c r="K123" s="199"/>
      <c r="L123" s="200"/>
      <c r="M123" s="200"/>
      <c r="N123" s="573"/>
      <c r="O123" s="408"/>
      <c r="P123" s="178"/>
      <c r="Q123" s="201"/>
      <c r="R123" s="690"/>
    </row>
    <row r="124" spans="1:18" s="8" customFormat="1" ht="15" hidden="1" customHeight="1" outlineLevel="1" x14ac:dyDescent="0.2">
      <c r="A124" s="194"/>
      <c r="B124" s="194"/>
      <c r="C124" s="194">
        <v>306</v>
      </c>
      <c r="D124" s="194"/>
      <c r="E124" s="195"/>
      <c r="F124" s="195" t="s">
        <v>155</v>
      </c>
      <c r="G124" s="196" t="s">
        <v>157</v>
      </c>
      <c r="H124" s="196"/>
      <c r="I124" s="197">
        <v>2</v>
      </c>
      <c r="J124" s="198">
        <v>20.2</v>
      </c>
      <c r="K124" s="199"/>
      <c r="L124" s="200"/>
      <c r="M124" s="200"/>
      <c r="N124" s="573"/>
      <c r="O124" s="408"/>
      <c r="P124" s="178"/>
      <c r="Q124" s="201"/>
      <c r="R124" s="690"/>
    </row>
    <row r="125" spans="1:18" s="8" customFormat="1" ht="15" hidden="1" customHeight="1" outlineLevel="1" x14ac:dyDescent="0.2">
      <c r="A125" s="194"/>
      <c r="B125" s="194"/>
      <c r="C125" s="194">
        <v>307</v>
      </c>
      <c r="D125" s="194"/>
      <c r="E125" s="195" t="s">
        <v>159</v>
      </c>
      <c r="F125" s="195" t="s">
        <v>155</v>
      </c>
      <c r="G125" s="196"/>
      <c r="H125" s="196"/>
      <c r="I125" s="197">
        <v>0</v>
      </c>
      <c r="J125" s="198">
        <v>12.5</v>
      </c>
      <c r="K125" s="199"/>
      <c r="L125" s="200"/>
      <c r="M125" s="200"/>
      <c r="N125" s="573"/>
      <c r="O125" s="408"/>
      <c r="P125" s="178"/>
      <c r="Q125" s="201"/>
      <c r="R125" s="690"/>
    </row>
    <row r="126" spans="1:18" s="8" customFormat="1" ht="28.5" hidden="1" customHeight="1" outlineLevel="1" x14ac:dyDescent="0.2">
      <c r="A126" s="194"/>
      <c r="B126" s="194"/>
      <c r="C126" s="194">
        <v>308</v>
      </c>
      <c r="D126" s="194"/>
      <c r="E126" s="195" t="s">
        <v>160</v>
      </c>
      <c r="F126" s="195" t="s">
        <v>161</v>
      </c>
      <c r="G126" s="196"/>
      <c r="H126" s="196"/>
      <c r="I126" s="197">
        <v>0</v>
      </c>
      <c r="J126" s="198">
        <v>19.100000000000001</v>
      </c>
      <c r="K126" s="199"/>
      <c r="L126" s="200"/>
      <c r="M126" s="200"/>
      <c r="N126" s="573"/>
      <c r="O126" s="408"/>
      <c r="P126" s="178"/>
      <c r="Q126" s="201"/>
      <c r="R126" s="690"/>
    </row>
    <row r="127" spans="1:18" s="56" customFormat="1" ht="16.5" hidden="1" customHeight="1" outlineLevel="1" x14ac:dyDescent="0.2">
      <c r="A127" s="194"/>
      <c r="B127" s="194"/>
      <c r="C127" s="194">
        <v>309</v>
      </c>
      <c r="D127" s="194"/>
      <c r="E127" s="195"/>
      <c r="F127" s="195" t="s">
        <v>155</v>
      </c>
      <c r="G127" s="196" t="s">
        <v>156</v>
      </c>
      <c r="H127" s="196"/>
      <c r="I127" s="197">
        <v>1</v>
      </c>
      <c r="J127" s="198">
        <v>19.2</v>
      </c>
      <c r="K127" s="199"/>
      <c r="L127" s="200"/>
      <c r="M127" s="200"/>
      <c r="N127" s="573"/>
      <c r="O127" s="408"/>
      <c r="P127" s="178"/>
      <c r="Q127" s="201"/>
      <c r="R127" s="690"/>
    </row>
    <row r="128" spans="1:18" s="56" customFormat="1" ht="15" hidden="1" customHeight="1" outlineLevel="1" x14ac:dyDescent="0.2">
      <c r="A128" s="194"/>
      <c r="B128" s="194"/>
      <c r="C128" s="194">
        <v>310</v>
      </c>
      <c r="D128" s="194"/>
      <c r="E128" s="195"/>
      <c r="F128" s="195" t="s">
        <v>155</v>
      </c>
      <c r="G128" s="196" t="s">
        <v>157</v>
      </c>
      <c r="H128" s="196"/>
      <c r="I128" s="197">
        <v>2</v>
      </c>
      <c r="J128" s="198">
        <v>19.2</v>
      </c>
      <c r="K128" s="199"/>
      <c r="L128" s="200"/>
      <c r="M128" s="200"/>
      <c r="N128" s="573"/>
      <c r="O128" s="408"/>
      <c r="P128" s="178"/>
      <c r="Q128" s="201"/>
      <c r="R128" s="690"/>
    </row>
    <row r="129" spans="1:18" s="8" customFormat="1" ht="15" hidden="1" customHeight="1" outlineLevel="1" x14ac:dyDescent="0.2">
      <c r="A129" s="194"/>
      <c r="B129" s="194"/>
      <c r="C129" s="194">
        <v>311</v>
      </c>
      <c r="D129" s="194"/>
      <c r="E129" s="195"/>
      <c r="F129" s="195" t="s">
        <v>155</v>
      </c>
      <c r="G129" s="196"/>
      <c r="H129" s="196"/>
      <c r="I129" s="197">
        <v>1</v>
      </c>
      <c r="J129" s="198">
        <v>19.100000000000001</v>
      </c>
      <c r="K129" s="199"/>
      <c r="L129" s="200"/>
      <c r="M129" s="200"/>
      <c r="N129" s="573"/>
      <c r="O129" s="408"/>
      <c r="P129" s="178"/>
      <c r="Q129" s="201"/>
      <c r="R129" s="690"/>
    </row>
    <row r="130" spans="1:18" s="56" customFormat="1" ht="16.5" hidden="1" customHeight="1" outlineLevel="1" x14ac:dyDescent="0.2">
      <c r="A130" s="194"/>
      <c r="B130" s="194"/>
      <c r="C130" s="194">
        <v>312</v>
      </c>
      <c r="D130" s="194"/>
      <c r="E130" s="195"/>
      <c r="F130" s="195" t="s">
        <v>155</v>
      </c>
      <c r="G130" s="196" t="s">
        <v>156</v>
      </c>
      <c r="H130" s="196"/>
      <c r="I130" s="197">
        <v>1</v>
      </c>
      <c r="J130" s="198">
        <v>19</v>
      </c>
      <c r="K130" s="199"/>
      <c r="L130" s="200"/>
      <c r="M130" s="200"/>
      <c r="N130" s="573"/>
      <c r="O130" s="408"/>
      <c r="P130" s="178"/>
      <c r="Q130" s="201"/>
      <c r="R130" s="690"/>
    </row>
    <row r="131" spans="1:18" s="56" customFormat="1" ht="16.5" hidden="1" customHeight="1" outlineLevel="1" x14ac:dyDescent="0.2">
      <c r="A131" s="194"/>
      <c r="B131" s="194"/>
      <c r="C131" s="194">
        <v>313</v>
      </c>
      <c r="D131" s="194"/>
      <c r="E131" s="195"/>
      <c r="F131" s="195" t="s">
        <v>162</v>
      </c>
      <c r="G131" s="196" t="s">
        <v>156</v>
      </c>
      <c r="H131" s="196"/>
      <c r="I131" s="197">
        <v>1</v>
      </c>
      <c r="J131" s="198">
        <v>19.100000000000001</v>
      </c>
      <c r="K131" s="199"/>
      <c r="L131" s="200"/>
      <c r="M131" s="200"/>
      <c r="N131" s="573"/>
      <c r="O131" s="408"/>
      <c r="P131" s="178"/>
      <c r="Q131" s="201"/>
      <c r="R131" s="690"/>
    </row>
    <row r="132" spans="1:18" s="56" customFormat="1" ht="15" hidden="1" customHeight="1" outlineLevel="1" x14ac:dyDescent="0.2">
      <c r="A132" s="194"/>
      <c r="B132" s="194"/>
      <c r="C132" s="194">
        <v>314</v>
      </c>
      <c r="D132" s="194"/>
      <c r="E132" s="195"/>
      <c r="F132" s="195" t="s">
        <v>155</v>
      </c>
      <c r="G132" s="196"/>
      <c r="H132" s="196"/>
      <c r="I132" s="197">
        <v>1</v>
      </c>
      <c r="J132" s="198">
        <v>19.2</v>
      </c>
      <c r="K132" s="199"/>
      <c r="L132" s="200"/>
      <c r="M132" s="200"/>
      <c r="N132" s="573"/>
      <c r="O132" s="408"/>
      <c r="P132" s="178"/>
      <c r="Q132" s="201"/>
      <c r="R132" s="690"/>
    </row>
    <row r="133" spans="1:18" s="56" customFormat="1" ht="15" hidden="1" customHeight="1" outlineLevel="1" x14ac:dyDescent="0.2">
      <c r="A133" s="194"/>
      <c r="B133" s="194"/>
      <c r="C133" s="194">
        <v>315</v>
      </c>
      <c r="D133" s="194"/>
      <c r="E133" s="195" t="s">
        <v>163</v>
      </c>
      <c r="F133" s="195" t="s">
        <v>164</v>
      </c>
      <c r="G133" s="196"/>
      <c r="H133" s="196"/>
      <c r="I133" s="197">
        <v>0</v>
      </c>
      <c r="J133" s="198">
        <v>20.399999999999999</v>
      </c>
      <c r="K133" s="199"/>
      <c r="L133" s="200"/>
      <c r="M133" s="200"/>
      <c r="N133" s="573"/>
      <c r="O133" s="408"/>
      <c r="P133" s="178"/>
      <c r="Q133" s="201"/>
      <c r="R133" s="690"/>
    </row>
    <row r="134" spans="1:18" s="56" customFormat="1" ht="28.5" hidden="1" customHeight="1" outlineLevel="1" x14ac:dyDescent="0.2">
      <c r="A134" s="194"/>
      <c r="B134" s="194"/>
      <c r="C134" s="194" t="s">
        <v>165</v>
      </c>
      <c r="D134" s="194"/>
      <c r="E134" s="195"/>
      <c r="F134" s="195" t="s">
        <v>161</v>
      </c>
      <c r="G134" s="196" t="s">
        <v>166</v>
      </c>
      <c r="H134" s="196"/>
      <c r="I134" s="197">
        <v>0</v>
      </c>
      <c r="J134" s="198">
        <v>13.4</v>
      </c>
      <c r="K134" s="199"/>
      <c r="L134" s="200"/>
      <c r="M134" s="200"/>
      <c r="N134" s="573"/>
      <c r="O134" s="408"/>
      <c r="P134" s="178"/>
      <c r="Q134" s="201"/>
      <c r="R134" s="690"/>
    </row>
    <row r="135" spans="1:18" s="56" customFormat="1" ht="15" hidden="1" customHeight="1" outlineLevel="1" x14ac:dyDescent="0.2">
      <c r="A135" s="194"/>
      <c r="B135" s="194"/>
      <c r="C135" s="194">
        <v>316</v>
      </c>
      <c r="D135" s="194"/>
      <c r="E135" s="195"/>
      <c r="F135" s="195" t="s">
        <v>155</v>
      </c>
      <c r="G135" s="196"/>
      <c r="H135" s="196"/>
      <c r="I135" s="197">
        <v>2</v>
      </c>
      <c r="J135" s="198">
        <v>33.799999999999997</v>
      </c>
      <c r="K135" s="199"/>
      <c r="L135" s="200"/>
      <c r="M135" s="200"/>
      <c r="N135" s="573"/>
      <c r="O135" s="408"/>
      <c r="P135" s="178"/>
      <c r="Q135" s="201"/>
      <c r="R135" s="690"/>
    </row>
    <row r="136" spans="1:18" s="56" customFormat="1" ht="15" hidden="1" customHeight="1" outlineLevel="1" x14ac:dyDescent="0.2">
      <c r="A136" s="202"/>
      <c r="B136" s="202"/>
      <c r="C136" s="202">
        <v>317</v>
      </c>
      <c r="D136" s="202"/>
      <c r="E136" s="203" t="s">
        <v>167</v>
      </c>
      <c r="F136" s="203" t="s">
        <v>164</v>
      </c>
      <c r="G136" s="204" t="s">
        <v>168</v>
      </c>
      <c r="H136" s="204"/>
      <c r="I136" s="205">
        <v>0</v>
      </c>
      <c r="J136" s="206">
        <v>11.5</v>
      </c>
      <c r="K136" s="199"/>
      <c r="L136" s="200"/>
      <c r="M136" s="200"/>
      <c r="N136" s="573"/>
      <c r="O136" s="408"/>
      <c r="P136" s="178"/>
      <c r="Q136" s="201"/>
      <c r="R136" s="690"/>
    </row>
    <row r="137" spans="1:18" ht="16.5" hidden="1" customHeight="1" outlineLevel="1" x14ac:dyDescent="0.2">
      <c r="A137" s="194"/>
      <c r="B137" s="194"/>
      <c r="C137" s="194">
        <v>320</v>
      </c>
      <c r="D137" s="194"/>
      <c r="E137" s="195"/>
      <c r="F137" s="195" t="s">
        <v>169</v>
      </c>
      <c r="G137" s="196" t="s">
        <v>170</v>
      </c>
      <c r="H137" s="196"/>
      <c r="I137" s="197">
        <v>1</v>
      </c>
      <c r="J137" s="198">
        <v>34.9</v>
      </c>
      <c r="K137" s="199"/>
      <c r="L137" s="200"/>
      <c r="M137" s="200"/>
      <c r="N137" s="573"/>
      <c r="O137" s="408"/>
      <c r="P137" s="178"/>
      <c r="Q137" s="201"/>
      <c r="R137" s="690"/>
    </row>
    <row r="138" spans="1:18" ht="16.5" hidden="1" customHeight="1" outlineLevel="1" x14ac:dyDescent="0.2">
      <c r="A138" s="194"/>
      <c r="B138" s="194"/>
      <c r="C138" s="194">
        <v>321</v>
      </c>
      <c r="D138" s="194"/>
      <c r="E138" s="195"/>
      <c r="F138" s="195" t="s">
        <v>169</v>
      </c>
      <c r="G138" s="196" t="s">
        <v>156</v>
      </c>
      <c r="H138" s="196"/>
      <c r="I138" s="197">
        <v>1</v>
      </c>
      <c r="J138" s="198">
        <f>SUM(J134:J137)</f>
        <v>93.6</v>
      </c>
      <c r="K138" s="199"/>
      <c r="L138" s="200"/>
      <c r="M138" s="200"/>
      <c r="N138" s="573"/>
      <c r="O138" s="408"/>
      <c r="P138" s="178"/>
      <c r="Q138" s="201"/>
      <c r="R138" s="690"/>
    </row>
    <row r="139" spans="1:18" ht="15" hidden="1" customHeight="1" outlineLevel="1" x14ac:dyDescent="0.2">
      <c r="A139" s="194"/>
      <c r="B139" s="194"/>
      <c r="C139" s="194">
        <v>322</v>
      </c>
      <c r="D139" s="194"/>
      <c r="E139" s="195"/>
      <c r="F139" s="195" t="s">
        <v>169</v>
      </c>
      <c r="G139" s="196"/>
      <c r="H139" s="196"/>
      <c r="I139" s="197">
        <v>2</v>
      </c>
      <c r="J139" s="198">
        <v>29.9</v>
      </c>
      <c r="K139" s="199"/>
      <c r="L139" s="200"/>
      <c r="M139" s="200"/>
      <c r="N139" s="573"/>
      <c r="O139" s="408"/>
      <c r="P139" s="178"/>
      <c r="Q139" s="201"/>
      <c r="R139" s="690"/>
    </row>
    <row r="140" spans="1:18" ht="16.5" hidden="1" customHeight="1" outlineLevel="1" x14ac:dyDescent="0.2">
      <c r="A140" s="194"/>
      <c r="B140" s="194"/>
      <c r="C140" s="194">
        <v>323</v>
      </c>
      <c r="D140" s="194"/>
      <c r="E140" s="195"/>
      <c r="F140" s="195" t="s">
        <v>169</v>
      </c>
      <c r="G140" s="196" t="s">
        <v>156</v>
      </c>
      <c r="H140" s="196"/>
      <c r="I140" s="197">
        <v>1</v>
      </c>
      <c r="J140" s="198">
        <v>21.8</v>
      </c>
      <c r="K140" s="199"/>
      <c r="L140" s="200"/>
      <c r="M140" s="200"/>
      <c r="N140" s="573"/>
      <c r="O140" s="408"/>
      <c r="P140" s="178"/>
      <c r="Q140" s="201"/>
      <c r="R140" s="690"/>
    </row>
    <row r="141" spans="1:18" ht="15" hidden="1" customHeight="1" outlineLevel="1" x14ac:dyDescent="0.2">
      <c r="A141" s="194"/>
      <c r="B141" s="194"/>
      <c r="C141" s="194">
        <v>324</v>
      </c>
      <c r="D141" s="194"/>
      <c r="E141" s="195"/>
      <c r="F141" s="195" t="s">
        <v>169</v>
      </c>
      <c r="G141" s="196"/>
      <c r="H141" s="196"/>
      <c r="I141" s="197">
        <v>1</v>
      </c>
      <c r="J141" s="198">
        <v>18.3</v>
      </c>
      <c r="K141" s="199"/>
      <c r="L141" s="200"/>
      <c r="M141" s="200"/>
      <c r="N141" s="573"/>
      <c r="O141" s="408"/>
      <c r="P141" s="178"/>
      <c r="Q141" s="201"/>
      <c r="R141" s="690"/>
    </row>
    <row r="142" spans="1:18" ht="15" hidden="1" customHeight="1" outlineLevel="1" x14ac:dyDescent="0.2">
      <c r="A142" s="194"/>
      <c r="B142" s="194"/>
      <c r="C142" s="194">
        <v>325</v>
      </c>
      <c r="D142" s="194"/>
      <c r="E142" s="195"/>
      <c r="F142" s="195" t="s">
        <v>162</v>
      </c>
      <c r="G142" s="196" t="s">
        <v>171</v>
      </c>
      <c r="H142" s="196"/>
      <c r="I142" s="197">
        <v>2</v>
      </c>
      <c r="J142" s="198">
        <v>25.9</v>
      </c>
      <c r="K142" s="199"/>
      <c r="L142" s="200"/>
      <c r="M142" s="200"/>
      <c r="N142" s="573"/>
      <c r="O142" s="408"/>
      <c r="P142" s="178"/>
      <c r="Q142" s="201"/>
      <c r="R142" s="690"/>
    </row>
    <row r="143" spans="1:18" ht="16.5" hidden="1" customHeight="1" outlineLevel="1" x14ac:dyDescent="0.2">
      <c r="A143" s="194"/>
      <c r="B143" s="194"/>
      <c r="C143" s="194">
        <v>326</v>
      </c>
      <c r="D143" s="194"/>
      <c r="E143" s="195"/>
      <c r="F143" s="195" t="s">
        <v>162</v>
      </c>
      <c r="G143" s="196" t="s">
        <v>156</v>
      </c>
      <c r="H143" s="196"/>
      <c r="I143" s="197">
        <v>1</v>
      </c>
      <c r="J143" s="198">
        <v>23.1</v>
      </c>
      <c r="K143" s="199"/>
      <c r="L143" s="200"/>
      <c r="M143" s="200"/>
      <c r="N143" s="573"/>
      <c r="O143" s="408"/>
      <c r="P143" s="178"/>
      <c r="Q143" s="201"/>
      <c r="R143" s="690"/>
    </row>
    <row r="144" spans="1:18" ht="15" hidden="1" customHeight="1" outlineLevel="1" x14ac:dyDescent="0.2">
      <c r="A144" s="194"/>
      <c r="B144" s="194"/>
      <c r="C144" s="194">
        <v>327</v>
      </c>
      <c r="D144" s="194"/>
      <c r="E144" s="195"/>
      <c r="F144" s="195" t="s">
        <v>162</v>
      </c>
      <c r="G144" s="196"/>
      <c r="H144" s="196"/>
      <c r="I144" s="197">
        <v>2</v>
      </c>
      <c r="J144" s="198">
        <v>29</v>
      </c>
      <c r="K144" s="199"/>
      <c r="L144" s="200"/>
      <c r="M144" s="200"/>
      <c r="N144" s="573"/>
      <c r="O144" s="408"/>
      <c r="P144" s="178"/>
      <c r="Q144" s="201"/>
      <c r="R144" s="690"/>
    </row>
    <row r="145" spans="1:18" ht="16.5" hidden="1" customHeight="1" outlineLevel="1" x14ac:dyDescent="0.2">
      <c r="A145" s="194"/>
      <c r="B145" s="194"/>
      <c r="C145" s="194">
        <v>328</v>
      </c>
      <c r="D145" s="194"/>
      <c r="E145" s="195"/>
      <c r="F145" s="195" t="s">
        <v>162</v>
      </c>
      <c r="G145" s="196" t="s">
        <v>172</v>
      </c>
      <c r="H145" s="196"/>
      <c r="I145" s="197">
        <v>1</v>
      </c>
      <c r="J145" s="198">
        <v>27.7</v>
      </c>
      <c r="K145" s="199"/>
      <c r="L145" s="200"/>
      <c r="M145" s="200"/>
      <c r="N145" s="573"/>
      <c r="O145" s="408"/>
      <c r="P145" s="178"/>
      <c r="Q145" s="201"/>
      <c r="R145" s="690"/>
    </row>
    <row r="146" spans="1:18" ht="15" hidden="1" customHeight="1" outlineLevel="1" x14ac:dyDescent="0.2">
      <c r="A146" s="194"/>
      <c r="B146" s="194"/>
      <c r="C146" s="194">
        <v>329</v>
      </c>
      <c r="D146" s="194"/>
      <c r="E146" s="195"/>
      <c r="F146" s="195" t="s">
        <v>162</v>
      </c>
      <c r="G146" s="196" t="s">
        <v>171</v>
      </c>
      <c r="H146" s="196"/>
      <c r="I146" s="197">
        <v>2</v>
      </c>
      <c r="J146" s="198">
        <v>26.3</v>
      </c>
      <c r="K146" s="199"/>
      <c r="L146" s="200"/>
      <c r="M146" s="200"/>
      <c r="N146" s="573"/>
      <c r="O146" s="408"/>
      <c r="P146" s="178"/>
      <c r="Q146" s="201"/>
      <c r="R146" s="690"/>
    </row>
    <row r="147" spans="1:18" ht="15" hidden="1" customHeight="1" outlineLevel="1" x14ac:dyDescent="0.2">
      <c r="A147" s="194"/>
      <c r="B147" s="194"/>
      <c r="C147" s="194">
        <v>330</v>
      </c>
      <c r="D147" s="194"/>
      <c r="E147" s="195"/>
      <c r="F147" s="195" t="s">
        <v>162</v>
      </c>
      <c r="G147" s="196" t="s">
        <v>171</v>
      </c>
      <c r="H147" s="196"/>
      <c r="I147" s="197">
        <v>3</v>
      </c>
      <c r="J147" s="198">
        <v>29.1</v>
      </c>
      <c r="K147" s="199"/>
      <c r="L147" s="200"/>
      <c r="M147" s="200"/>
      <c r="N147" s="573"/>
      <c r="O147" s="408"/>
      <c r="P147" s="178"/>
      <c r="Q147" s="201"/>
      <c r="R147" s="690"/>
    </row>
    <row r="148" spans="1:18" ht="16.5" hidden="1" customHeight="1" outlineLevel="1" x14ac:dyDescent="0.2">
      <c r="A148" s="194"/>
      <c r="B148" s="194"/>
      <c r="C148" s="194">
        <v>331</v>
      </c>
      <c r="D148" s="194"/>
      <c r="E148" s="195"/>
      <c r="F148" s="195" t="s">
        <v>155</v>
      </c>
      <c r="G148" s="196" t="s">
        <v>156</v>
      </c>
      <c r="H148" s="196"/>
      <c r="I148" s="197">
        <v>1</v>
      </c>
      <c r="J148" s="198">
        <v>21.7</v>
      </c>
      <c r="K148" s="199"/>
      <c r="L148" s="200"/>
      <c r="M148" s="200"/>
      <c r="N148" s="573"/>
      <c r="O148" s="408"/>
      <c r="P148" s="178"/>
      <c r="Q148" s="201"/>
      <c r="R148" s="690"/>
    </row>
    <row r="149" spans="1:18" s="207" customFormat="1" ht="16.5" hidden="1" customHeight="1" outlineLevel="1" x14ac:dyDescent="0.2">
      <c r="A149" s="194"/>
      <c r="B149" s="194"/>
      <c r="C149" s="194">
        <v>332</v>
      </c>
      <c r="D149" s="194"/>
      <c r="E149" s="195"/>
      <c r="F149" s="195" t="s">
        <v>162</v>
      </c>
      <c r="G149" s="196" t="s">
        <v>156</v>
      </c>
      <c r="H149" s="196"/>
      <c r="I149" s="197">
        <v>1</v>
      </c>
      <c r="J149" s="198">
        <v>21.5</v>
      </c>
      <c r="K149" s="199"/>
      <c r="L149" s="200"/>
      <c r="M149" s="200"/>
      <c r="N149" s="573"/>
      <c r="O149" s="408"/>
      <c r="P149" s="178"/>
      <c r="Q149" s="201"/>
      <c r="R149" s="690"/>
    </row>
    <row r="150" spans="1:18" s="207" customFormat="1" ht="16.5" hidden="1" customHeight="1" outlineLevel="1" x14ac:dyDescent="0.2">
      <c r="A150" s="194"/>
      <c r="B150" s="194"/>
      <c r="C150" s="194">
        <v>333</v>
      </c>
      <c r="D150" s="194"/>
      <c r="E150" s="195"/>
      <c r="F150" s="195" t="s">
        <v>162</v>
      </c>
      <c r="G150" s="196" t="s">
        <v>173</v>
      </c>
      <c r="H150" s="196"/>
      <c r="I150" s="197">
        <v>2</v>
      </c>
      <c r="J150" s="198">
        <v>27</v>
      </c>
      <c r="K150" s="199"/>
      <c r="L150" s="200"/>
      <c r="M150" s="200"/>
      <c r="N150" s="573"/>
      <c r="O150" s="408"/>
      <c r="P150" s="178"/>
      <c r="Q150" s="201"/>
      <c r="R150" s="690"/>
    </row>
    <row r="151" spans="1:18" s="207" customFormat="1" ht="28.5" hidden="1" customHeight="1" outlineLevel="1" x14ac:dyDescent="0.2">
      <c r="A151" s="208"/>
      <c r="B151" s="208"/>
      <c r="C151" s="208">
        <v>334</v>
      </c>
      <c r="D151" s="208"/>
      <c r="E151" s="209"/>
      <c r="F151" s="209" t="s">
        <v>161</v>
      </c>
      <c r="G151" s="210" t="s">
        <v>174</v>
      </c>
      <c r="H151" s="210"/>
      <c r="I151" s="211">
        <v>6</v>
      </c>
      <c r="J151" s="212">
        <v>27.8</v>
      </c>
      <c r="K151" s="213"/>
      <c r="L151" s="214"/>
      <c r="M151" s="214"/>
      <c r="N151" s="574"/>
      <c r="O151" s="408"/>
      <c r="P151" s="215"/>
      <c r="Q151" s="216"/>
      <c r="R151" s="688"/>
    </row>
    <row r="152" spans="1:18" s="207" customFormat="1" ht="28.5" hidden="1" customHeight="1" outlineLevel="1" x14ac:dyDescent="0.2">
      <c r="A152" s="208"/>
      <c r="B152" s="208"/>
      <c r="C152" s="208">
        <v>335</v>
      </c>
      <c r="D152" s="208"/>
      <c r="E152" s="209"/>
      <c r="F152" s="209" t="s">
        <v>161</v>
      </c>
      <c r="G152" s="210" t="s">
        <v>174</v>
      </c>
      <c r="H152" s="210"/>
      <c r="I152" s="211">
        <v>6</v>
      </c>
      <c r="J152" s="212">
        <v>29.1</v>
      </c>
      <c r="K152" s="213"/>
      <c r="L152" s="214"/>
      <c r="M152" s="214"/>
      <c r="N152" s="574"/>
      <c r="O152" s="408"/>
      <c r="P152" s="215"/>
      <c r="Q152" s="216"/>
      <c r="R152" s="688"/>
    </row>
    <row r="153" spans="1:18" s="207" customFormat="1" ht="28.5" hidden="1" customHeight="1" outlineLevel="1" x14ac:dyDescent="0.2">
      <c r="A153" s="208"/>
      <c r="B153" s="208"/>
      <c r="C153" s="208">
        <v>336</v>
      </c>
      <c r="D153" s="208"/>
      <c r="E153" s="209"/>
      <c r="F153" s="209" t="s">
        <v>161</v>
      </c>
      <c r="G153" s="210" t="s">
        <v>174</v>
      </c>
      <c r="H153" s="210"/>
      <c r="I153" s="211">
        <v>6</v>
      </c>
      <c r="J153" s="212">
        <v>29.2</v>
      </c>
      <c r="K153" s="213"/>
      <c r="L153" s="214"/>
      <c r="M153" s="214"/>
      <c r="N153" s="574"/>
      <c r="O153" s="408"/>
      <c r="P153" s="215"/>
      <c r="Q153" s="216"/>
      <c r="R153" s="688"/>
    </row>
    <row r="154" spans="1:18" ht="28.5" hidden="1" customHeight="1" outlineLevel="1" x14ac:dyDescent="0.2">
      <c r="A154" s="208"/>
      <c r="B154" s="208"/>
      <c r="C154" s="208">
        <v>337</v>
      </c>
      <c r="D154" s="208"/>
      <c r="E154" s="209"/>
      <c r="F154" s="209" t="s">
        <v>161</v>
      </c>
      <c r="G154" s="210" t="s">
        <v>174</v>
      </c>
      <c r="H154" s="210"/>
      <c r="I154" s="211">
        <v>6</v>
      </c>
      <c r="J154" s="212">
        <v>29</v>
      </c>
      <c r="K154" s="213"/>
      <c r="L154" s="214"/>
      <c r="M154" s="214"/>
      <c r="N154" s="574"/>
      <c r="O154" s="408"/>
      <c r="P154" s="215"/>
      <c r="Q154" s="216"/>
      <c r="R154" s="688"/>
    </row>
    <row r="155" spans="1:18" ht="28.5" hidden="1" customHeight="1" outlineLevel="1" x14ac:dyDescent="0.2">
      <c r="A155" s="208"/>
      <c r="B155" s="208"/>
      <c r="C155" s="208">
        <v>338</v>
      </c>
      <c r="D155" s="208"/>
      <c r="E155" s="209"/>
      <c r="F155" s="209" t="s">
        <v>161</v>
      </c>
      <c r="G155" s="210" t="s">
        <v>174</v>
      </c>
      <c r="H155" s="210"/>
      <c r="I155" s="211">
        <v>7</v>
      </c>
      <c r="J155" s="212">
        <v>40.9</v>
      </c>
      <c r="K155" s="213"/>
      <c r="L155" s="214"/>
      <c r="M155" s="214"/>
      <c r="N155" s="574"/>
      <c r="O155" s="408"/>
      <c r="P155" s="215"/>
      <c r="Q155" s="216"/>
      <c r="R155" s="688"/>
    </row>
    <row r="156" spans="1:18" s="56" customFormat="1" ht="15" hidden="1" customHeight="1" outlineLevel="1" x14ac:dyDescent="0.2">
      <c r="A156" s="194"/>
      <c r="B156" s="194"/>
      <c r="C156" s="194">
        <v>339</v>
      </c>
      <c r="D156" s="194"/>
      <c r="E156" s="195"/>
      <c r="F156" s="195" t="s">
        <v>155</v>
      </c>
      <c r="G156" s="196" t="s">
        <v>175</v>
      </c>
      <c r="H156" s="196"/>
      <c r="I156" s="197">
        <v>1</v>
      </c>
      <c r="J156" s="198">
        <v>14.4</v>
      </c>
      <c r="K156" s="199"/>
      <c r="L156" s="200"/>
      <c r="M156" s="200"/>
      <c r="N156" s="573"/>
      <c r="O156" s="408"/>
      <c r="P156" s="178"/>
      <c r="Q156" s="201"/>
      <c r="R156" s="690"/>
    </row>
    <row r="157" spans="1:18" ht="15" hidden="1" customHeight="1" outlineLevel="1" x14ac:dyDescent="0.2">
      <c r="A157" s="194"/>
      <c r="B157" s="194"/>
      <c r="C157" s="194">
        <v>340</v>
      </c>
      <c r="D157" s="194"/>
      <c r="E157" s="195"/>
      <c r="F157" s="195" t="s">
        <v>155</v>
      </c>
      <c r="G157" s="196" t="s">
        <v>175</v>
      </c>
      <c r="H157" s="196"/>
      <c r="I157" s="197">
        <v>1</v>
      </c>
      <c r="J157" s="198">
        <v>31.1</v>
      </c>
      <c r="K157" s="199"/>
      <c r="L157" s="200"/>
      <c r="M157" s="200"/>
      <c r="N157" s="573"/>
      <c r="O157" s="408"/>
      <c r="P157" s="178"/>
      <c r="Q157" s="201"/>
      <c r="R157" s="690"/>
    </row>
    <row r="158" spans="1:18" ht="15" hidden="1" customHeight="1" outlineLevel="1" x14ac:dyDescent="0.2">
      <c r="A158" s="194"/>
      <c r="B158" s="194"/>
      <c r="C158" s="194">
        <v>341</v>
      </c>
      <c r="D158" s="194"/>
      <c r="E158" s="195"/>
      <c r="F158" s="195" t="s">
        <v>169</v>
      </c>
      <c r="G158" s="196" t="s">
        <v>174</v>
      </c>
      <c r="H158" s="196"/>
      <c r="I158" s="197">
        <v>5</v>
      </c>
      <c r="J158" s="198">
        <v>55.8</v>
      </c>
      <c r="K158" s="199"/>
      <c r="L158" s="200"/>
      <c r="M158" s="200"/>
      <c r="N158" s="573"/>
      <c r="O158" s="408"/>
      <c r="P158" s="178"/>
      <c r="Q158" s="177"/>
      <c r="R158" s="688"/>
    </row>
    <row r="159" spans="1:18" ht="15" hidden="1" customHeight="1" outlineLevel="1" x14ac:dyDescent="0.2">
      <c r="A159" s="194"/>
      <c r="B159" s="194"/>
      <c r="C159" s="194">
        <v>342</v>
      </c>
      <c r="D159" s="194"/>
      <c r="E159" s="195" t="s">
        <v>176</v>
      </c>
      <c r="F159" s="195" t="s">
        <v>164</v>
      </c>
      <c r="G159" s="196"/>
      <c r="H159" s="196"/>
      <c r="I159" s="197">
        <v>0</v>
      </c>
      <c r="J159" s="198">
        <v>50.7</v>
      </c>
      <c r="K159" s="199"/>
      <c r="L159" s="200"/>
      <c r="M159" s="200"/>
      <c r="N159" s="573"/>
      <c r="O159" s="408"/>
      <c r="P159" s="178"/>
      <c r="Q159" s="201"/>
      <c r="R159" s="690"/>
    </row>
    <row r="160" spans="1:18" ht="28.5" hidden="1" customHeight="1" outlineLevel="1" x14ac:dyDescent="0.2">
      <c r="A160" s="194"/>
      <c r="B160" s="194"/>
      <c r="C160" s="194">
        <v>343</v>
      </c>
      <c r="D160" s="194"/>
      <c r="E160" s="195" t="s">
        <v>177</v>
      </c>
      <c r="F160" s="195" t="s">
        <v>161</v>
      </c>
      <c r="G160" s="196" t="s">
        <v>178</v>
      </c>
      <c r="H160" s="196"/>
      <c r="I160" s="197">
        <v>0</v>
      </c>
      <c r="J160" s="198">
        <v>23.1</v>
      </c>
      <c r="K160" s="199"/>
      <c r="L160" s="200"/>
      <c r="M160" s="200"/>
      <c r="N160" s="573"/>
      <c r="O160" s="408"/>
      <c r="P160" s="178"/>
      <c r="Q160" s="201"/>
      <c r="R160" s="690"/>
    </row>
    <row r="161" spans="1:18" ht="28.5" hidden="1" customHeight="1" outlineLevel="1" x14ac:dyDescent="0.2">
      <c r="A161" s="194"/>
      <c r="B161" s="194"/>
      <c r="C161" s="194">
        <v>344</v>
      </c>
      <c r="D161" s="194"/>
      <c r="E161" s="195"/>
      <c r="F161" s="195" t="s">
        <v>179</v>
      </c>
      <c r="G161" s="196" t="s">
        <v>180</v>
      </c>
      <c r="H161" s="196"/>
      <c r="I161" s="197">
        <v>2</v>
      </c>
      <c r="J161" s="198">
        <v>27.3</v>
      </c>
      <c r="K161" s="199"/>
      <c r="L161" s="200"/>
      <c r="M161" s="200"/>
      <c r="N161" s="573"/>
      <c r="O161" s="408"/>
      <c r="P161" s="178"/>
      <c r="Q161" s="201"/>
      <c r="R161" s="690"/>
    </row>
    <row r="162" spans="1:18" ht="28.5" hidden="1" customHeight="1" outlineLevel="1" x14ac:dyDescent="0.2">
      <c r="A162" s="194"/>
      <c r="B162" s="194"/>
      <c r="C162" s="194" t="s">
        <v>181</v>
      </c>
      <c r="D162" s="194"/>
      <c r="E162" s="195"/>
      <c r="F162" s="195" t="s">
        <v>161</v>
      </c>
      <c r="G162" s="196" t="s">
        <v>182</v>
      </c>
      <c r="H162" s="196"/>
      <c r="I162" s="197">
        <v>1</v>
      </c>
      <c r="J162" s="198">
        <v>13.2</v>
      </c>
      <c r="K162" s="199"/>
      <c r="L162" s="200"/>
      <c r="M162" s="200"/>
      <c r="N162" s="573"/>
      <c r="O162" s="408"/>
      <c r="P162" s="178"/>
      <c r="Q162" s="201"/>
      <c r="R162" s="690"/>
    </row>
    <row r="163" spans="1:18" s="207" customFormat="1" ht="16.5" hidden="1" customHeight="1" outlineLevel="1" x14ac:dyDescent="0.2">
      <c r="A163" s="194"/>
      <c r="B163" s="194"/>
      <c r="C163" s="194">
        <v>345</v>
      </c>
      <c r="D163" s="194"/>
      <c r="E163" s="195"/>
      <c r="F163" s="195" t="s">
        <v>179</v>
      </c>
      <c r="G163" s="196" t="s">
        <v>183</v>
      </c>
      <c r="H163" s="196"/>
      <c r="I163" s="197">
        <v>1</v>
      </c>
      <c r="J163" s="198">
        <v>35.6</v>
      </c>
      <c r="K163" s="199"/>
      <c r="L163" s="200"/>
      <c r="M163" s="200"/>
      <c r="N163" s="573"/>
      <c r="O163" s="408"/>
      <c r="P163" s="178"/>
      <c r="Q163" s="201"/>
      <c r="R163" s="690"/>
    </row>
    <row r="164" spans="1:18" s="207" customFormat="1" ht="28.5" hidden="1" customHeight="1" outlineLevel="1" x14ac:dyDescent="0.2">
      <c r="A164" s="194"/>
      <c r="B164" s="194"/>
      <c r="C164" s="194" t="s">
        <v>184</v>
      </c>
      <c r="D164" s="194"/>
      <c r="E164" s="195" t="s">
        <v>185</v>
      </c>
      <c r="F164" s="195" t="s">
        <v>161</v>
      </c>
      <c r="G164" s="196" t="s">
        <v>174</v>
      </c>
      <c r="H164" s="196"/>
      <c r="I164" s="197">
        <v>4</v>
      </c>
      <c r="J164" s="198">
        <v>121.9</v>
      </c>
      <c r="K164" s="199"/>
      <c r="L164" s="200"/>
      <c r="M164" s="200"/>
      <c r="N164" s="573"/>
      <c r="O164" s="408"/>
      <c r="P164" s="81"/>
      <c r="Q164" s="201"/>
      <c r="R164" s="690"/>
    </row>
    <row r="165" spans="1:18" s="45" customFormat="1" ht="15" hidden="1" customHeight="1" outlineLevel="1" x14ac:dyDescent="0.2">
      <c r="A165" s="208"/>
      <c r="B165" s="208"/>
      <c r="C165" s="208" t="s">
        <v>154</v>
      </c>
      <c r="D165" s="208"/>
      <c r="E165" s="209" t="s">
        <v>186</v>
      </c>
      <c r="F165" s="209" t="s">
        <v>187</v>
      </c>
      <c r="G165" s="210" t="s">
        <v>188</v>
      </c>
      <c r="H165" s="210"/>
      <c r="I165" s="211">
        <v>1</v>
      </c>
      <c r="J165" s="212">
        <v>14</v>
      </c>
      <c r="K165" s="213"/>
      <c r="L165" s="214"/>
      <c r="M165" s="214"/>
      <c r="N165" s="574"/>
      <c r="O165" s="408"/>
      <c r="P165" s="215"/>
      <c r="Q165" s="575"/>
      <c r="R165" s="690"/>
    </row>
    <row r="166" spans="1:18" s="45" customFormat="1" ht="15" hidden="1" customHeight="1" outlineLevel="1" x14ac:dyDescent="0.2">
      <c r="A166" s="208"/>
      <c r="B166" s="208"/>
      <c r="C166" s="208" t="s">
        <v>154</v>
      </c>
      <c r="D166" s="208"/>
      <c r="E166" s="209" t="s">
        <v>186</v>
      </c>
      <c r="F166" s="209" t="s">
        <v>187</v>
      </c>
      <c r="G166" s="210" t="s">
        <v>189</v>
      </c>
      <c r="H166" s="210"/>
      <c r="I166" s="211">
        <v>2</v>
      </c>
      <c r="J166" s="212">
        <v>21</v>
      </c>
      <c r="K166" s="213"/>
      <c r="L166" s="214"/>
      <c r="M166" s="214"/>
      <c r="N166" s="574"/>
      <c r="O166" s="408"/>
      <c r="P166" s="215"/>
      <c r="Q166" s="575"/>
      <c r="R166" s="690"/>
    </row>
    <row r="167" spans="1:18" s="45" customFormat="1" ht="15" hidden="1" customHeight="1" outlineLevel="1" x14ac:dyDescent="0.2">
      <c r="A167" s="175"/>
      <c r="B167" s="217" t="s">
        <v>154</v>
      </c>
      <c r="C167" s="217"/>
      <c r="D167" s="217"/>
      <c r="E167" s="218" t="s">
        <v>190</v>
      </c>
      <c r="F167" s="218"/>
      <c r="G167" s="219">
        <f>I166+I165+I155+I154+I153+I152+I151</f>
        <v>34</v>
      </c>
      <c r="H167" s="219"/>
      <c r="I167" s="220"/>
      <c r="J167" s="180"/>
      <c r="K167" s="181"/>
      <c r="L167" s="121"/>
      <c r="M167" s="121"/>
      <c r="N167" s="572"/>
      <c r="O167" s="408"/>
      <c r="P167" s="131"/>
      <c r="Q167" s="132"/>
      <c r="R167" s="688"/>
    </row>
    <row r="168" spans="1:18" s="45" customFormat="1" ht="15" hidden="1" customHeight="1" outlineLevel="1" x14ac:dyDescent="0.2">
      <c r="A168" s="175"/>
      <c r="B168" s="221" t="s">
        <v>154</v>
      </c>
      <c r="C168" s="221" t="s">
        <v>191</v>
      </c>
      <c r="D168" s="221"/>
      <c r="E168" s="222" t="s">
        <v>147</v>
      </c>
      <c r="F168" s="222"/>
      <c r="G168" s="223"/>
      <c r="H168" s="223"/>
      <c r="I168" s="220">
        <f>SUM(I119:I167)</f>
        <v>88</v>
      </c>
      <c r="J168" s="180"/>
      <c r="K168" s="181"/>
      <c r="L168" s="121"/>
      <c r="M168" s="121"/>
      <c r="N168" s="572"/>
      <c r="O168" s="408"/>
      <c r="P168" s="131"/>
      <c r="Q168" s="132"/>
      <c r="R168" s="688"/>
    </row>
    <row r="169" spans="1:18" s="45" customFormat="1" ht="15" hidden="1" customHeight="1" outlineLevel="1" x14ac:dyDescent="0.2">
      <c r="A169" s="224"/>
      <c r="B169" s="224"/>
      <c r="C169" s="224" t="s">
        <v>192</v>
      </c>
      <c r="D169" s="224"/>
      <c r="E169" s="225" t="s">
        <v>150</v>
      </c>
      <c r="F169" s="225"/>
      <c r="G169" s="226"/>
      <c r="H169" s="226"/>
      <c r="I169" s="227"/>
      <c r="J169" s="228">
        <v>13</v>
      </c>
      <c r="K169" s="199"/>
      <c r="L169" s="200"/>
      <c r="M169" s="200"/>
      <c r="N169" s="573"/>
      <c r="O169" s="408"/>
      <c r="P169" s="178"/>
      <c r="Q169" s="201"/>
      <c r="R169" s="690"/>
    </row>
    <row r="170" spans="1:18" s="45" customFormat="1" ht="15" hidden="1" customHeight="1" outlineLevel="1" x14ac:dyDescent="0.2">
      <c r="A170" s="224"/>
      <c r="B170" s="224"/>
      <c r="C170" s="224" t="s">
        <v>193</v>
      </c>
      <c r="D170" s="224"/>
      <c r="E170" s="225" t="s">
        <v>150</v>
      </c>
      <c r="F170" s="225"/>
      <c r="G170" s="226"/>
      <c r="H170" s="226"/>
      <c r="I170" s="227"/>
      <c r="J170" s="228">
        <v>10.5</v>
      </c>
      <c r="K170" s="199"/>
      <c r="L170" s="200"/>
      <c r="M170" s="200"/>
      <c r="N170" s="573"/>
      <c r="O170" s="408"/>
      <c r="P170" s="178"/>
      <c r="Q170" s="201"/>
      <c r="R170" s="690"/>
    </row>
    <row r="171" spans="1:18" s="45" customFormat="1" ht="15" hidden="1" customHeight="1" outlineLevel="1" x14ac:dyDescent="0.2">
      <c r="A171" s="224"/>
      <c r="B171" s="224"/>
      <c r="C171" s="224" t="s">
        <v>194</v>
      </c>
      <c r="D171" s="224"/>
      <c r="E171" s="225" t="s">
        <v>150</v>
      </c>
      <c r="F171" s="225"/>
      <c r="G171" s="226"/>
      <c r="H171" s="226"/>
      <c r="I171" s="227"/>
      <c r="J171" s="228">
        <v>3.7</v>
      </c>
      <c r="K171" s="199"/>
      <c r="L171" s="200"/>
      <c r="M171" s="200"/>
      <c r="N171" s="573"/>
      <c r="O171" s="408"/>
      <c r="P171" s="178"/>
      <c r="Q171" s="201"/>
      <c r="R171" s="690"/>
    </row>
    <row r="172" spans="1:18" s="45" customFormat="1" ht="15" hidden="1" customHeight="1" outlineLevel="1" x14ac:dyDescent="0.2">
      <c r="A172" s="224"/>
      <c r="B172" s="224"/>
      <c r="C172" s="224" t="s">
        <v>195</v>
      </c>
      <c r="D172" s="224"/>
      <c r="E172" s="225" t="s">
        <v>150</v>
      </c>
      <c r="F172" s="225"/>
      <c r="G172" s="226"/>
      <c r="H172" s="226"/>
      <c r="I172" s="227"/>
      <c r="J172" s="228">
        <v>4.7</v>
      </c>
      <c r="K172" s="199"/>
      <c r="L172" s="200"/>
      <c r="M172" s="200"/>
      <c r="N172" s="573"/>
      <c r="O172" s="408"/>
      <c r="P172" s="178"/>
      <c r="Q172" s="201"/>
      <c r="R172" s="690"/>
    </row>
    <row r="173" spans="1:18" s="45" customFormat="1" ht="15" hidden="1" customHeight="1" outlineLevel="1" x14ac:dyDescent="0.2">
      <c r="A173" s="224"/>
      <c r="B173" s="224"/>
      <c r="C173" s="224" t="s">
        <v>196</v>
      </c>
      <c r="D173" s="224"/>
      <c r="E173" s="225" t="s">
        <v>150</v>
      </c>
      <c r="F173" s="225"/>
      <c r="G173" s="226"/>
      <c r="H173" s="226"/>
      <c r="I173" s="227"/>
      <c r="J173" s="228">
        <v>4.7</v>
      </c>
      <c r="K173" s="199"/>
      <c r="L173" s="200"/>
      <c r="M173" s="200"/>
      <c r="N173" s="573"/>
      <c r="O173" s="408"/>
      <c r="P173" s="178"/>
      <c r="Q173" s="201"/>
      <c r="R173" s="690"/>
    </row>
    <row r="174" spans="1:18" s="45" customFormat="1" ht="15" hidden="1" customHeight="1" outlineLevel="1" x14ac:dyDescent="0.2">
      <c r="A174" s="229"/>
      <c r="B174" s="229"/>
      <c r="C174" s="229" t="s">
        <v>197</v>
      </c>
      <c r="D174" s="229"/>
      <c r="E174" s="230" t="s">
        <v>151</v>
      </c>
      <c r="F174" s="230"/>
      <c r="G174" s="231"/>
      <c r="H174" s="231"/>
      <c r="I174" s="232"/>
      <c r="J174" s="233">
        <v>121.9</v>
      </c>
      <c r="K174" s="199"/>
      <c r="L174" s="200"/>
      <c r="M174" s="200"/>
      <c r="N174" s="573"/>
      <c r="O174" s="408"/>
      <c r="P174" s="178"/>
      <c r="Q174" s="201"/>
      <c r="R174" s="690"/>
    </row>
    <row r="175" spans="1:18" s="45" customFormat="1" ht="15" hidden="1" customHeight="1" outlineLevel="1" x14ac:dyDescent="0.2">
      <c r="A175" s="229"/>
      <c r="B175" s="229"/>
      <c r="C175" s="229" t="s">
        <v>198</v>
      </c>
      <c r="D175" s="229"/>
      <c r="E175" s="230" t="s">
        <v>151</v>
      </c>
      <c r="F175" s="230"/>
      <c r="G175" s="231"/>
      <c r="H175" s="231"/>
      <c r="I175" s="232"/>
      <c r="J175" s="233">
        <v>25.2</v>
      </c>
      <c r="K175" s="199"/>
      <c r="L175" s="200"/>
      <c r="M175" s="200"/>
      <c r="N175" s="573"/>
      <c r="O175" s="408"/>
      <c r="P175" s="178"/>
      <c r="Q175" s="201"/>
      <c r="R175" s="690"/>
    </row>
    <row r="176" spans="1:18" s="45" customFormat="1" ht="15" hidden="1" customHeight="1" outlineLevel="1" x14ac:dyDescent="0.2">
      <c r="A176" s="229"/>
      <c r="B176" s="229"/>
      <c r="C176" s="229" t="s">
        <v>199</v>
      </c>
      <c r="D176" s="229"/>
      <c r="E176" s="230" t="s">
        <v>151</v>
      </c>
      <c r="F176" s="230"/>
      <c r="G176" s="231"/>
      <c r="H176" s="231"/>
      <c r="I176" s="232"/>
      <c r="J176" s="233">
        <v>5.3</v>
      </c>
      <c r="K176" s="199"/>
      <c r="L176" s="200"/>
      <c r="M176" s="200"/>
      <c r="N176" s="573"/>
      <c r="O176" s="408"/>
      <c r="P176" s="178"/>
      <c r="Q176" s="201"/>
      <c r="R176" s="690"/>
    </row>
    <row r="177" spans="1:18" s="45" customFormat="1" ht="15" hidden="1" customHeight="1" outlineLevel="1" x14ac:dyDescent="0.2">
      <c r="A177" s="229"/>
      <c r="B177" s="229"/>
      <c r="C177" s="229" t="s">
        <v>200</v>
      </c>
      <c r="D177" s="229"/>
      <c r="E177" s="230" t="s">
        <v>151</v>
      </c>
      <c r="F177" s="230"/>
      <c r="G177" s="231"/>
      <c r="H177" s="231"/>
      <c r="I177" s="232"/>
      <c r="J177" s="233">
        <v>58.1</v>
      </c>
      <c r="K177" s="199"/>
      <c r="L177" s="200"/>
      <c r="M177" s="200"/>
      <c r="N177" s="573"/>
      <c r="O177" s="408"/>
      <c r="P177" s="178"/>
      <c r="Q177" s="201"/>
      <c r="R177" s="690"/>
    </row>
    <row r="178" spans="1:18" s="45" customFormat="1" ht="15" hidden="1" customHeight="1" outlineLevel="1" x14ac:dyDescent="0.2">
      <c r="A178" s="229"/>
      <c r="B178" s="229"/>
      <c r="C178" s="229" t="s">
        <v>201</v>
      </c>
      <c r="D178" s="229"/>
      <c r="E178" s="230" t="s">
        <v>151</v>
      </c>
      <c r="F178" s="230"/>
      <c r="G178" s="231"/>
      <c r="H178" s="231"/>
      <c r="I178" s="232"/>
      <c r="J178" s="233">
        <v>194.1</v>
      </c>
      <c r="K178" s="199"/>
      <c r="L178" s="200"/>
      <c r="M178" s="200"/>
      <c r="N178" s="573"/>
      <c r="O178" s="408"/>
      <c r="P178" s="178"/>
      <c r="Q178" s="201"/>
      <c r="R178" s="690"/>
    </row>
    <row r="179" spans="1:18" s="45" customFormat="1" ht="15" hidden="1" customHeight="1" outlineLevel="1" x14ac:dyDescent="0.2">
      <c r="A179" s="229"/>
      <c r="B179" s="229"/>
      <c r="C179" s="229"/>
      <c r="D179" s="229"/>
      <c r="E179" s="230"/>
      <c r="F179" s="230"/>
      <c r="G179" s="231"/>
      <c r="H179" s="231"/>
      <c r="I179" s="232"/>
      <c r="J179" s="233"/>
      <c r="K179" s="199"/>
      <c r="L179" s="200"/>
      <c r="M179" s="200"/>
      <c r="N179" s="573"/>
      <c r="O179" s="408"/>
      <c r="P179" s="178"/>
      <c r="Q179" s="201"/>
      <c r="R179" s="690"/>
    </row>
    <row r="180" spans="1:18" s="45" customFormat="1" ht="15" hidden="1" customHeight="1" outlineLevel="1" x14ac:dyDescent="0.2">
      <c r="A180" s="229"/>
      <c r="B180" s="229"/>
      <c r="C180" s="229"/>
      <c r="D180" s="229"/>
      <c r="E180" s="230"/>
      <c r="F180" s="230"/>
      <c r="G180" s="231"/>
      <c r="H180" s="231"/>
      <c r="I180" s="232"/>
      <c r="J180" s="233"/>
      <c r="K180" s="199"/>
      <c r="L180" s="200"/>
      <c r="M180" s="200"/>
      <c r="N180" s="573"/>
      <c r="O180" s="408"/>
      <c r="P180" s="178"/>
      <c r="Q180" s="201"/>
      <c r="R180" s="690"/>
    </row>
    <row r="181" spans="1:18" s="45" customFormat="1" ht="15" hidden="1" customHeight="1" outlineLevel="1" x14ac:dyDescent="0.2">
      <c r="A181" s="234"/>
      <c r="B181" s="234"/>
      <c r="C181" s="234" t="s">
        <v>202</v>
      </c>
      <c r="D181" s="234"/>
      <c r="E181" s="235" t="s">
        <v>152</v>
      </c>
      <c r="F181" s="235"/>
      <c r="G181" s="236"/>
      <c r="H181" s="236"/>
      <c r="I181" s="237"/>
      <c r="J181" s="238">
        <v>18.2</v>
      </c>
      <c r="K181" s="199"/>
      <c r="L181" s="200"/>
      <c r="M181" s="200"/>
      <c r="N181" s="573"/>
      <c r="O181" s="408"/>
      <c r="P181" s="178"/>
      <c r="Q181" s="201"/>
      <c r="R181" s="690"/>
    </row>
    <row r="182" spans="1:18" s="45" customFormat="1" ht="15" hidden="1" customHeight="1" outlineLevel="1" x14ac:dyDescent="0.2">
      <c r="A182" s="234"/>
      <c r="B182" s="234"/>
      <c r="C182" s="234" t="s">
        <v>203</v>
      </c>
      <c r="D182" s="234"/>
      <c r="E182" s="235" t="s">
        <v>152</v>
      </c>
      <c r="F182" s="235"/>
      <c r="G182" s="236"/>
      <c r="H182" s="236"/>
      <c r="I182" s="237"/>
      <c r="J182" s="238">
        <v>21</v>
      </c>
      <c r="K182" s="199"/>
      <c r="L182" s="200"/>
      <c r="M182" s="200"/>
      <c r="N182" s="573"/>
      <c r="O182" s="408"/>
      <c r="P182" s="178"/>
      <c r="Q182" s="201"/>
      <c r="R182" s="690"/>
    </row>
    <row r="183" spans="1:18" ht="15" hidden="1" customHeight="1" outlineLevel="1" x14ac:dyDescent="0.2">
      <c r="A183" s="194"/>
      <c r="B183" s="194"/>
      <c r="C183" s="194" t="s">
        <v>204</v>
      </c>
      <c r="D183" s="194"/>
      <c r="E183" s="195" t="s">
        <v>205</v>
      </c>
      <c r="F183" s="195"/>
      <c r="G183" s="196"/>
      <c r="H183" s="196"/>
      <c r="I183" s="197"/>
      <c r="J183" s="198">
        <v>9</v>
      </c>
      <c r="K183" s="199"/>
      <c r="L183" s="200"/>
      <c r="M183" s="200"/>
      <c r="N183" s="573"/>
      <c r="O183" s="408"/>
      <c r="P183" s="178"/>
      <c r="Q183" s="201"/>
      <c r="R183" s="690"/>
    </row>
    <row r="184" spans="1:18" ht="15" hidden="1" customHeight="1" outlineLevel="1" x14ac:dyDescent="0.2">
      <c r="A184" s="194"/>
      <c r="B184" s="194"/>
      <c r="C184" s="194"/>
      <c r="D184" s="194"/>
      <c r="E184" s="195"/>
      <c r="F184" s="195" t="s">
        <v>206</v>
      </c>
      <c r="G184" s="196"/>
      <c r="H184" s="196"/>
      <c r="I184" s="197"/>
      <c r="J184" s="198"/>
      <c r="K184" s="199"/>
      <c r="L184" s="239">
        <f>Amt32_D42_Bürgerbüro_200526!L96</f>
        <v>82</v>
      </c>
      <c r="M184" s="200"/>
      <c r="N184" s="573"/>
      <c r="O184" s="408">
        <f>Amt32_D42_Bürgerbüro_200526!O96</f>
        <v>0</v>
      </c>
      <c r="P184" s="178"/>
      <c r="Q184" s="201"/>
      <c r="R184" s="690"/>
    </row>
    <row r="185" spans="1:18" ht="15" hidden="1" customHeight="1" outlineLevel="1" x14ac:dyDescent="0.2">
      <c r="A185" s="224"/>
      <c r="B185" s="224"/>
      <c r="C185" s="224" t="s">
        <v>207</v>
      </c>
      <c r="D185" s="224"/>
      <c r="E185" s="225" t="s">
        <v>153</v>
      </c>
      <c r="F185" s="225"/>
      <c r="G185" s="226"/>
      <c r="H185" s="226"/>
      <c r="I185" s="227"/>
      <c r="J185" s="228">
        <v>3.2</v>
      </c>
      <c r="K185" s="199"/>
      <c r="L185" s="200"/>
      <c r="M185" s="200"/>
      <c r="N185" s="573"/>
      <c r="O185" s="408"/>
      <c r="P185" s="178"/>
      <c r="Q185" s="201"/>
      <c r="R185" s="690"/>
    </row>
    <row r="186" spans="1:18" s="242" customFormat="1" ht="15" hidden="1" customHeight="1" outlineLevel="1" x14ac:dyDescent="0.2">
      <c r="A186" s="185"/>
      <c r="B186" s="185"/>
      <c r="C186" s="185" t="s">
        <v>208</v>
      </c>
      <c r="D186" s="185"/>
      <c r="E186" s="240" t="s">
        <v>149</v>
      </c>
      <c r="F186" s="240"/>
      <c r="G186" s="186"/>
      <c r="H186" s="186"/>
      <c r="I186" s="187"/>
      <c r="J186" s="188">
        <v>7.3</v>
      </c>
      <c r="K186" s="60"/>
      <c r="L186" s="62"/>
      <c r="M186" s="62"/>
      <c r="N186" s="292"/>
      <c r="O186" s="408"/>
      <c r="P186" s="54"/>
      <c r="Q186" s="241"/>
      <c r="R186" s="690"/>
    </row>
    <row r="187" spans="1:18" s="242" customFormat="1" ht="15.75" hidden="1" customHeight="1" outlineLevel="1" thickBot="1" x14ac:dyDescent="0.25">
      <c r="A187" s="243"/>
      <c r="B187" s="243"/>
      <c r="C187" s="243"/>
      <c r="D187" s="243"/>
      <c r="E187" s="244"/>
      <c r="F187" s="244"/>
      <c r="G187" s="245"/>
      <c r="H187" s="245"/>
      <c r="I187" s="246"/>
      <c r="J187" s="247"/>
      <c r="K187" s="246"/>
      <c r="L187" s="248"/>
      <c r="M187" s="248"/>
      <c r="N187" s="576"/>
      <c r="O187" s="577"/>
      <c r="P187" s="245"/>
      <c r="Q187" s="249"/>
      <c r="R187" s="695"/>
    </row>
    <row r="188" spans="1:18" s="242" customFormat="1" ht="15" hidden="1" customHeight="1" outlineLevel="1" x14ac:dyDescent="0.2">
      <c r="A188" s="250"/>
      <c r="B188" s="250"/>
      <c r="C188" s="250"/>
      <c r="D188" s="250"/>
      <c r="E188" s="251"/>
      <c r="F188" s="251"/>
      <c r="G188" s="252"/>
      <c r="H188" s="252"/>
      <c r="I188" s="253"/>
      <c r="J188" s="254"/>
      <c r="K188" s="253"/>
      <c r="L188" s="255"/>
      <c r="M188" s="255"/>
      <c r="N188" s="578"/>
      <c r="O188" s="579"/>
      <c r="P188" s="605"/>
      <c r="Q188" s="606"/>
      <c r="R188" s="696"/>
    </row>
    <row r="189" spans="1:18" s="8" customFormat="1" ht="15" hidden="1" customHeight="1" outlineLevel="1" x14ac:dyDescent="0.2">
      <c r="A189" s="580"/>
      <c r="B189" s="581"/>
      <c r="C189" s="581"/>
      <c r="D189" s="581"/>
      <c r="E189" s="582"/>
      <c r="F189" s="582"/>
      <c r="G189" s="583"/>
      <c r="H189" s="583"/>
      <c r="I189" s="584"/>
      <c r="J189" s="585"/>
      <c r="K189" s="584"/>
      <c r="L189" s="586"/>
      <c r="M189" s="586"/>
      <c r="N189" s="587"/>
      <c r="O189" s="588"/>
      <c r="P189" s="607"/>
      <c r="Q189" s="608"/>
      <c r="R189" s="692"/>
    </row>
    <row r="190" spans="1:18" ht="15.75" hidden="1" customHeight="1" outlineLevel="1" thickBot="1" x14ac:dyDescent="0.25">
      <c r="A190" s="256"/>
      <c r="B190" s="257"/>
      <c r="C190" s="257"/>
      <c r="D190" s="257"/>
      <c r="E190" s="258" t="s">
        <v>209</v>
      </c>
      <c r="F190" s="258"/>
      <c r="G190" s="259"/>
      <c r="H190" s="259"/>
      <c r="I190" s="260"/>
      <c r="J190" s="261">
        <f>SUM(J111:J112)+J186+J117</f>
        <v>781.74</v>
      </c>
      <c r="K190" s="174"/>
      <c r="L190" s="262"/>
      <c r="M190" s="263"/>
      <c r="N190" s="260"/>
      <c r="O190" s="589"/>
      <c r="P190" s="162"/>
      <c r="Q190" s="163"/>
      <c r="R190" s="697"/>
    </row>
    <row r="191" spans="1:18" s="45" customFormat="1" ht="15" hidden="1" customHeight="1" outlineLevel="1" x14ac:dyDescent="0.25">
      <c r="A191" s="189"/>
      <c r="B191" s="190"/>
      <c r="C191" s="190" t="s">
        <v>210</v>
      </c>
      <c r="D191" s="190"/>
      <c r="E191" s="191" t="s">
        <v>153</v>
      </c>
      <c r="F191" s="264"/>
      <c r="G191" s="265"/>
      <c r="H191" s="265"/>
      <c r="I191" s="266"/>
      <c r="J191" s="267">
        <v>4.8</v>
      </c>
      <c r="K191" s="268"/>
      <c r="L191" s="269"/>
      <c r="M191" s="270"/>
      <c r="N191" s="590"/>
      <c r="O191" s="591"/>
      <c r="P191" s="274"/>
      <c r="Q191" s="44"/>
      <c r="R191" s="694"/>
    </row>
    <row r="192" spans="1:18" s="275" customFormat="1" ht="15" hidden="1" customHeight="1" outlineLevel="1" x14ac:dyDescent="0.2">
      <c r="A192" s="92"/>
      <c r="B192" s="93"/>
      <c r="C192" s="93"/>
      <c r="D192" s="93"/>
      <c r="E192" s="132"/>
      <c r="F192" s="94"/>
      <c r="G192" s="271"/>
      <c r="H192" s="271"/>
      <c r="I192" s="44"/>
      <c r="J192" s="272"/>
      <c r="K192" s="184"/>
      <c r="L192" s="273"/>
      <c r="M192" s="121"/>
      <c r="N192" s="567"/>
      <c r="O192" s="274"/>
      <c r="P192" s="274"/>
      <c r="Q192" s="44"/>
      <c r="R192" s="694"/>
    </row>
    <row r="193" spans="1:18" s="275" customFormat="1" ht="15" hidden="1" customHeight="1" outlineLevel="1" x14ac:dyDescent="0.2">
      <c r="A193" s="92"/>
      <c r="B193" s="93"/>
      <c r="C193" s="93"/>
      <c r="D193" s="93"/>
      <c r="E193" s="132"/>
      <c r="F193" s="94"/>
      <c r="G193" s="271"/>
      <c r="H193" s="271"/>
      <c r="I193" s="44"/>
      <c r="J193" s="272"/>
      <c r="K193" s="184"/>
      <c r="L193" s="273"/>
      <c r="M193" s="121"/>
      <c r="N193" s="567"/>
      <c r="O193" s="274"/>
      <c r="P193" s="274"/>
      <c r="Q193" s="44"/>
      <c r="R193" s="694"/>
    </row>
    <row r="194" spans="1:18" s="275" customFormat="1" ht="15" hidden="1" customHeight="1" outlineLevel="1" x14ac:dyDescent="0.2">
      <c r="A194" s="192"/>
      <c r="B194" s="183"/>
      <c r="C194" s="193"/>
      <c r="D194" s="193"/>
      <c r="E194" s="192"/>
      <c r="F194" s="192"/>
      <c r="G194" s="276"/>
      <c r="H194" s="276"/>
      <c r="I194" s="193"/>
      <c r="J194" s="277"/>
      <c r="K194" s="121"/>
      <c r="L194" s="278"/>
      <c r="M194" s="182"/>
      <c r="N194" s="572"/>
      <c r="O194" s="279"/>
      <c r="P194" s="43"/>
      <c r="Q194" s="44"/>
      <c r="R194" s="694"/>
    </row>
    <row r="195" spans="1:18" s="275" customFormat="1" ht="15" hidden="1" customHeight="1" outlineLevel="1" x14ac:dyDescent="0.25">
      <c r="A195" s="38" t="s">
        <v>211</v>
      </c>
      <c r="B195" s="38"/>
      <c r="C195" s="38"/>
      <c r="D195" s="38"/>
      <c r="E195" s="39" t="s">
        <v>212</v>
      </c>
      <c r="F195" s="39" t="s">
        <v>213</v>
      </c>
      <c r="G195" s="40"/>
      <c r="H195" s="40"/>
      <c r="I195" s="280"/>
      <c r="J195" s="41"/>
      <c r="K195" s="281"/>
      <c r="L195" s="41"/>
      <c r="M195" s="41"/>
      <c r="N195" s="592"/>
      <c r="O195" s="593"/>
      <c r="P195" s="285">
        <f>SUM(O192:O194)</f>
        <v>0</v>
      </c>
      <c r="Q195" s="44"/>
      <c r="R195" s="694"/>
    </row>
    <row r="196" spans="1:18" s="275" customFormat="1" ht="15" hidden="1" customHeight="1" outlineLevel="1" x14ac:dyDescent="0.25">
      <c r="A196" s="175"/>
      <c r="B196" s="175"/>
      <c r="C196" s="175"/>
      <c r="D196" s="175"/>
      <c r="E196" s="192" t="s">
        <v>214</v>
      </c>
      <c r="F196" s="192"/>
      <c r="G196" s="133"/>
      <c r="H196" s="133"/>
      <c r="I196" s="23"/>
      <c r="J196" s="23"/>
      <c r="K196" s="193"/>
      <c r="L196" s="23"/>
      <c r="M196" s="179"/>
      <c r="N196" s="594"/>
      <c r="O196" s="297"/>
      <c r="P196" s="609"/>
      <c r="Q196" s="44"/>
      <c r="R196" s="694"/>
    </row>
    <row r="197" spans="1:18" s="275" customFormat="1" ht="15" hidden="1" customHeight="1" outlineLevel="1" x14ac:dyDescent="0.25">
      <c r="A197" s="175"/>
      <c r="B197" s="175"/>
      <c r="C197" s="175"/>
      <c r="D197" s="175"/>
      <c r="E197" s="192" t="s">
        <v>215</v>
      </c>
      <c r="F197" s="192"/>
      <c r="G197" s="133"/>
      <c r="H197" s="133"/>
      <c r="I197" s="23"/>
      <c r="J197" s="23"/>
      <c r="K197" s="193"/>
      <c r="L197" s="23"/>
      <c r="M197" s="179"/>
      <c r="N197" s="594"/>
      <c r="O197" s="297"/>
      <c r="P197" s="609"/>
      <c r="Q197" s="44"/>
      <c r="R197" s="694"/>
    </row>
    <row r="198" spans="1:18" s="275" customFormat="1" ht="15" hidden="1" customHeight="1" outlineLevel="1" x14ac:dyDescent="0.25">
      <c r="A198" s="175"/>
      <c r="B198" s="175"/>
      <c r="C198" s="175"/>
      <c r="D198" s="175"/>
      <c r="E198" s="192" t="s">
        <v>216</v>
      </c>
      <c r="F198" s="192"/>
      <c r="G198" s="133"/>
      <c r="H198" s="133"/>
      <c r="I198" s="23"/>
      <c r="J198" s="23"/>
      <c r="K198" s="193"/>
      <c r="L198" s="23"/>
      <c r="M198" s="179"/>
      <c r="N198" s="594"/>
      <c r="O198" s="297"/>
      <c r="P198" s="610">
        <f>L198-O198</f>
        <v>0</v>
      </c>
      <c r="Q198" s="44"/>
      <c r="R198" s="694"/>
    </row>
    <row r="199" spans="1:18" s="275" customFormat="1" ht="15" hidden="1" customHeight="1" outlineLevel="1" x14ac:dyDescent="0.25">
      <c r="A199" s="175"/>
      <c r="B199" s="175"/>
      <c r="C199" s="175"/>
      <c r="D199" s="175"/>
      <c r="E199" s="192"/>
      <c r="F199" s="192"/>
      <c r="G199" s="133"/>
      <c r="H199" s="133"/>
      <c r="I199" s="23"/>
      <c r="J199" s="23"/>
      <c r="K199" s="193"/>
      <c r="L199" s="23"/>
      <c r="M199" s="179"/>
      <c r="N199" s="594"/>
      <c r="O199" s="297"/>
      <c r="P199" s="609"/>
      <c r="Q199" s="44"/>
      <c r="R199" s="694"/>
    </row>
    <row r="200" spans="1:18" s="275" customFormat="1" ht="42.75" hidden="1" customHeight="1" outlineLevel="1" x14ac:dyDescent="0.25">
      <c r="A200" s="175"/>
      <c r="B200" s="175"/>
      <c r="C200" s="175"/>
      <c r="D200" s="175"/>
      <c r="E200" s="183" t="s">
        <v>217</v>
      </c>
      <c r="F200" s="183" t="s">
        <v>218</v>
      </c>
      <c r="G200" s="133"/>
      <c r="H200" s="133"/>
      <c r="I200" s="282"/>
      <c r="J200" s="193"/>
      <c r="K200" s="193"/>
      <c r="L200" s="23">
        <f>L169*-1</f>
        <v>0</v>
      </c>
      <c r="M200" s="179"/>
      <c r="N200" s="594"/>
      <c r="O200" s="297"/>
      <c r="P200" s="181"/>
      <c r="Q200" s="132"/>
      <c r="R200" s="688"/>
    </row>
    <row r="201" spans="1:18" s="275" customFormat="1" ht="15" hidden="1" customHeight="1" outlineLevel="1" x14ac:dyDescent="0.25">
      <c r="A201" s="175"/>
      <c r="B201" s="175"/>
      <c r="C201" s="175"/>
      <c r="D201" s="175"/>
      <c r="E201" s="192" t="s">
        <v>219</v>
      </c>
      <c r="F201" s="192"/>
      <c r="G201" s="133"/>
      <c r="H201" s="133"/>
      <c r="I201" s="23"/>
      <c r="J201" s="23"/>
      <c r="K201" s="193"/>
      <c r="L201" s="23"/>
      <c r="M201" s="179"/>
      <c r="N201" s="594"/>
      <c r="O201" s="297"/>
      <c r="P201" s="609"/>
      <c r="Q201" s="44"/>
      <c r="R201" s="694"/>
    </row>
    <row r="202" spans="1:18" s="275" customFormat="1" ht="57" hidden="1" customHeight="1" outlineLevel="1" x14ac:dyDescent="0.2">
      <c r="A202" s="194"/>
      <c r="B202" s="194"/>
      <c r="C202" s="194" t="s">
        <v>220</v>
      </c>
      <c r="D202" s="194"/>
      <c r="E202" s="195" t="s">
        <v>221</v>
      </c>
      <c r="F202" s="195" t="s">
        <v>222</v>
      </c>
      <c r="G202" s="196">
        <v>0</v>
      </c>
      <c r="H202" s="196"/>
      <c r="I202" s="197"/>
      <c r="J202" s="197">
        <v>21.7</v>
      </c>
      <c r="K202" s="197"/>
      <c r="L202" s="197">
        <f>SUM(L198:L200)</f>
        <v>0</v>
      </c>
      <c r="M202" s="197"/>
      <c r="N202" s="595"/>
      <c r="O202" s="596"/>
      <c r="P202" s="611">
        <f>L202-O198</f>
        <v>0</v>
      </c>
      <c r="Q202" s="201" t="s">
        <v>164</v>
      </c>
      <c r="R202" s="690"/>
    </row>
    <row r="203" spans="1:18" s="275" customFormat="1" ht="15" hidden="1" customHeight="1" outlineLevel="1" x14ac:dyDescent="0.2">
      <c r="A203" s="194"/>
      <c r="B203" s="194"/>
      <c r="C203" s="194" t="s">
        <v>220</v>
      </c>
      <c r="D203" s="194"/>
      <c r="E203" s="195" t="s">
        <v>223</v>
      </c>
      <c r="F203" s="195"/>
      <c r="G203" s="196">
        <v>0</v>
      </c>
      <c r="H203" s="196"/>
      <c r="I203" s="197"/>
      <c r="J203" s="197">
        <v>44</v>
      </c>
      <c r="K203" s="197"/>
      <c r="L203" s="197"/>
      <c r="M203" s="197"/>
      <c r="N203" s="595"/>
      <c r="O203" s="596"/>
      <c r="P203" s="199"/>
      <c r="Q203" s="201" t="s">
        <v>164</v>
      </c>
      <c r="R203" s="690"/>
    </row>
    <row r="204" spans="1:18" s="275" customFormat="1" ht="15" hidden="1" customHeight="1" outlineLevel="1" x14ac:dyDescent="0.25">
      <c r="A204" s="175"/>
      <c r="B204" s="175"/>
      <c r="C204" s="175"/>
      <c r="D204" s="175"/>
      <c r="E204" s="192"/>
      <c r="F204" s="192"/>
      <c r="G204" s="133"/>
      <c r="H204" s="133"/>
      <c r="I204" s="23"/>
      <c r="J204" s="23"/>
      <c r="K204" s="193"/>
      <c r="L204" s="23"/>
      <c r="M204" s="179"/>
      <c r="N204" s="594"/>
      <c r="O204" s="297">
        <f>O198-P195</f>
        <v>0</v>
      </c>
      <c r="P204" s="609"/>
      <c r="Q204" s="44"/>
      <c r="R204" s="694"/>
    </row>
    <row r="205" spans="1:18" s="275" customFormat="1" ht="15" hidden="1" customHeight="1" outlineLevel="1" x14ac:dyDescent="0.25">
      <c r="A205" s="38" t="s">
        <v>224</v>
      </c>
      <c r="B205" s="38"/>
      <c r="C205" s="38"/>
      <c r="D205" s="38"/>
      <c r="E205" s="39" t="s">
        <v>225</v>
      </c>
      <c r="F205" s="39" t="s">
        <v>226</v>
      </c>
      <c r="G205" s="40"/>
      <c r="H205" s="40"/>
      <c r="I205" s="280"/>
      <c r="J205" s="41"/>
      <c r="K205" s="281"/>
      <c r="L205" s="41"/>
      <c r="M205" s="41"/>
      <c r="N205" s="592"/>
      <c r="O205" s="593"/>
      <c r="P205" s="285"/>
      <c r="Q205" s="44"/>
      <c r="R205" s="694"/>
    </row>
    <row r="206" spans="1:18" s="275" customFormat="1" ht="15" hidden="1" customHeight="1" outlineLevel="1" x14ac:dyDescent="0.25">
      <c r="A206" s="1"/>
      <c r="B206" s="1"/>
      <c r="C206" s="1"/>
      <c r="D206" s="1"/>
      <c r="E206" s="2"/>
      <c r="F206" s="2"/>
      <c r="G206" s="3"/>
      <c r="H206" s="3"/>
      <c r="I206" s="2"/>
      <c r="J206" s="681"/>
      <c r="K206" s="4"/>
      <c r="L206" s="681"/>
      <c r="M206" s="681"/>
      <c r="N206" s="293"/>
      <c r="O206" s="294"/>
      <c r="P206" s="612"/>
      <c r="Q206" s="153"/>
      <c r="R206" s="683"/>
    </row>
    <row r="207" spans="1:18" collapsed="1" x14ac:dyDescent="0.25">
      <c r="P207" s="612"/>
    </row>
    <row r="208" spans="1:18" x14ac:dyDescent="0.25">
      <c r="H208" s="733" t="s">
        <v>262</v>
      </c>
      <c r="L208" s="732">
        <f>L117</f>
        <v>2192</v>
      </c>
      <c r="P208" s="612"/>
    </row>
    <row r="210" spans="1:18" x14ac:dyDescent="0.25">
      <c r="L210" s="703">
        <f>SUMIF(R:R,1,L:L)</f>
        <v>150</v>
      </c>
      <c r="P210" s="275" t="s">
        <v>255</v>
      </c>
    </row>
    <row r="211" spans="1:18" x14ac:dyDescent="0.25">
      <c r="L211" s="703">
        <f>SUMIF(R:R,2,L:L)</f>
        <v>1928</v>
      </c>
      <c r="P211" s="275" t="s">
        <v>256</v>
      </c>
    </row>
    <row r="212" spans="1:18" x14ac:dyDescent="0.25">
      <c r="L212" s="703">
        <f>SUMIF(R:R,4,L:L)</f>
        <v>14</v>
      </c>
      <c r="P212" s="275" t="s">
        <v>257</v>
      </c>
    </row>
    <row r="213" spans="1:18" x14ac:dyDescent="0.25">
      <c r="L213" s="703">
        <f>SUMIF(R:R,7,L:L)</f>
        <v>100</v>
      </c>
      <c r="P213" s="275" t="s">
        <v>258</v>
      </c>
    </row>
    <row r="214" spans="1:18" x14ac:dyDescent="0.25">
      <c r="L214" s="704">
        <f>SUM(L210:L213)</f>
        <v>2192</v>
      </c>
      <c r="P214" s="275" t="s">
        <v>242</v>
      </c>
    </row>
    <row r="215" spans="1:18" x14ac:dyDescent="0.25">
      <c r="P215" s="612"/>
    </row>
    <row r="216" spans="1:18" x14ac:dyDescent="0.25">
      <c r="P216" s="612"/>
    </row>
    <row r="217" spans="1:18" x14ac:dyDescent="0.25">
      <c r="P217" s="612"/>
    </row>
    <row r="218" spans="1:18" x14ac:dyDescent="0.25">
      <c r="P218" s="612"/>
    </row>
    <row r="219" spans="1:18" x14ac:dyDescent="0.25">
      <c r="P219" s="612"/>
    </row>
    <row r="220" spans="1:18" x14ac:dyDescent="0.25">
      <c r="P220" s="612"/>
    </row>
    <row r="221" spans="1:18" x14ac:dyDescent="0.25">
      <c r="P221" s="612"/>
    </row>
    <row r="222" spans="1:18" s="153" customFormat="1" x14ac:dyDescent="0.25">
      <c r="A222" s="1"/>
      <c r="B222" s="1"/>
      <c r="C222" s="1"/>
      <c r="D222" s="1"/>
      <c r="E222" s="2"/>
      <c r="F222" s="2"/>
      <c r="G222" s="3"/>
      <c r="H222" s="3"/>
      <c r="I222" s="2"/>
      <c r="J222" s="681"/>
      <c r="K222" s="4"/>
      <c r="L222" s="681"/>
      <c r="M222" s="681"/>
      <c r="N222" s="293"/>
      <c r="O222" s="294"/>
      <c r="P222" s="612"/>
      <c r="R222" s="683"/>
    </row>
    <row r="3445" spans="1:18" s="153" customFormat="1" x14ac:dyDescent="0.25">
      <c r="A3445" s="1"/>
      <c r="B3445" s="1"/>
      <c r="C3445" s="1"/>
      <c r="D3445" s="1"/>
      <c r="E3445" s="2"/>
      <c r="F3445" s="2"/>
      <c r="G3445" s="3"/>
      <c r="H3445" s="3"/>
      <c r="I3445" s="2"/>
      <c r="J3445" s="681"/>
      <c r="K3445" s="4"/>
      <c r="L3445" s="681"/>
      <c r="M3445" s="681"/>
      <c r="N3445" s="293"/>
      <c r="O3445" s="294"/>
      <c r="P3445" s="283"/>
      <c r="R3445" s="683"/>
    </row>
    <row r="3446" spans="1:18" s="153" customFormat="1" x14ac:dyDescent="0.25">
      <c r="A3446" s="1"/>
      <c r="B3446" s="1"/>
      <c r="C3446" s="1"/>
      <c r="D3446" s="1"/>
      <c r="E3446" s="2"/>
      <c r="F3446" s="2"/>
      <c r="G3446" s="3"/>
      <c r="H3446" s="3"/>
      <c r="I3446" s="2"/>
      <c r="J3446" s="681"/>
      <c r="K3446" s="4"/>
      <c r="L3446" s="681"/>
      <c r="M3446" s="681"/>
      <c r="N3446" s="293"/>
      <c r="O3446" s="294"/>
      <c r="P3446" s="283"/>
      <c r="R3446" s="683"/>
    </row>
    <row r="3447" spans="1:18" s="153" customFormat="1" x14ac:dyDescent="0.25">
      <c r="A3447" s="1"/>
      <c r="B3447" s="1"/>
      <c r="C3447" s="1"/>
      <c r="D3447" s="1"/>
      <c r="E3447" s="2"/>
      <c r="F3447" s="2"/>
      <c r="G3447" s="3"/>
      <c r="H3447" s="3"/>
      <c r="I3447" s="2"/>
      <c r="J3447" s="681"/>
      <c r="K3447" s="4"/>
      <c r="L3447" s="681"/>
      <c r="M3447" s="681"/>
      <c r="N3447" s="293"/>
      <c r="O3447" s="294"/>
      <c r="P3447" s="283"/>
      <c r="R3447" s="683"/>
    </row>
  </sheetData>
  <mergeCells count="5">
    <mergeCell ref="E2:F2"/>
    <mergeCell ref="J2:K2"/>
    <mergeCell ref="I5:J5"/>
    <mergeCell ref="K5:L5"/>
    <mergeCell ref="N5:O5"/>
  </mergeCells>
  <printOptions horizontalCentered="1" verticalCentered="1"/>
  <pageMargins left="0.39370078740157483" right="0.39370078740157483" top="0.66093749999999996" bottom="0.39370078740157483" header="0.31496062992125984" footer="0.31496062992125984"/>
  <pageSetup paperSize="8" scale="47" fitToHeight="3" orientation="landscape" r:id="rId1"/>
  <headerFooter alignWithMargins="0">
    <oddHeader xml:space="preserve">&amp;LLHS Hochbauamt&amp;C                                                         &amp;20    Anlage 2 zu GRDrs. 437/2020   </oddHeader>
    <oddFooter>&amp;L&amp;8&amp;F / &amp;A&amp;R&amp;P / &amp;N</oddFooter>
  </headerFooter>
  <rowBreaks count="1" manualBreakCount="1">
    <brk id="74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Amt32_D42_Bürgerbüro_200526</vt:lpstr>
      <vt:lpstr>Amt32_D42_Bürgerbüro_200526!Druckbereich</vt:lpstr>
      <vt:lpstr>Amt32_D42_Bürgerbüro_200526!Drucktitel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Dreher, Daniela</dc:creator>
  <cp:lastModifiedBy>Steinmetz, Roland</cp:lastModifiedBy>
  <cp:lastPrinted>2020-05-27T14:48:56Z</cp:lastPrinted>
  <dcterms:created xsi:type="dcterms:W3CDTF">2019-03-29T10:38:02Z</dcterms:created>
  <dcterms:modified xsi:type="dcterms:W3CDTF">2020-05-27T16:31:54Z</dcterms:modified>
</cp:coreProperties>
</file>