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5456" windowHeight="11892" activeTab="0"/>
  </bookViews>
  <sheets>
    <sheet name="Sachkosten - Mehrkosten" sheetId="1" r:id="rId1"/>
  </sheets>
  <definedNames>
    <definedName name="Format">#REF!</definedName>
    <definedName name="Header">#REF!</definedName>
  </definedNames>
  <calcPr fullCalcOnLoad="1"/>
</workbook>
</file>

<file path=xl/sharedStrings.xml><?xml version="1.0" encoding="utf-8"?>
<sst xmlns="http://schemas.openxmlformats.org/spreadsheetml/2006/main" count="57" uniqueCount="33">
  <si>
    <t>-</t>
  </si>
  <si>
    <t>Installation Drucker u. Rückbau Arbeitsplätze</t>
  </si>
  <si>
    <t xml:space="preserve">Löschung Betriebssysteme/Software der BA-PCs </t>
  </si>
  <si>
    <t>Fachsoftware LÄMMkom JobAgent</t>
  </si>
  <si>
    <t>Anbindung an das Finanzverfahren WAUS</t>
  </si>
  <si>
    <t>Wartung und Betrieb der Drucker</t>
  </si>
  <si>
    <t>Telekommunikationskosten (Datenanbindung) der Telearbeitsplätze bzw. portablen Arbeitsplätze</t>
  </si>
  <si>
    <t>Die bisher bei der BA eingekauften fachlichen Fortbildungen müssen zukünftig in Eigenregie (Inhouse-Seminare) durchgeführt werden. Für die Akquirierung der Referenten und "marktübliche" Referentenhonorare fällt ein zusätzlicher Aufwand an. In 2012 sind aufgrund der Instrumentenreform zudem zusätzliche Schulungen erforderlich.</t>
  </si>
  <si>
    <t>Aus- und Fortbildung (Amt 10 - Sachkonto 42611011)</t>
  </si>
  <si>
    <t>Übergangsweise Weiterzahlung der Leistungen zur Sicherung des Lebensunterhalts durch die BA</t>
  </si>
  <si>
    <t>Psychologischer Dienst (PD) der BA im Rahmen der Ausbildungsvermittlung</t>
  </si>
  <si>
    <t>Ausbildungsvermittlung</t>
  </si>
  <si>
    <t>Begründung</t>
  </si>
  <si>
    <t>Veränderung
HH-Ansatz 2013</t>
  </si>
  <si>
    <t>Veränderung
HH-Ansatz 2012</t>
  </si>
  <si>
    <t>bisheriger
HH-Ansatz 2013</t>
  </si>
  <si>
    <t>bisheriger
HH-Ansatz 2012</t>
  </si>
  <si>
    <t>Beauftragung der BA mit der Bearbeitung historischer Fälle</t>
  </si>
  <si>
    <t>Bisher war davon ausgegangen worden, dass die Gutachten vom neu beim JC zu installierenden PD oder beim Gesundheitsamt erstellt werden. Die Beauftragung erfolgt jedoch im Rahmen der Ausbildungsvermittlung beim PD der BA. Es wird von 324 Gutachten zum Kostensatz von 305,16 Euro (Dienstleistungspreis der BA für 2012) ausgegangen.</t>
  </si>
  <si>
    <t>Für die Löschung der Betriebssysteme und Software der PCs, die von der BA in das Eigentum des zkT übergehen, müssen 75 Euro je PC, bei 481 PCs somit 36.075 Euro aufgewendet werden.</t>
  </si>
  <si>
    <t>Pflege und Wartung der Fachsoftware LÄMMkom</t>
  </si>
  <si>
    <t>Mit der Vereinbarung zur Inanspruchnahme des Angebotes zur übergangsweisen Weiterzahlung der Leistungen zur Sicherung des Lebensunterhalts beauftragt die LHS die Agentur, die Leistungen auf Grundlage der im Jahr 2011 durch die gemeinsame Einrichtung getroffenen Bewilligungsentscheidung über den 31.01.2012 hinaus bis längstens 30.06.2012 auszuzahlen. Für den Ersatz der Sachkosten und die durch die Agentur sicher zu stellende Dienstaufsicht fallen in 2012 Kosten von 24.300 Euro an.</t>
  </si>
  <si>
    <t>Die für die Pflege und Wartung der Fachsoftware anfallenden laufenden Aufwendungen wurden als primäre Kosten bereits im Teilhaushalt 10 - Abt. 10-4 berücksichtigt. Die Kosten werden dem Amt Jobcenter über die ILV verrechnet und müssen somit auch im Teilhaushalt des Jobcenters berücksichtigt werden. Dem Aufwand beim  verrechnenden Amt stehen damit entsprechende Einnahmen gegenüber (erfolgsneutral).</t>
  </si>
  <si>
    <t>Das neue Fachverfahren LÄMMkom muss an das bei der Kommunalen Datenverarbeitung Region Stuttgart (KDRS) betriebene Rechnungswesen WAUS angebunden werden. Dafür fallen beim KDRS zusätzliche Betriebskosten an. Bei der Einschätzung der laufenden Aufwands werden die derzeit bekannten Maximalkosten zu Grunde gelegt.
Die Kosten werden als primäre Kosten bei 10-4 geplant. Im Rahmen der ILV werden die Aufwendungen dem Jobcenter verrechnet. Dem Aufwand beim  verrechnenden Amt stehen damit entsprechende Einnahmen gegenüber (erfolgsneutral).</t>
  </si>
  <si>
    <t>Für das zur Ergänzung der Fachsoftware internetbasierte Arbeitsmarkt- und Vermittlungsportal „JobAgent“ der Fa. Lämmerzahl fallen folgende laufende Kosten (netto) an: 3.500 Euro je Monat, zuzügl. 8 Euro je Monat je lizenziertem Arbeitsplatz für die Software-Pflege und Wartung  (bei 500 Arbeitsplätzen). In 2012 fällt zudem eine einmalige Kostenpauschale von 15.000 Euro für die Einrichtung und Lizenzierung an.
Die Kosten werden als primäre Kosten bei 10-4 geplant. Im Rahmen der ILV werden die Aufwendungen dem Jobcenter verrechnet. Dem Aufwand beim  verrechnenden Amt stehen damit entsprechende Einnahmen gegenüber (erfolgsneutral).</t>
  </si>
  <si>
    <t>ILV Servicestellen (zusätzliche Stellen gem. GRDrs 647/2011)</t>
  </si>
  <si>
    <t>Die zusätzlichen Kosten für die Bezügeabrechnung etc. werden dem Jobcenter über die ILV verrechnet und müssen somit auch im Teilhaushalt des Jobcenters berücksichtigt werden. Dem Aufwand beim  verrechnenden Amt stehen damit entsprechende Einnahmen gegenüber (erfolgsneutral).
Die Kosten der zusätzlichen Servicestellen gem. GRDrs 647/2011 (10-4, 10-5, 20-4) wurden hilfweise in Höhe der Personalkosten von 306.900 Euro als ILV-Sachkosten kalkuliert.</t>
  </si>
  <si>
    <t>Summe Mehraufwand</t>
  </si>
  <si>
    <t>Mit GRDrs 256/2011 sind Mittel für die Beschaffung von 135 Druckern für den Aufbau des Parallelbetriebes bereitgestellt worden. Mit GRDrs 841/2011 wurden Mittel für die Beschaffung von weiteren 272 Druckern bewilligt. Für Wartung und Betrieb der Drucker fallen jährlich 25.000 Euro an. Diese Kosten wurden bislang nicht berücksichtigt.
Die Kosten werden als primäre Kosten bei 10-4 geplant. Im Rahmen der ILV werden die Aufwendungen dem Jobcenter verrechnet. Dem Aufwand beim  verrechnenden Amt stehen damit entsprechende Einnahmen gegenüber (erfolgsneutral).</t>
  </si>
  <si>
    <t>Ab KW 01/2012 beginnt das Jobcenter mit der Migration der VerBIS-Daten in LÄMMkom. In diese Zeit muss der Dienstbetrieb im vollen Umfang gewährleistet sein. Die Mitarbeiter benötigen einen Drucker und einen funktionsfähigen Arbeitsplatz. Die Installation der zusätzlichen Drucker (s. o.) ist erst nach Abbau der BA-PCs möglich, da die freien Netzwerkleitungen benötigt werden. Dazu gehört auch der Rückbau der Arbeitsplätz (Abbau der Switche, Agentur Drucker und Kabel). Hierfür werden 6 Teams à 2 Mitarbeiter von T-Systems für jew. 5 Arbeitstage benötigt.
Die Kosten werden als primäre Kosten bei 10-4 geplant. Im Rahmen der ILV werden die Aufwendungen dem Jobcenter verrechnet. Dem Aufwand beim  verrechnenden Amt stehen damit entsprechende Einnahmen gegenüber (erfolgsneutral).</t>
  </si>
  <si>
    <t>Es wird von durchschnittlich 645 Ausbildungsplatzsuchenden im Monat ausgegangen. Bisher war von geringeren Fallzahlen ausgegangen worden.
Der Kostensatz 2012 beträgt 39,98 Euro pro Person und Monat. Bisher
wurde mit dem Kostensatz 2011 (37,36 Euro) kalkuliert.</t>
  </si>
  <si>
    <t>Für die beim Jobcenter vorhandenen 5 Telearbeitsplätze und 20 EDV-Ausstattungen für den mobilen Einsatz fallen laufende Kosten für Telefon- und Datenanbindung an. Diese Kosten wurden bislang nicht berücksichtigt.</t>
  </si>
  <si>
    <t>Gegenstand der Vereinbarung ist die Beauftragung der Agentur mit der Bearbeitung historischer Fälle. Die Bearbeitung historischer Fälle betrifft Verwaltungsverfahren, in denen eine Nachberechnung von Leistungen auf der Grundlage historischer Daten (Daten bis zum 31.12.2011) erforderlich ist.
Es wird davon ausgegangen, dass eine Abordnung von 5 Mitarbeitern zur BA erforderlich ist. Die Kosten der zentral verwalteten Verfahren der IT betragen 220 Euro, die Kosten für die Dienst- und Fachaufsicht 171,84 pro Mitarbeiter und Monat.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</si>
</sst>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 #,##0.00\ [$€]_-;_-* &quot;-&quot;??\ [$€]_-;_-@_-"/>
  </numFmts>
  <fonts count="18">
    <font>
      <sz val="11"/>
      <color indexed="8"/>
      <name val="Arial"/>
      <family val="2"/>
    </font>
    <font>
      <sz val="10"/>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64" fontId="1" fillId="0" borderId="0" applyFont="0" applyFill="0" applyBorder="0" applyAlignment="0" applyProtection="0"/>
    <xf numFmtId="0" fontId="8" fillId="4" borderId="0" applyNumberFormat="0" applyBorder="0" applyAlignment="0" applyProtection="0"/>
    <xf numFmtId="0" fontId="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23" borderId="9" applyNumberFormat="0" applyAlignment="0" applyProtection="0"/>
  </cellStyleXfs>
  <cellXfs count="17">
    <xf numFmtId="0" fontId="0" fillId="0" borderId="0" xfId="0" applyAlignment="1">
      <alignment/>
    </xf>
    <xf numFmtId="0" fontId="0" fillId="0" borderId="10" xfId="0" applyBorder="1" applyAlignment="1">
      <alignment vertical="center" wrapText="1"/>
    </xf>
    <xf numFmtId="4" fontId="0" fillId="0" borderId="10" xfId="0" applyNumberFormat="1" applyBorder="1" applyAlignment="1">
      <alignment horizontal="right" vertical="center"/>
    </xf>
    <xf numFmtId="4" fontId="0" fillId="0" borderId="10" xfId="0" applyNumberFormat="1" applyBorder="1" applyAlignment="1">
      <alignment vertical="center"/>
    </xf>
    <xf numFmtId="4" fontId="0" fillId="0" borderId="10" xfId="0" applyNumberFormat="1" applyBorder="1" applyAlignment="1">
      <alignment vertical="center" wrapText="1"/>
    </xf>
    <xf numFmtId="0" fontId="6" fillId="0" borderId="0" xfId="0" applyFont="1" applyAlignment="1">
      <alignment vertical="center"/>
    </xf>
    <xf numFmtId="0" fontId="0" fillId="0" borderId="10" xfId="0" applyFill="1" applyBorder="1" applyAlignment="1">
      <alignment vertical="center" wrapText="1"/>
    </xf>
    <xf numFmtId="4" fontId="0" fillId="0" borderId="10" xfId="0" applyNumberFormat="1" applyFill="1" applyBorder="1" applyAlignment="1">
      <alignment horizontal="right" vertical="center"/>
    </xf>
    <xf numFmtId="4" fontId="0" fillId="0" borderId="10" xfId="0" applyNumberFormat="1" applyFill="1" applyBorder="1" applyAlignment="1">
      <alignment vertical="center"/>
    </xf>
    <xf numFmtId="0" fontId="0" fillId="0" borderId="0" xfId="0" applyFill="1" applyAlignment="1">
      <alignment/>
    </xf>
    <xf numFmtId="0" fontId="0" fillId="0" borderId="10" xfId="0" applyBorder="1" applyAlignment="1">
      <alignment wrapText="1"/>
    </xf>
    <xf numFmtId="0" fontId="6" fillId="0" borderId="0" xfId="0" applyFont="1" applyAlignment="1">
      <alignment/>
    </xf>
    <xf numFmtId="0" fontId="6" fillId="20" borderId="10" xfId="0" applyFont="1" applyFill="1" applyBorder="1" applyAlignment="1">
      <alignment vertical="center" wrapText="1"/>
    </xf>
    <xf numFmtId="4" fontId="6" fillId="20" borderId="10" xfId="0" applyNumberFormat="1" applyFont="1" applyFill="1" applyBorder="1" applyAlignment="1">
      <alignment horizontal="center" vertical="center" wrapText="1"/>
    </xf>
    <xf numFmtId="0" fontId="6" fillId="20" borderId="10" xfId="0" applyFont="1" applyFill="1" applyBorder="1" applyAlignment="1">
      <alignment horizontal="center" vertical="center" wrapText="1"/>
    </xf>
    <xf numFmtId="0" fontId="6" fillId="20" borderId="10" xfId="0" applyFont="1" applyFill="1" applyBorder="1" applyAlignment="1">
      <alignment/>
    </xf>
    <xf numFmtId="4" fontId="6" fillId="20" borderId="10" xfId="0" applyNumberFormat="1" applyFont="1" applyFill="1" applyBorder="1" applyAlignment="1">
      <alignment/>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5"/>
  <sheetViews>
    <sheetView tabSelected="1" zoomScalePageLayoutView="0" workbookViewId="0" topLeftCell="A1">
      <selection activeCell="F6" sqref="F6"/>
    </sheetView>
  </sheetViews>
  <sheetFormatPr defaultColWidth="11.00390625" defaultRowHeight="14.25"/>
  <cols>
    <col min="1" max="1" width="33.375" style="0" customWidth="1"/>
    <col min="2" max="5" width="15.625" style="0" customWidth="1"/>
    <col min="6" max="6" width="64.75390625" style="0" customWidth="1"/>
  </cols>
  <sheetData>
    <row r="1" spans="1:6" s="5" customFormat="1" ht="27">
      <c r="A1" s="12"/>
      <c r="B1" s="13" t="s">
        <v>16</v>
      </c>
      <c r="C1" s="13" t="s">
        <v>15</v>
      </c>
      <c r="D1" s="13" t="s">
        <v>14</v>
      </c>
      <c r="E1" s="13" t="s">
        <v>13</v>
      </c>
      <c r="F1" s="14" t="s">
        <v>12</v>
      </c>
    </row>
    <row r="2" spans="1:6" ht="54.75">
      <c r="A2" s="1" t="s">
        <v>11</v>
      </c>
      <c r="B2" s="3">
        <v>248500</v>
      </c>
      <c r="C2" s="3">
        <v>224200</v>
      </c>
      <c r="D2" s="3">
        <f>(645*12*39.98)-B2</f>
        <v>60945.19999999995</v>
      </c>
      <c r="E2" s="3">
        <f>(645*12*39.98)-C2</f>
        <v>85245.19999999995</v>
      </c>
      <c r="F2" s="1" t="s">
        <v>30</v>
      </c>
    </row>
    <row r="3" spans="1:6" s="9" customFormat="1" ht="69">
      <c r="A3" s="6" t="s">
        <v>10</v>
      </c>
      <c r="B3" s="7" t="s">
        <v>0</v>
      </c>
      <c r="C3" s="7" t="s">
        <v>0</v>
      </c>
      <c r="D3" s="8">
        <f>(ROUND((380/9*12)*0.8*0.8,0))*305.16</f>
        <v>98871.84000000001</v>
      </c>
      <c r="E3" s="8">
        <f>(ROUND((380/9*12)*0.8*0.8,0))*305.16</f>
        <v>98871.84000000001</v>
      </c>
      <c r="F3" s="6" t="s">
        <v>18</v>
      </c>
    </row>
    <row r="4" spans="1:6" s="9" customFormat="1" ht="110.25">
      <c r="A4" s="6" t="s">
        <v>9</v>
      </c>
      <c r="B4" s="7" t="s">
        <v>0</v>
      </c>
      <c r="C4" s="7" t="s">
        <v>0</v>
      </c>
      <c r="D4" s="8">
        <v>24300</v>
      </c>
      <c r="E4" s="7" t="s">
        <v>0</v>
      </c>
      <c r="F4" s="6" t="s">
        <v>21</v>
      </c>
    </row>
    <row r="5" spans="1:6" s="9" customFormat="1" ht="110.25">
      <c r="A5" s="6" t="s">
        <v>17</v>
      </c>
      <c r="B5" s="7" t="s">
        <v>0</v>
      </c>
      <c r="C5" s="7" t="s">
        <v>0</v>
      </c>
      <c r="D5" s="7">
        <f>5*(220+171.84)*12</f>
        <v>23510.4</v>
      </c>
      <c r="E5" s="7" t="s">
        <v>0</v>
      </c>
      <c r="F5" s="6" t="s">
        <v>32</v>
      </c>
    </row>
    <row r="6" spans="1:6" ht="41.25">
      <c r="A6" s="1" t="s">
        <v>2</v>
      </c>
      <c r="B6" s="2" t="s">
        <v>0</v>
      </c>
      <c r="C6" s="2" t="s">
        <v>0</v>
      </c>
      <c r="D6" s="3">
        <f>75*481</f>
        <v>36075</v>
      </c>
      <c r="E6" s="2" t="s">
        <v>0</v>
      </c>
      <c r="F6" s="10" t="s">
        <v>19</v>
      </c>
    </row>
    <row r="7" spans="1:6" ht="82.5">
      <c r="A7" s="1" t="s">
        <v>20</v>
      </c>
      <c r="B7" s="2"/>
      <c r="C7" s="2"/>
      <c r="D7" s="3">
        <v>216000</v>
      </c>
      <c r="E7" s="2">
        <v>216000</v>
      </c>
      <c r="F7" s="1" t="s">
        <v>22</v>
      </c>
    </row>
    <row r="8" spans="1:6" ht="138">
      <c r="A8" s="1" t="s">
        <v>3</v>
      </c>
      <c r="B8" s="2" t="s">
        <v>0</v>
      </c>
      <c r="C8" s="2" t="s">
        <v>0</v>
      </c>
      <c r="D8" s="3">
        <f>((3500*12)+15000+(500*8*12))*1.19</f>
        <v>124950</v>
      </c>
      <c r="E8" s="3">
        <f>((3500*12)+(500*8*12))*1.19</f>
        <v>107100</v>
      </c>
      <c r="F8" s="10" t="s">
        <v>24</v>
      </c>
    </row>
    <row r="9" spans="1:6" ht="123.75">
      <c r="A9" s="1" t="s">
        <v>4</v>
      </c>
      <c r="B9" s="2" t="s">
        <v>0</v>
      </c>
      <c r="C9" s="2" t="s">
        <v>0</v>
      </c>
      <c r="D9" s="3">
        <v>45000</v>
      </c>
      <c r="E9" s="3">
        <v>45000</v>
      </c>
      <c r="F9" s="1" t="s">
        <v>23</v>
      </c>
    </row>
    <row r="10" spans="1:6" ht="41.25">
      <c r="A10" s="1" t="s">
        <v>6</v>
      </c>
      <c r="B10" s="2" t="s">
        <v>0</v>
      </c>
      <c r="C10" s="2" t="s">
        <v>0</v>
      </c>
      <c r="D10" s="3">
        <v>16000</v>
      </c>
      <c r="E10" s="3">
        <v>16000</v>
      </c>
      <c r="F10" s="1" t="s">
        <v>31</v>
      </c>
    </row>
    <row r="11" spans="1:6" ht="165">
      <c r="A11" s="1" t="s">
        <v>1</v>
      </c>
      <c r="B11" s="2" t="s">
        <v>0</v>
      </c>
      <c r="C11" s="2" t="s">
        <v>0</v>
      </c>
      <c r="D11" s="3">
        <f>((470*43.55)*1.15)*1.19</f>
        <v>28011.142249999997</v>
      </c>
      <c r="E11" s="2" t="s">
        <v>0</v>
      </c>
      <c r="F11" s="1" t="s">
        <v>29</v>
      </c>
    </row>
    <row r="12" spans="1:6" ht="123.75">
      <c r="A12" s="1" t="s">
        <v>5</v>
      </c>
      <c r="B12" s="2" t="s">
        <v>0</v>
      </c>
      <c r="C12" s="2" t="s">
        <v>0</v>
      </c>
      <c r="D12" s="3">
        <v>25000</v>
      </c>
      <c r="E12" s="4">
        <v>25000</v>
      </c>
      <c r="F12" s="1" t="s">
        <v>28</v>
      </c>
    </row>
    <row r="13" spans="1:6" ht="69">
      <c r="A13" s="1" t="s">
        <v>8</v>
      </c>
      <c r="B13" s="3">
        <v>9300</v>
      </c>
      <c r="C13" s="3">
        <v>9300</v>
      </c>
      <c r="D13" s="3">
        <v>20000</v>
      </c>
      <c r="E13" s="2" t="s">
        <v>0</v>
      </c>
      <c r="F13" s="1" t="s">
        <v>7</v>
      </c>
    </row>
    <row r="14" spans="1:6" ht="96">
      <c r="A14" s="1" t="s">
        <v>25</v>
      </c>
      <c r="B14" s="2" t="s">
        <v>0</v>
      </c>
      <c r="C14" s="2" t="s">
        <v>0</v>
      </c>
      <c r="D14" s="3">
        <v>306900</v>
      </c>
      <c r="E14" s="2">
        <v>306900</v>
      </c>
      <c r="F14" s="10" t="s">
        <v>26</v>
      </c>
    </row>
    <row r="15" spans="1:6" s="11" customFormat="1" ht="22.5" customHeight="1">
      <c r="A15" s="12" t="s">
        <v>27</v>
      </c>
      <c r="B15" s="15"/>
      <c r="C15" s="15"/>
      <c r="D15" s="16">
        <f>SUM(D2:D14)</f>
        <v>1025563.58225</v>
      </c>
      <c r="E15" s="16">
        <f>SUM(E2:E14)</f>
        <v>900117.04</v>
      </c>
      <c r="F15" s="15"/>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8" scale="75" r:id="rId1"/>
  <headerFooter alignWithMargins="0">
    <oddHeader>&amp;RAnlage 2 zur GRDrs 1294/2011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Bundesagentur für Arbeit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KnoblaucK</dc:creator>
  <cp:keywords/>
  <dc:description/>
  <cp:lastModifiedBy>u00f105</cp:lastModifiedBy>
  <cp:lastPrinted>2011-11-28T16:28:19Z</cp:lastPrinted>
  <dcterms:created xsi:type="dcterms:W3CDTF">2011-11-16T15:44:41Z</dcterms:created>
  <dcterms:modified xsi:type="dcterms:W3CDTF">2011-11-28T16:30:46Z</dcterms:modified>
  <cp:category/>
  <cp:version/>
  <cp:contentType/>
  <cp:contentStatus/>
</cp:coreProperties>
</file>