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496" windowHeight="5940" activeTab="0"/>
  </bookViews>
  <sheets>
    <sheet name="Detail" sheetId="1" r:id="rId1"/>
  </sheets>
  <definedNames>
    <definedName name="_xlnm.Print_Area" localSheetId="0">'Detail'!$A$1:$G$126</definedName>
    <definedName name="_xlnm.Print_Titles" localSheetId="0">'Detail'!$10:$13</definedName>
  </definedNames>
  <calcPr fullCalcOnLoad="1"/>
</workbook>
</file>

<file path=xl/comments1.xml><?xml version="1.0" encoding="utf-8"?>
<comments xmlns="http://schemas.openxmlformats.org/spreadsheetml/2006/main">
  <authors>
    <author>u660k08</author>
  </authors>
  <commentList>
    <comment ref="B37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einschl. Schmierstoffe</t>
        </r>
      </text>
    </comment>
    <comment ref="B48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einschl. Wasseruntersuchungen</t>
        </r>
      </text>
    </comment>
    <comment ref="B95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einschl. Steuerabteilung</t>
        </r>
      </text>
    </comment>
    <comment ref="B66" authorId="0">
      <text>
        <r>
          <rPr>
            <b/>
            <sz val="10"/>
            <rFont val="Tahoma"/>
            <family val="2"/>
          </rPr>
          <t>u660k08:</t>
        </r>
        <r>
          <rPr>
            <sz val="10"/>
            <rFont val="Tahoma"/>
            <family val="2"/>
          </rPr>
          <t xml:space="preserve">
einschl. Mutterschaftsgeld</t>
        </r>
      </text>
    </comment>
  </commentList>
</comments>
</file>

<file path=xl/sharedStrings.xml><?xml version="1.0" encoding="utf-8"?>
<sst xmlns="http://schemas.openxmlformats.org/spreadsheetml/2006/main" count="118" uniqueCount="112">
  <si>
    <t>Bezeichnung</t>
  </si>
  <si>
    <t>1.</t>
  </si>
  <si>
    <t>Umsatzerlöse</t>
  </si>
  <si>
    <t>2.</t>
  </si>
  <si>
    <t>Aktivierte Eigenleistungen</t>
  </si>
  <si>
    <t>3.</t>
  </si>
  <si>
    <t>Sonstige betriebliche Erträge</t>
  </si>
  <si>
    <t xml:space="preserve"> </t>
  </si>
  <si>
    <t>Personalaufwand</t>
  </si>
  <si>
    <t>6.</t>
  </si>
  <si>
    <t>Abschreibungen</t>
  </si>
  <si>
    <t>7.</t>
  </si>
  <si>
    <t>Sonstige betriebliche Aufwendungen</t>
  </si>
  <si>
    <t>8.</t>
  </si>
  <si>
    <t>9.</t>
  </si>
  <si>
    <t>Sonstige Steuern</t>
  </si>
  <si>
    <t>11.</t>
  </si>
  <si>
    <t>Eigenbetrieb Stadtentwässerung Stuttgart</t>
  </si>
  <si>
    <t>Plan</t>
  </si>
  <si>
    <t>Kosten der Straßenentwässerung</t>
  </si>
  <si>
    <t>Auflösung von Zuschüssen, Beiträgen</t>
  </si>
  <si>
    <t>Erstattungen</t>
  </si>
  <si>
    <t>Mieterträge</t>
  </si>
  <si>
    <t>4a.</t>
  </si>
  <si>
    <t>Energie</t>
  </si>
  <si>
    <t>Dienst- und Schutzkleidung</t>
  </si>
  <si>
    <t>Material</t>
  </si>
  <si>
    <t>4b.</t>
  </si>
  <si>
    <t>Reinigung Betriebsstätten</t>
  </si>
  <si>
    <t>Rohrreinigung, Schlammabsaugung</t>
  </si>
  <si>
    <t>Kanalzustandserfassung</t>
  </si>
  <si>
    <t>LFKW Büsnau</t>
  </si>
  <si>
    <t>Leistungen Fuhrpark (AfAS u.a.)</t>
  </si>
  <si>
    <t>4c.</t>
  </si>
  <si>
    <t>Abwasserabgabe</t>
  </si>
  <si>
    <t>Materialaufwand und Fremdleistungen</t>
  </si>
  <si>
    <t>5a.</t>
  </si>
  <si>
    <t>Dienstbezüge der Beamten</t>
  </si>
  <si>
    <t>Sonstige Entgelte</t>
  </si>
  <si>
    <t>Löhne und Gehälter</t>
  </si>
  <si>
    <t>5b.</t>
  </si>
  <si>
    <t>Sozialversicherungsabgaben</t>
  </si>
  <si>
    <t>Altersversorgung</t>
  </si>
  <si>
    <t>Unterstützung, Beihilfe</t>
  </si>
  <si>
    <t>Beiträge zur Berufsgenossenschaft</t>
  </si>
  <si>
    <t>Anlagenabgänge und Wertberichtigungen</t>
  </si>
  <si>
    <t>Miet- und Pachtaufwand</t>
  </si>
  <si>
    <t>Abgaben, Beiträge</t>
  </si>
  <si>
    <t>Versicherungen</t>
  </si>
  <si>
    <t>Bürobedarf, Telekommunikation, Dienstreisen</t>
  </si>
  <si>
    <t>Prüfungen, Beratungen, Gutachten</t>
  </si>
  <si>
    <t>Instandhaltung, Nebenkosten Wohngebäude</t>
  </si>
  <si>
    <t>Tiefbauamt</t>
  </si>
  <si>
    <t>Stadtmessungsamt</t>
  </si>
  <si>
    <t>Oberste Gemeindeorgane</t>
  </si>
  <si>
    <t>Rechnungsprüfungsamt</t>
  </si>
  <si>
    <t>Hauptamt</t>
  </si>
  <si>
    <t>Personalamt</t>
  </si>
  <si>
    <t>Stadtkämmerei</t>
  </si>
  <si>
    <t>Gesamtpersonalrat</t>
  </si>
  <si>
    <t>Verwaltungskosten anderer Ämter</t>
  </si>
  <si>
    <t>Aus- und Fortbildung</t>
  </si>
  <si>
    <t>Zinsertrag</t>
  </si>
  <si>
    <t>Zinsaufwand</t>
  </si>
  <si>
    <t>Pos</t>
  </si>
  <si>
    <t xml:space="preserve">Verkaufserlöse </t>
  </si>
  <si>
    <t>Roh-, Hilfs- und Betriebsstoffe</t>
  </si>
  <si>
    <t>Reststoffanalyse/-entsorgung</t>
  </si>
  <si>
    <t>Bezogene Leistungen</t>
  </si>
  <si>
    <t xml:space="preserve"> 4.</t>
  </si>
  <si>
    <t>Sonstige Personalkosten</t>
  </si>
  <si>
    <t>Ges. Sozialabg., Altersversorg., Unterstützung</t>
  </si>
  <si>
    <t>5.</t>
  </si>
  <si>
    <r>
      <t>Kostenerstattungen</t>
    </r>
    <r>
      <rPr>
        <vertAlign val="superscript"/>
        <sz val="8"/>
        <rFont val="Arial"/>
        <family val="2"/>
      </rPr>
      <t xml:space="preserve"> </t>
    </r>
  </si>
  <si>
    <t xml:space="preserve">Ist </t>
  </si>
  <si>
    <t>Aufgliederung des Erfolgsplans in Euro</t>
  </si>
  <si>
    <t>Hochbauamt</t>
  </si>
  <si>
    <t>Euro</t>
  </si>
  <si>
    <t>Auflösung von Rückstellungen</t>
  </si>
  <si>
    <t xml:space="preserve">Sonstige Erträge </t>
  </si>
  <si>
    <t>Reinigung Arbeitskleidung</t>
  </si>
  <si>
    <t>Pfortendienst</t>
  </si>
  <si>
    <t>Jahresüberschuss</t>
  </si>
  <si>
    <t>12.</t>
  </si>
  <si>
    <t>Einstellung in die Rücklagen</t>
  </si>
  <si>
    <t>13.</t>
  </si>
  <si>
    <t>Erträge aus Anlagenabgängen</t>
  </si>
  <si>
    <t>Zuschreibungen zu Forderungen</t>
  </si>
  <si>
    <t>Chemikalien, Betriebsstoffe</t>
  </si>
  <si>
    <t>Inventurdifferenzen bei Vorräten</t>
  </si>
  <si>
    <t>Vergütung der Beschäftigten</t>
  </si>
  <si>
    <t>Schmutzwasserentgelte</t>
  </si>
  <si>
    <t>Niederschlagswassergebühren</t>
  </si>
  <si>
    <t>Pauschalabschreibungen RHB</t>
  </si>
  <si>
    <t>Einzug Schmutzwasserentgelte EnBW</t>
  </si>
  <si>
    <t>Instandhaltung Kanalnetz</t>
  </si>
  <si>
    <t>Jahresergebnis*</t>
  </si>
  <si>
    <t>Zuf./Aufl. Geb.ausgleichsrückstellung NW</t>
  </si>
  <si>
    <t>* Verwendung des Gewinns/Verlustes zur Einstellung in die allgemeine Rücklage.</t>
  </si>
  <si>
    <t>Durchführung Regenwasserbehandlung</t>
  </si>
  <si>
    <t>14.</t>
  </si>
  <si>
    <t>Instandhaltung Klärwerke, KBH u. ZL</t>
  </si>
  <si>
    <t>Gärtnerische Leistungen</t>
  </si>
  <si>
    <t>Zuf./Aufl. Geb.ausgleichsrückstellung SW</t>
  </si>
  <si>
    <t>sonstige bezogene Leistungen</t>
  </si>
  <si>
    <t>Änderung Rückstellung Urlaub u. Mehrarbeit</t>
  </si>
  <si>
    <t>GDRrs 806/2014</t>
  </si>
  <si>
    <t>Erfolgsplan 2016/2017</t>
  </si>
  <si>
    <t>Zinsen Bankdarlehen</t>
  </si>
  <si>
    <t>Zinsen städtische Darlehen</t>
  </si>
  <si>
    <t>Zinsen Trägerdarlehen</t>
  </si>
  <si>
    <t>Zinsabgrenzung, zinsähnliche Aufwendungen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</si>
</sst>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s\t\a\nd\a\rd"/>
    <numFmt numFmtId="173" formatCode="#,000"/>
    <numFmt numFmtId="174" formatCode="0.000%"/>
    <numFmt numFmtId="175" formatCode="#,##0.0"/>
    <numFmt numFmtId="176" formatCode="#,##0.000"/>
    <numFmt numFmtId="177" formatCode="#,##0.0000"/>
    <numFmt numFmtId="178" formatCode="0.000"/>
    <numFmt numFmtId="179" formatCode="#,##0.00000"/>
    <numFmt numFmtId="180" formatCode="#,##0.000000"/>
    <numFmt numFmtId="181" formatCode="0.0"/>
    <numFmt numFmtId="182" formatCode="0.0000"/>
    <numFmt numFmtId="183" formatCode="0.00000"/>
    <numFmt numFmtId="184" formatCode="0.000000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2"/>
      <name val="Univers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i/>
      <sz val="12"/>
      <name val="Arial"/>
      <family val="2"/>
    </font>
    <font>
      <b/>
      <sz val="10"/>
      <name val="Tahoma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73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12" xfId="0" applyNumberFormat="1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17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172" fontId="5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73" fontId="6" fillId="0" borderId="14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17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/>
    </xf>
    <xf numFmtId="173" fontId="3" fillId="0" borderId="14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0" fontId="1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3" fillId="0" borderId="1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3" fontId="13" fillId="0" borderId="15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3" fillId="0" borderId="15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3" fillId="8" borderId="1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172" fontId="3" fillId="8" borderId="13" xfId="0" applyNumberFormat="1" applyFont="1" applyFill="1" applyBorder="1" applyAlignment="1">
      <alignment horizontal="center"/>
    </xf>
    <xf numFmtId="3" fontId="1" fillId="8" borderId="15" xfId="0" applyNumberFormat="1" applyFont="1" applyFill="1" applyBorder="1" applyAlignment="1">
      <alignment/>
    </xf>
    <xf numFmtId="3" fontId="15" fillId="8" borderId="13" xfId="0" applyNumberFormat="1" applyFont="1" applyFill="1" applyBorder="1" applyAlignment="1">
      <alignment/>
    </xf>
    <xf numFmtId="0" fontId="0" fillId="8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25"/>
  <sheetViews>
    <sheetView tabSelected="1" zoomScale="75" zoomScaleNormal="75" zoomScaleSheetLayoutView="75" zoomScalePageLayoutView="0" workbookViewId="0" topLeftCell="A1">
      <selection activeCell="E117" sqref="E117:F119"/>
    </sheetView>
  </sheetViews>
  <sheetFormatPr defaultColWidth="11.421875" defaultRowHeight="12.75"/>
  <cols>
    <col min="1" max="1" width="6.421875" style="0" customWidth="1"/>
    <col min="2" max="2" width="49.57421875" style="0" customWidth="1"/>
    <col min="3" max="3" width="19.140625" style="0" customWidth="1"/>
    <col min="4" max="4" width="19.421875" style="0" customWidth="1"/>
    <col min="5" max="6" width="18.7109375" style="0" customWidth="1"/>
    <col min="7" max="7" width="2.8515625" style="0" customWidth="1"/>
    <col min="8" max="8" width="17.57421875" style="0" customWidth="1"/>
  </cols>
  <sheetData>
    <row r="3" spans="1:6" ht="18">
      <c r="A3" s="1"/>
      <c r="B3" s="39" t="s">
        <v>17</v>
      </c>
      <c r="C3" s="39"/>
      <c r="D3" s="39"/>
      <c r="E3" s="2"/>
      <c r="F3" s="2"/>
    </row>
    <row r="4" spans="1:6" ht="18">
      <c r="A4" s="1"/>
      <c r="B4" s="39" t="s">
        <v>107</v>
      </c>
      <c r="C4" s="39"/>
      <c r="D4" s="39"/>
      <c r="E4" s="2"/>
      <c r="F4" s="2"/>
    </row>
    <row r="7" spans="2:6" ht="15">
      <c r="B7" s="70" t="s">
        <v>75</v>
      </c>
      <c r="C7" s="70"/>
      <c r="D7" s="70"/>
      <c r="E7" s="70"/>
      <c r="F7" s="70"/>
    </row>
    <row r="8" spans="5:6" ht="15.75">
      <c r="E8" s="71"/>
      <c r="F8" s="72"/>
    </row>
    <row r="10" spans="1:6" ht="15">
      <c r="A10" s="3" t="s">
        <v>7</v>
      </c>
      <c r="B10" s="22" t="s">
        <v>0</v>
      </c>
      <c r="C10" s="4" t="s">
        <v>74</v>
      </c>
      <c r="D10" s="27" t="s">
        <v>18</v>
      </c>
      <c r="E10" s="62" t="s">
        <v>18</v>
      </c>
      <c r="F10" s="62" t="s">
        <v>18</v>
      </c>
    </row>
    <row r="11" spans="1:6" ht="15">
      <c r="A11" s="29"/>
      <c r="B11" s="30"/>
      <c r="C11" s="31">
        <v>2014</v>
      </c>
      <c r="D11" s="32">
        <v>2015</v>
      </c>
      <c r="E11" s="63">
        <v>2016</v>
      </c>
      <c r="F11" s="63">
        <v>2017</v>
      </c>
    </row>
    <row r="12" spans="1:6" ht="15">
      <c r="A12" s="29"/>
      <c r="B12" s="30"/>
      <c r="C12" s="31"/>
      <c r="D12" s="41" t="s">
        <v>106</v>
      </c>
      <c r="E12" s="64"/>
      <c r="F12" s="63"/>
    </row>
    <row r="13" spans="1:6" ht="15">
      <c r="A13" s="5"/>
      <c r="B13" s="23"/>
      <c r="C13" s="6" t="s">
        <v>77</v>
      </c>
      <c r="D13" s="33" t="s">
        <v>77</v>
      </c>
      <c r="E13" s="65" t="s">
        <v>77</v>
      </c>
      <c r="F13" s="66" t="s">
        <v>77</v>
      </c>
    </row>
    <row r="14" spans="1:6" ht="15">
      <c r="A14" s="7" t="s">
        <v>64</v>
      </c>
      <c r="B14" s="24"/>
      <c r="C14" s="8"/>
      <c r="D14" s="8"/>
      <c r="E14" s="28"/>
      <c r="F14" s="28"/>
    </row>
    <row r="15" spans="1:6" ht="15">
      <c r="A15" s="7"/>
      <c r="B15" s="24"/>
      <c r="C15" s="8"/>
      <c r="D15" s="8"/>
      <c r="E15" s="28"/>
      <c r="F15" s="28"/>
    </row>
    <row r="16" spans="1:6" ht="15.75">
      <c r="A16" s="9" t="s">
        <v>1</v>
      </c>
      <c r="B16" s="48" t="s">
        <v>91</v>
      </c>
      <c r="C16" s="49">
        <v>57900034.92</v>
      </c>
      <c r="D16" s="49">
        <v>57841118</v>
      </c>
      <c r="E16" s="49">
        <v>58277900</v>
      </c>
      <c r="F16" s="49">
        <v>59282700</v>
      </c>
    </row>
    <row r="17" spans="1:6" ht="15.75">
      <c r="A17" s="9"/>
      <c r="B17" s="48" t="s">
        <v>92</v>
      </c>
      <c r="C17" s="49">
        <v>20615220.01</v>
      </c>
      <c r="D17" s="49">
        <v>21658453</v>
      </c>
      <c r="E17" s="49">
        <v>22144500</v>
      </c>
      <c r="F17" s="49">
        <v>21994600</v>
      </c>
    </row>
    <row r="18" spans="1:6" ht="15.75">
      <c r="A18" s="9"/>
      <c r="B18" s="48" t="s">
        <v>19</v>
      </c>
      <c r="C18" s="49">
        <v>8445840</v>
      </c>
      <c r="D18" s="49">
        <v>8735379</v>
      </c>
      <c r="E18" s="49">
        <v>9056000</v>
      </c>
      <c r="F18" s="49">
        <v>9129200</v>
      </c>
    </row>
    <row r="19" spans="1:6" ht="15.75">
      <c r="A19" s="9"/>
      <c r="B19" s="48" t="s">
        <v>73</v>
      </c>
      <c r="C19" s="49">
        <v>7762418.49</v>
      </c>
      <c r="D19" s="49">
        <v>6900000</v>
      </c>
      <c r="E19" s="49">
        <v>7500000</v>
      </c>
      <c r="F19" s="49">
        <v>7500000</v>
      </c>
    </row>
    <row r="20" spans="1:6" ht="15.75">
      <c r="A20" s="9"/>
      <c r="B20" s="48" t="s">
        <v>65</v>
      </c>
      <c r="C20" s="49">
        <v>3045395.85</v>
      </c>
      <c r="D20" s="49">
        <v>3050000</v>
      </c>
      <c r="E20" s="49">
        <v>3060000</v>
      </c>
      <c r="F20" s="49">
        <v>3060000</v>
      </c>
    </row>
    <row r="21" spans="1:6" ht="15.75">
      <c r="A21" s="9"/>
      <c r="B21" s="48" t="s">
        <v>20</v>
      </c>
      <c r="C21" s="49">
        <v>13259050.88</v>
      </c>
      <c r="D21" s="49">
        <v>12700000</v>
      </c>
      <c r="E21" s="49">
        <v>12500000</v>
      </c>
      <c r="F21" s="49">
        <v>12150000</v>
      </c>
    </row>
    <row r="22" spans="1:6" ht="15.75">
      <c r="A22" s="9"/>
      <c r="B22" s="48" t="s">
        <v>103</v>
      </c>
      <c r="C22" s="49">
        <v>-1491889</v>
      </c>
      <c r="D22" s="49">
        <v>450000</v>
      </c>
      <c r="E22" s="49">
        <v>1000000</v>
      </c>
      <c r="F22" s="49">
        <v>1005500</v>
      </c>
    </row>
    <row r="23" spans="1:6" ht="15.75">
      <c r="A23" s="9"/>
      <c r="B23" s="48" t="s">
        <v>97</v>
      </c>
      <c r="C23" s="49">
        <v>-205728</v>
      </c>
      <c r="D23" s="49">
        <v>0</v>
      </c>
      <c r="E23" s="49">
        <v>0</v>
      </c>
      <c r="F23" s="49">
        <v>0</v>
      </c>
    </row>
    <row r="24" spans="1:6" ht="15.75">
      <c r="A24" s="10"/>
      <c r="B24" s="50" t="s">
        <v>2</v>
      </c>
      <c r="C24" s="51">
        <f>SUM(C16:C23)</f>
        <v>109330343.14999999</v>
      </c>
      <c r="D24" s="51">
        <f>SUM(D16:D23)</f>
        <v>111334950</v>
      </c>
      <c r="E24" s="51">
        <f>SUM(E16:E23)</f>
        <v>113538400</v>
      </c>
      <c r="F24" s="51">
        <f>SUM(F16:F23)</f>
        <v>114122000</v>
      </c>
    </row>
    <row r="25" spans="1:6" ht="15.75">
      <c r="A25" s="12"/>
      <c r="B25" s="48"/>
      <c r="C25" s="52"/>
      <c r="D25" s="49"/>
      <c r="E25" s="49"/>
      <c r="F25" s="49"/>
    </row>
    <row r="26" spans="1:6" ht="15.75">
      <c r="A26" s="12" t="s">
        <v>3</v>
      </c>
      <c r="B26" s="50" t="s">
        <v>4</v>
      </c>
      <c r="C26" s="51">
        <v>2260022.98</v>
      </c>
      <c r="D26" s="51">
        <v>2000000</v>
      </c>
      <c r="E26" s="51">
        <v>2400000</v>
      </c>
      <c r="F26" s="51">
        <v>2400000</v>
      </c>
    </row>
    <row r="27" spans="1:6" ht="15.75">
      <c r="A27" s="9"/>
      <c r="B27" s="48"/>
      <c r="C27" s="52"/>
      <c r="D27" s="49"/>
      <c r="E27" s="49"/>
      <c r="F27" s="49"/>
    </row>
    <row r="28" spans="1:6" ht="15.75">
      <c r="A28" s="9" t="s">
        <v>5</v>
      </c>
      <c r="B28" s="48" t="s">
        <v>21</v>
      </c>
      <c r="C28" s="49">
        <v>104443.96</v>
      </c>
      <c r="D28" s="49">
        <v>50000</v>
      </c>
      <c r="E28" s="49">
        <v>80000</v>
      </c>
      <c r="F28" s="49">
        <v>80000</v>
      </c>
    </row>
    <row r="29" spans="1:6" ht="15.75">
      <c r="A29" s="9"/>
      <c r="B29" s="48" t="s">
        <v>86</v>
      </c>
      <c r="C29" s="49">
        <v>67636</v>
      </c>
      <c r="D29" s="49">
        <v>100000</v>
      </c>
      <c r="E29" s="49">
        <v>70000</v>
      </c>
      <c r="F29" s="49">
        <v>70000</v>
      </c>
    </row>
    <row r="30" spans="1:6" ht="15.75">
      <c r="A30" s="9"/>
      <c r="B30" s="48" t="s">
        <v>87</v>
      </c>
      <c r="C30" s="49">
        <v>21904.69</v>
      </c>
      <c r="D30" s="49">
        <v>0</v>
      </c>
      <c r="E30" s="49">
        <v>0</v>
      </c>
      <c r="F30" s="49">
        <v>0</v>
      </c>
    </row>
    <row r="31" spans="1:6" ht="15.75">
      <c r="A31" s="9"/>
      <c r="B31" s="48" t="s">
        <v>22</v>
      </c>
      <c r="C31" s="49">
        <v>374296.58</v>
      </c>
      <c r="D31" s="49">
        <v>400000</v>
      </c>
      <c r="E31" s="49">
        <v>380000</v>
      </c>
      <c r="F31" s="49">
        <v>380000</v>
      </c>
    </row>
    <row r="32" spans="1:6" ht="15.75">
      <c r="A32" s="9"/>
      <c r="B32" s="48" t="s">
        <v>78</v>
      </c>
      <c r="C32" s="49">
        <v>62340.3</v>
      </c>
      <c r="D32" s="49">
        <v>0</v>
      </c>
      <c r="E32" s="49">
        <v>0</v>
      </c>
      <c r="F32" s="49">
        <v>0</v>
      </c>
    </row>
    <row r="33" spans="1:6" ht="15.75">
      <c r="A33" s="9"/>
      <c r="B33" s="48" t="s">
        <v>79</v>
      </c>
      <c r="C33" s="49">
        <v>298965.74</v>
      </c>
      <c r="D33" s="49">
        <v>100000</v>
      </c>
      <c r="E33" s="49">
        <v>100000</v>
      </c>
      <c r="F33" s="49">
        <v>100000</v>
      </c>
    </row>
    <row r="34" spans="1:6" ht="15.75">
      <c r="A34" s="10"/>
      <c r="B34" s="50" t="s">
        <v>6</v>
      </c>
      <c r="C34" s="51">
        <f>SUM(C28:C33)</f>
        <v>929587.27</v>
      </c>
      <c r="D34" s="51">
        <f>SUM(D28:D33)</f>
        <v>650000</v>
      </c>
      <c r="E34" s="51">
        <f>SUM(E28:E33)</f>
        <v>630000</v>
      </c>
      <c r="F34" s="51">
        <f>SUM(F28:F33)</f>
        <v>630000</v>
      </c>
    </row>
    <row r="35" spans="1:6" ht="15.75">
      <c r="A35" s="9"/>
      <c r="B35" s="48"/>
      <c r="C35" s="52"/>
      <c r="D35" s="49"/>
      <c r="E35" s="49"/>
      <c r="F35" s="49"/>
    </row>
    <row r="36" spans="1:6" ht="15.75">
      <c r="A36" s="13" t="s">
        <v>23</v>
      </c>
      <c r="B36" s="48" t="s">
        <v>24</v>
      </c>
      <c r="C36" s="49">
        <v>-7368356.23</v>
      </c>
      <c r="D36" s="49">
        <v>-7701600</v>
      </c>
      <c r="E36" s="49">
        <v>-7599200</v>
      </c>
      <c r="F36" s="49">
        <v>-7599200</v>
      </c>
    </row>
    <row r="37" spans="1:6" ht="15.75">
      <c r="A37" s="9"/>
      <c r="B37" s="48" t="s">
        <v>88</v>
      </c>
      <c r="C37" s="49">
        <v>-2397280.44</v>
      </c>
      <c r="D37" s="49">
        <v>-2612500</v>
      </c>
      <c r="E37" s="49">
        <v>-2777500</v>
      </c>
      <c r="F37" s="49">
        <v>-2776500</v>
      </c>
    </row>
    <row r="38" spans="1:6" ht="15.75">
      <c r="A38" s="9"/>
      <c r="B38" s="24" t="s">
        <v>25</v>
      </c>
      <c r="C38" s="8">
        <v>-147473.77</v>
      </c>
      <c r="D38" s="8">
        <v>-139500</v>
      </c>
      <c r="E38" s="8">
        <v>-188200</v>
      </c>
      <c r="F38" s="8">
        <v>-188200</v>
      </c>
    </row>
    <row r="39" spans="1:6" ht="15.75">
      <c r="A39" s="9"/>
      <c r="B39" s="24" t="s">
        <v>26</v>
      </c>
      <c r="C39" s="8">
        <v>-753080.24</v>
      </c>
      <c r="D39" s="8">
        <v>-432500</v>
      </c>
      <c r="E39" s="8">
        <v>-812500</v>
      </c>
      <c r="F39" s="8">
        <v>-812500</v>
      </c>
    </row>
    <row r="40" spans="1:6" ht="15.75">
      <c r="A40" s="9"/>
      <c r="B40" s="24" t="s">
        <v>89</v>
      </c>
      <c r="C40" s="8">
        <v>-45581.82</v>
      </c>
      <c r="D40" s="8">
        <v>0</v>
      </c>
      <c r="E40" s="8">
        <v>0</v>
      </c>
      <c r="F40" s="8">
        <v>0</v>
      </c>
    </row>
    <row r="41" spans="1:6" ht="15.75">
      <c r="A41" s="9"/>
      <c r="B41" s="48" t="s">
        <v>93</v>
      </c>
      <c r="C41" s="49">
        <v>1847.07</v>
      </c>
      <c r="D41" s="49">
        <v>0</v>
      </c>
      <c r="E41" s="49">
        <v>0</v>
      </c>
      <c r="F41" s="49">
        <v>0</v>
      </c>
    </row>
    <row r="42" spans="1:6" ht="15.75">
      <c r="A42" s="9"/>
      <c r="B42" s="53" t="s">
        <v>66</v>
      </c>
      <c r="C42" s="51">
        <f>SUM(C36:C41)</f>
        <v>-10709925.43</v>
      </c>
      <c r="D42" s="51">
        <f>SUM(D36:D41)</f>
        <v>-10886100</v>
      </c>
      <c r="E42" s="51">
        <f>SUM(E36:E41)</f>
        <v>-11377400</v>
      </c>
      <c r="F42" s="51">
        <f>SUM(F36:F41)</f>
        <v>-11376400</v>
      </c>
    </row>
    <row r="43" spans="1:6" ht="15.75">
      <c r="A43" s="9"/>
      <c r="B43" s="48"/>
      <c r="C43" s="52"/>
      <c r="D43" s="49"/>
      <c r="E43" s="49"/>
      <c r="F43" s="49"/>
    </row>
    <row r="44" spans="1:6" ht="15.75">
      <c r="A44" s="9" t="s">
        <v>27</v>
      </c>
      <c r="B44" s="48" t="s">
        <v>101</v>
      </c>
      <c r="C44" s="49">
        <v>-5602431.09</v>
      </c>
      <c r="D44" s="49">
        <v>-5457000</v>
      </c>
      <c r="E44" s="49">
        <v>-5350000</v>
      </c>
      <c r="F44" s="49">
        <v>-5855000</v>
      </c>
    </row>
    <row r="45" spans="1:6" ht="15.75">
      <c r="A45" s="9"/>
      <c r="B45" s="48" t="s">
        <v>95</v>
      </c>
      <c r="C45" s="49">
        <v>-3633827.09</v>
      </c>
      <c r="D45" s="49">
        <v>-4750000</v>
      </c>
      <c r="E45" s="49">
        <v>-4260000</v>
      </c>
      <c r="F45" s="49">
        <v>-4260000</v>
      </c>
    </row>
    <row r="46" spans="1:6" ht="15.75">
      <c r="A46" s="9"/>
      <c r="B46" s="48" t="s">
        <v>28</v>
      </c>
      <c r="C46" s="49">
        <v>-293391.11</v>
      </c>
      <c r="D46" s="49">
        <v>-314000</v>
      </c>
      <c r="E46" s="49">
        <v>-327000</v>
      </c>
      <c r="F46" s="49">
        <v>-333000</v>
      </c>
    </row>
    <row r="47" spans="1:6" ht="15.75">
      <c r="A47" s="9"/>
      <c r="B47" s="48" t="s">
        <v>29</v>
      </c>
      <c r="C47" s="49">
        <v>-34555.64</v>
      </c>
      <c r="D47" s="49">
        <v>-54000</v>
      </c>
      <c r="E47" s="49">
        <v>-48000</v>
      </c>
      <c r="F47" s="49">
        <v>-48000</v>
      </c>
    </row>
    <row r="48" spans="1:6" ht="15.75">
      <c r="A48" s="9"/>
      <c r="B48" s="48" t="s">
        <v>67</v>
      </c>
      <c r="C48" s="49">
        <v>-1003994.1</v>
      </c>
      <c r="D48" s="49">
        <v>-998700</v>
      </c>
      <c r="E48" s="49">
        <v>-1028500</v>
      </c>
      <c r="F48" s="49">
        <v>-1028500</v>
      </c>
    </row>
    <row r="49" spans="1:6" ht="15.75">
      <c r="A49" s="9"/>
      <c r="B49" s="48" t="s">
        <v>30</v>
      </c>
      <c r="C49" s="49">
        <v>-600789.21</v>
      </c>
      <c r="D49" s="49">
        <v>-705000</v>
      </c>
      <c r="E49" s="49">
        <v>-770000</v>
      </c>
      <c r="F49" s="49">
        <v>-820000</v>
      </c>
    </row>
    <row r="50" spans="1:6" ht="15.75">
      <c r="A50" s="9"/>
      <c r="B50" s="48" t="s">
        <v>31</v>
      </c>
      <c r="C50" s="49">
        <v>-356053</v>
      </c>
      <c r="D50" s="49">
        <v>-380000</v>
      </c>
      <c r="E50" s="49">
        <v>-360000</v>
      </c>
      <c r="F50" s="49">
        <v>-360000</v>
      </c>
    </row>
    <row r="51" spans="1:6" ht="15.75">
      <c r="A51" s="9"/>
      <c r="B51" s="48" t="s">
        <v>99</v>
      </c>
      <c r="C51" s="49">
        <v>-66212.16</v>
      </c>
      <c r="D51" s="49">
        <v>-64000</v>
      </c>
      <c r="E51" s="49">
        <v>-69000</v>
      </c>
      <c r="F51" s="49">
        <v>-69000</v>
      </c>
    </row>
    <row r="52" spans="1:6" ht="15.75">
      <c r="A52" s="9"/>
      <c r="B52" s="48" t="s">
        <v>32</v>
      </c>
      <c r="C52" s="49">
        <v>-736720.5</v>
      </c>
      <c r="D52" s="49">
        <v>-762500</v>
      </c>
      <c r="E52" s="49">
        <v>-760000</v>
      </c>
      <c r="F52" s="49">
        <v>-760000</v>
      </c>
    </row>
    <row r="53" spans="1:6" ht="15.75">
      <c r="A53" s="9"/>
      <c r="B53" s="48" t="s">
        <v>102</v>
      </c>
      <c r="C53" s="49">
        <v>-109292.81</v>
      </c>
      <c r="D53" s="49">
        <v>-110000</v>
      </c>
      <c r="E53" s="49">
        <v>-176500</v>
      </c>
      <c r="F53" s="49">
        <v>-176500</v>
      </c>
    </row>
    <row r="54" spans="1:6" ht="15.75">
      <c r="A54" s="9"/>
      <c r="B54" s="48" t="s">
        <v>80</v>
      </c>
      <c r="C54" s="49">
        <v>-43367.28</v>
      </c>
      <c r="D54" s="49">
        <v>-37000</v>
      </c>
      <c r="E54" s="49">
        <v>-54000</v>
      </c>
      <c r="F54" s="49">
        <v>-54000</v>
      </c>
    </row>
    <row r="55" spans="1:6" ht="15.75">
      <c r="A55" s="9"/>
      <c r="B55" s="48" t="s">
        <v>81</v>
      </c>
      <c r="C55" s="49">
        <v>-58718.13</v>
      </c>
      <c r="D55" s="49">
        <v>-58000</v>
      </c>
      <c r="E55" s="49">
        <v>-62000</v>
      </c>
      <c r="F55" s="49">
        <v>-62000</v>
      </c>
    </row>
    <row r="56" spans="1:6" ht="15.75">
      <c r="A56" s="9"/>
      <c r="B56" s="48" t="s">
        <v>104</v>
      </c>
      <c r="C56" s="49">
        <v>-11.99</v>
      </c>
      <c r="D56" s="49">
        <v>-10500</v>
      </c>
      <c r="E56" s="49">
        <v>-11000</v>
      </c>
      <c r="F56" s="49">
        <v>-11000</v>
      </c>
    </row>
    <row r="57" spans="1:6" ht="15.75">
      <c r="A57" s="9"/>
      <c r="B57" s="53" t="s">
        <v>68</v>
      </c>
      <c r="C57" s="51">
        <f>SUM(C44:C56)</f>
        <v>-12539364.11</v>
      </c>
      <c r="D57" s="51">
        <f>SUM(D44:D56)</f>
        <v>-13700700</v>
      </c>
      <c r="E57" s="51">
        <f>SUM(E44:E56)</f>
        <v>-13276000</v>
      </c>
      <c r="F57" s="51">
        <f>SUM(F44:F56)</f>
        <v>-13837000</v>
      </c>
    </row>
    <row r="58" spans="1:6" ht="15.75">
      <c r="A58" s="9"/>
      <c r="B58" s="24"/>
      <c r="C58" s="8"/>
      <c r="D58" s="8"/>
      <c r="E58" s="8"/>
      <c r="F58" s="8"/>
    </row>
    <row r="59" spans="1:6" ht="15.75">
      <c r="A59" s="9" t="s">
        <v>33</v>
      </c>
      <c r="B59" s="25" t="s">
        <v>34</v>
      </c>
      <c r="C59" s="11">
        <v>0</v>
      </c>
      <c r="D59" s="11">
        <v>0</v>
      </c>
      <c r="E59" s="11">
        <v>0</v>
      </c>
      <c r="F59" s="11">
        <v>0</v>
      </c>
    </row>
    <row r="60" spans="1:6" ht="15.75">
      <c r="A60" s="9"/>
      <c r="B60" s="24"/>
      <c r="C60" s="8"/>
      <c r="D60" s="8"/>
      <c r="E60" s="8"/>
      <c r="F60" s="8"/>
    </row>
    <row r="61" spans="1:6" ht="15.75">
      <c r="A61" s="9" t="s">
        <v>69</v>
      </c>
      <c r="B61" s="25" t="s">
        <v>35</v>
      </c>
      <c r="C61" s="11">
        <f>SUM(C42+C57+C59)</f>
        <v>-23249289.54</v>
      </c>
      <c r="D61" s="11">
        <f>SUM(D42+D57+D59)</f>
        <v>-24586800</v>
      </c>
      <c r="E61" s="11">
        <f>SUM(E42+E57+E59)</f>
        <v>-24653400</v>
      </c>
      <c r="F61" s="11">
        <f>SUM(F42+F57+F59)</f>
        <v>-25213400</v>
      </c>
    </row>
    <row r="62" spans="1:6" ht="15.75">
      <c r="A62" s="9"/>
      <c r="B62" s="24"/>
      <c r="C62" s="8"/>
      <c r="D62" s="8"/>
      <c r="E62" s="8"/>
      <c r="F62" s="8"/>
    </row>
    <row r="63" spans="1:6" ht="15.75">
      <c r="A63" s="9" t="s">
        <v>36</v>
      </c>
      <c r="B63" s="24" t="s">
        <v>90</v>
      </c>
      <c r="C63" s="8">
        <v>-14816370.84</v>
      </c>
      <c r="D63" s="8">
        <v>-15244100</v>
      </c>
      <c r="E63" s="8">
        <v>-15833100</v>
      </c>
      <c r="F63" s="8">
        <v>-16149800</v>
      </c>
    </row>
    <row r="64" spans="1:6" ht="15.75">
      <c r="A64" s="9"/>
      <c r="B64" s="24" t="s">
        <v>37</v>
      </c>
      <c r="C64" s="8">
        <v>-579184.34</v>
      </c>
      <c r="D64" s="8">
        <v>-603000</v>
      </c>
      <c r="E64" s="8">
        <v>-599700</v>
      </c>
      <c r="F64" s="8">
        <v>-608700</v>
      </c>
    </row>
    <row r="65" spans="1:6" ht="15.75">
      <c r="A65" s="9"/>
      <c r="B65" s="24" t="s">
        <v>105</v>
      </c>
      <c r="C65" s="8">
        <v>-15556.02</v>
      </c>
      <c r="D65" s="8">
        <v>0</v>
      </c>
      <c r="E65" s="8">
        <v>0</v>
      </c>
      <c r="F65" s="8">
        <v>0</v>
      </c>
    </row>
    <row r="66" spans="1:8" ht="15.75">
      <c r="A66" s="9"/>
      <c r="B66" s="24" t="s">
        <v>38</v>
      </c>
      <c r="C66" s="8">
        <v>-37206.97</v>
      </c>
      <c r="D66" s="8">
        <v>-12000</v>
      </c>
      <c r="E66" s="8">
        <v>-10000</v>
      </c>
      <c r="F66" s="8">
        <v>-10000</v>
      </c>
      <c r="H66" s="38"/>
    </row>
    <row r="67" spans="1:6" ht="15.75">
      <c r="A67" s="10"/>
      <c r="B67" s="14" t="s">
        <v>39</v>
      </c>
      <c r="C67" s="11">
        <f>SUM(C63:C66)</f>
        <v>-15448318.17</v>
      </c>
      <c r="D67" s="11">
        <f>SUM(D63:D66)</f>
        <v>-15859100</v>
      </c>
      <c r="E67" s="11">
        <f>SUM(E63:E66)</f>
        <v>-16442800</v>
      </c>
      <c r="F67" s="11">
        <f>SUM(F63:F66)</f>
        <v>-16768500</v>
      </c>
    </row>
    <row r="68" spans="1:6" ht="15.75">
      <c r="A68" s="13"/>
      <c r="B68" s="14"/>
      <c r="C68" s="8"/>
      <c r="D68" s="8"/>
      <c r="E68" s="8"/>
      <c r="F68" s="8"/>
    </row>
    <row r="69" spans="1:6" ht="15.75">
      <c r="A69" s="13" t="s">
        <v>40</v>
      </c>
      <c r="B69" s="24" t="s">
        <v>41</v>
      </c>
      <c r="C69" s="8">
        <v>-2897469.68</v>
      </c>
      <c r="D69" s="8">
        <v>-3060300</v>
      </c>
      <c r="E69" s="8">
        <v>-3206600</v>
      </c>
      <c r="F69" s="8">
        <v>-3270000</v>
      </c>
    </row>
    <row r="70" spans="1:6" ht="15.75">
      <c r="A70" s="9"/>
      <c r="B70" s="24" t="s">
        <v>42</v>
      </c>
      <c r="C70" s="8">
        <v>-1577613.67</v>
      </c>
      <c r="D70" s="8">
        <v>-1887200</v>
      </c>
      <c r="E70" s="8">
        <v>-1906200</v>
      </c>
      <c r="F70" s="8">
        <v>-1942300</v>
      </c>
    </row>
    <row r="71" spans="1:6" ht="15.75">
      <c r="A71" s="9"/>
      <c r="B71" s="24" t="s">
        <v>43</v>
      </c>
      <c r="C71" s="8">
        <v>-136655.02</v>
      </c>
      <c r="D71" s="8">
        <v>-174000</v>
      </c>
      <c r="E71" s="8">
        <v>-143900</v>
      </c>
      <c r="F71" s="8">
        <v>-146100</v>
      </c>
    </row>
    <row r="72" spans="1:6" ht="15.75">
      <c r="A72" s="9"/>
      <c r="B72" s="24" t="s">
        <v>44</v>
      </c>
      <c r="C72" s="8">
        <v>-39688.34</v>
      </c>
      <c r="D72" s="8">
        <v>-38000</v>
      </c>
      <c r="E72" s="8">
        <v>-40300</v>
      </c>
      <c r="F72" s="8">
        <v>-40900</v>
      </c>
    </row>
    <row r="73" spans="1:6" ht="15.75">
      <c r="A73" s="9"/>
      <c r="B73" s="24" t="s">
        <v>70</v>
      </c>
      <c r="C73" s="8">
        <v>0</v>
      </c>
      <c r="D73" s="8">
        <v>-20000</v>
      </c>
      <c r="E73" s="8">
        <v>-30000</v>
      </c>
      <c r="F73" s="8">
        <v>-30000</v>
      </c>
    </row>
    <row r="74" spans="1:6" ht="15.75">
      <c r="A74" s="10"/>
      <c r="B74" s="14" t="s">
        <v>71</v>
      </c>
      <c r="C74" s="11">
        <f>SUM(C69:C73)</f>
        <v>-4651426.709999999</v>
      </c>
      <c r="D74" s="11">
        <f>SUM(D69:D73)</f>
        <v>-5179500</v>
      </c>
      <c r="E74" s="11">
        <f>SUM(E69:E73)</f>
        <v>-5327000</v>
      </c>
      <c r="F74" s="11">
        <f>SUM(F69:F73)</f>
        <v>-5429300</v>
      </c>
    </row>
    <row r="75" spans="1:6" ht="15.75">
      <c r="A75" s="13"/>
      <c r="B75" s="14"/>
      <c r="C75" s="8"/>
      <c r="D75" s="47"/>
      <c r="E75" s="47"/>
      <c r="F75" s="47"/>
    </row>
    <row r="76" spans="1:6" ht="15.75">
      <c r="A76" s="9" t="s">
        <v>72</v>
      </c>
      <c r="B76" s="14" t="s">
        <v>8</v>
      </c>
      <c r="C76" s="11">
        <f>SUM(C67+C74)</f>
        <v>-20099744.88</v>
      </c>
      <c r="D76" s="11">
        <f>SUM(D67+D74)</f>
        <v>-21038600</v>
      </c>
      <c r="E76" s="11">
        <f>SUM(E67+E74)</f>
        <v>-21769800</v>
      </c>
      <c r="F76" s="11">
        <f>SUM(F67+F74)</f>
        <v>-22197800</v>
      </c>
    </row>
    <row r="77" spans="1:6" ht="15.75">
      <c r="A77" s="15"/>
      <c r="B77" s="21"/>
      <c r="C77" s="44"/>
      <c r="D77" s="16"/>
      <c r="E77" s="16"/>
      <c r="F77" s="16"/>
    </row>
    <row r="78" spans="1:6" ht="15.75">
      <c r="A78" s="35"/>
      <c r="B78" s="36"/>
      <c r="C78" s="45"/>
      <c r="D78" s="34"/>
      <c r="E78" s="34"/>
      <c r="F78" s="34"/>
    </row>
    <row r="79" spans="1:6" ht="15.75">
      <c r="A79" s="9" t="s">
        <v>9</v>
      </c>
      <c r="B79" s="14" t="s">
        <v>10</v>
      </c>
      <c r="C79" s="11">
        <v>-35827265.79</v>
      </c>
      <c r="D79" s="11">
        <v>-35304500</v>
      </c>
      <c r="E79" s="11">
        <v>-36200000</v>
      </c>
      <c r="F79" s="11">
        <v>-36300000</v>
      </c>
    </row>
    <row r="80" spans="1:6" ht="15.75">
      <c r="A80" s="9"/>
      <c r="B80" s="14"/>
      <c r="C80" s="43"/>
      <c r="D80" s="11"/>
      <c r="E80" s="8"/>
      <c r="F80" s="11"/>
    </row>
    <row r="81" spans="1:6" ht="15.75">
      <c r="A81" s="9" t="s">
        <v>11</v>
      </c>
      <c r="B81" s="26" t="s">
        <v>45</v>
      </c>
      <c r="C81" s="8">
        <v>-874890.07</v>
      </c>
      <c r="D81" s="8">
        <v>-300000</v>
      </c>
      <c r="E81" s="8">
        <v>-400000</v>
      </c>
      <c r="F81" s="8">
        <v>-400000</v>
      </c>
    </row>
    <row r="82" spans="1:6" ht="15.75">
      <c r="A82" s="9"/>
      <c r="B82" s="26" t="s">
        <v>46</v>
      </c>
      <c r="C82" s="8">
        <v>-763733.76</v>
      </c>
      <c r="D82" s="8">
        <v>-777400</v>
      </c>
      <c r="E82" s="8">
        <v>-861500</v>
      </c>
      <c r="F82" s="8">
        <v>-861500</v>
      </c>
    </row>
    <row r="83" spans="1:6" ht="15.75">
      <c r="A83" s="9"/>
      <c r="B83" s="26" t="s">
        <v>47</v>
      </c>
      <c r="C83" s="8">
        <v>-191804.67</v>
      </c>
      <c r="D83" s="8">
        <v>-162200</v>
      </c>
      <c r="E83" s="8">
        <v>-202200</v>
      </c>
      <c r="F83" s="8">
        <v>-202200</v>
      </c>
    </row>
    <row r="84" spans="1:6" ht="15.75">
      <c r="A84" s="9"/>
      <c r="B84" s="26" t="s">
        <v>48</v>
      </c>
      <c r="C84" s="8">
        <v>-298986.75</v>
      </c>
      <c r="D84" s="8">
        <v>-279500</v>
      </c>
      <c r="E84" s="8">
        <v>-368100</v>
      </c>
      <c r="F84" s="8">
        <v>-368100</v>
      </c>
    </row>
    <row r="85" spans="1:6" ht="15.75">
      <c r="A85" s="9"/>
      <c r="B85" s="26" t="s">
        <v>49</v>
      </c>
      <c r="C85" s="8">
        <v>-466447.47</v>
      </c>
      <c r="D85" s="8">
        <v>-589800</v>
      </c>
      <c r="E85" s="8">
        <v>-582100</v>
      </c>
      <c r="F85" s="8">
        <v>-582100</v>
      </c>
    </row>
    <row r="86" spans="1:6" ht="15.75">
      <c r="A86" s="9"/>
      <c r="B86" s="26" t="s">
        <v>50</v>
      </c>
      <c r="C86" s="8">
        <v>-1732878.09</v>
      </c>
      <c r="D86" s="8">
        <v>-1356500</v>
      </c>
      <c r="E86" s="8">
        <v>-1776500</v>
      </c>
      <c r="F86" s="8">
        <v>-1676500</v>
      </c>
    </row>
    <row r="87" spans="1:6" ht="15.75">
      <c r="A87" s="9"/>
      <c r="B87" s="26" t="s">
        <v>94</v>
      </c>
      <c r="C87" s="8">
        <v>-632208.31</v>
      </c>
      <c r="D87" s="8">
        <v>-620000</v>
      </c>
      <c r="E87" s="8">
        <v>-635000</v>
      </c>
      <c r="F87" s="8">
        <v>-635000</v>
      </c>
    </row>
    <row r="88" spans="1:6" ht="15.75">
      <c r="A88" s="9"/>
      <c r="B88" s="26" t="s">
        <v>51</v>
      </c>
      <c r="C88" s="8">
        <v>-172190.49</v>
      </c>
      <c r="D88" s="8">
        <v>-174000</v>
      </c>
      <c r="E88" s="8">
        <v>-219000</v>
      </c>
      <c r="F88" s="8">
        <v>-219000</v>
      </c>
    </row>
    <row r="89" spans="1:6" ht="15.75">
      <c r="A89" s="9"/>
      <c r="B89" s="26" t="s">
        <v>52</v>
      </c>
      <c r="C89" s="8">
        <v>-2351350.66</v>
      </c>
      <c r="D89" s="8">
        <v>-2300000</v>
      </c>
      <c r="E89" s="8">
        <v>-2400000</v>
      </c>
      <c r="F89" s="8">
        <v>-2400000</v>
      </c>
    </row>
    <row r="90" spans="1:6" ht="15.75">
      <c r="A90" s="9"/>
      <c r="B90" s="26" t="s">
        <v>53</v>
      </c>
      <c r="C90" s="8">
        <v>-712534.57</v>
      </c>
      <c r="D90" s="8">
        <v>-750000</v>
      </c>
      <c r="E90" s="8">
        <v>-764000</v>
      </c>
      <c r="F90" s="8">
        <v>-766000</v>
      </c>
    </row>
    <row r="91" spans="1:6" ht="15.75">
      <c r="A91" s="9"/>
      <c r="B91" s="26" t="s">
        <v>54</v>
      </c>
      <c r="C91" s="8">
        <v>-83000</v>
      </c>
      <c r="D91" s="8">
        <v>-60000</v>
      </c>
      <c r="E91" s="8">
        <v>-80000</v>
      </c>
      <c r="F91" s="8">
        <v>-80000</v>
      </c>
    </row>
    <row r="92" spans="1:6" ht="15.75">
      <c r="A92" s="9"/>
      <c r="B92" s="26" t="s">
        <v>55</v>
      </c>
      <c r="C92" s="8">
        <v>-38572.5</v>
      </c>
      <c r="D92" s="8">
        <v>-63650</v>
      </c>
      <c r="E92" s="8">
        <v>-30000</v>
      </c>
      <c r="F92" s="8">
        <v>-30000</v>
      </c>
    </row>
    <row r="93" spans="1:6" ht="15.75">
      <c r="A93" s="9"/>
      <c r="B93" s="26" t="s">
        <v>56</v>
      </c>
      <c r="C93" s="8">
        <v>-201261.02</v>
      </c>
      <c r="D93" s="8">
        <v>-188000</v>
      </c>
      <c r="E93" s="8">
        <v>-200000</v>
      </c>
      <c r="F93" s="8">
        <v>-200000</v>
      </c>
    </row>
    <row r="94" spans="1:6" ht="15.75">
      <c r="A94" s="9"/>
      <c r="B94" s="26" t="s">
        <v>57</v>
      </c>
      <c r="C94" s="8">
        <v>-194436.44</v>
      </c>
      <c r="D94" s="8">
        <v>-160000</v>
      </c>
      <c r="E94" s="8">
        <v>-195000</v>
      </c>
      <c r="F94" s="8">
        <v>-195000</v>
      </c>
    </row>
    <row r="95" spans="1:6" ht="15.75">
      <c r="A95" s="9"/>
      <c r="B95" s="26" t="s">
        <v>58</v>
      </c>
      <c r="C95" s="8">
        <v>-645926.02</v>
      </c>
      <c r="D95" s="8">
        <v>-768000</v>
      </c>
      <c r="E95" s="8">
        <v>-618500</v>
      </c>
      <c r="F95" s="8">
        <v>-618500</v>
      </c>
    </row>
    <row r="96" spans="1:6" ht="15.75">
      <c r="A96" s="9"/>
      <c r="B96" s="26" t="s">
        <v>59</v>
      </c>
      <c r="C96" s="8">
        <v>-13000</v>
      </c>
      <c r="D96" s="8">
        <v>-20000</v>
      </c>
      <c r="E96" s="8">
        <v>-15000</v>
      </c>
      <c r="F96" s="8">
        <v>-15000</v>
      </c>
    </row>
    <row r="97" spans="1:6" ht="15.75">
      <c r="A97" s="9"/>
      <c r="B97" s="26" t="s">
        <v>76</v>
      </c>
      <c r="C97" s="8">
        <v>-132115.13</v>
      </c>
      <c r="D97" s="8">
        <v>-210000</v>
      </c>
      <c r="E97" s="8">
        <v>-149000</v>
      </c>
      <c r="F97" s="8">
        <v>-149000</v>
      </c>
    </row>
    <row r="98" spans="1:6" ht="15">
      <c r="A98" s="9"/>
      <c r="B98" s="54" t="s">
        <v>60</v>
      </c>
      <c r="C98" s="49">
        <v>-44007.53</v>
      </c>
      <c r="D98" s="49">
        <v>-28500</v>
      </c>
      <c r="E98" s="49">
        <v>-41500</v>
      </c>
      <c r="F98" s="49">
        <v>-41500</v>
      </c>
    </row>
    <row r="99" spans="1:6" ht="15">
      <c r="A99" s="9"/>
      <c r="B99" s="54" t="s">
        <v>12</v>
      </c>
      <c r="C99" s="49">
        <v>-417945</v>
      </c>
      <c r="D99" s="49">
        <v>-193000</v>
      </c>
      <c r="E99" s="49">
        <v>-199000</v>
      </c>
      <c r="F99" s="49">
        <v>-199000</v>
      </c>
    </row>
    <row r="100" spans="1:6" ht="15">
      <c r="A100" s="9"/>
      <c r="B100" s="54" t="s">
        <v>61</v>
      </c>
      <c r="C100" s="49">
        <v>-314573.72</v>
      </c>
      <c r="D100" s="49">
        <v>-267500</v>
      </c>
      <c r="E100" s="49">
        <v>-335500</v>
      </c>
      <c r="F100" s="49">
        <v>-335500</v>
      </c>
    </row>
    <row r="101" spans="1:6" ht="15">
      <c r="A101" s="10"/>
      <c r="B101" s="50" t="s">
        <v>12</v>
      </c>
      <c r="C101" s="51">
        <f>SUM(C81:C100)</f>
        <v>-10281862.2</v>
      </c>
      <c r="D101" s="51">
        <f>SUM(D81:D100)</f>
        <v>-9268050</v>
      </c>
      <c r="E101" s="51">
        <f>SUM(E81:E100)</f>
        <v>-10071900</v>
      </c>
      <c r="F101" s="51">
        <f>SUM(F81:F100)</f>
        <v>-9973900</v>
      </c>
    </row>
    <row r="102" spans="1:6" ht="15">
      <c r="A102" s="12"/>
      <c r="B102" s="48"/>
      <c r="C102" s="52"/>
      <c r="D102" s="49"/>
      <c r="E102" s="49"/>
      <c r="F102" s="49"/>
    </row>
    <row r="103" spans="1:6" ht="15">
      <c r="A103" s="12" t="s">
        <v>13</v>
      </c>
      <c r="B103" s="50" t="s">
        <v>62</v>
      </c>
      <c r="C103" s="51">
        <v>18014.08</v>
      </c>
      <c r="D103" s="51">
        <v>0</v>
      </c>
      <c r="E103" s="51">
        <v>0</v>
      </c>
      <c r="F103" s="51">
        <v>0</v>
      </c>
    </row>
    <row r="104" spans="1:6" ht="15">
      <c r="A104" s="12"/>
      <c r="B104" s="50"/>
      <c r="C104" s="51"/>
      <c r="D104" s="51"/>
      <c r="E104" s="51"/>
      <c r="F104" s="51"/>
    </row>
    <row r="105" spans="1:6" ht="15">
      <c r="A105" s="12" t="s">
        <v>14</v>
      </c>
      <c r="B105" s="48" t="s">
        <v>108</v>
      </c>
      <c r="C105" s="49">
        <v>-11216771.61</v>
      </c>
      <c r="D105" s="49">
        <v>-11381749.65</v>
      </c>
      <c r="E105" s="49">
        <v>-11389800</v>
      </c>
      <c r="F105" s="49">
        <v>-11210800</v>
      </c>
    </row>
    <row r="106" spans="1:6" ht="15">
      <c r="A106" s="12"/>
      <c r="B106" s="48" t="s">
        <v>109</v>
      </c>
      <c r="C106" s="49">
        <v>-1501419.24</v>
      </c>
      <c r="D106" s="49">
        <v>-1331260.35</v>
      </c>
      <c r="E106" s="49">
        <v>0</v>
      </c>
      <c r="F106" s="49">
        <v>0</v>
      </c>
    </row>
    <row r="107" spans="1:6" ht="15">
      <c r="A107" s="12"/>
      <c r="B107" s="48" t="s">
        <v>110</v>
      </c>
      <c r="C107" s="49">
        <v>-8032616.24</v>
      </c>
      <c r="D107" s="49">
        <v>-8032616.24</v>
      </c>
      <c r="E107" s="49">
        <v>-8307500</v>
      </c>
      <c r="F107" s="49">
        <v>-8952900</v>
      </c>
    </row>
    <row r="108" spans="1:6" ht="15">
      <c r="A108" s="12"/>
      <c r="B108" s="48" t="s">
        <v>111</v>
      </c>
      <c r="C108" s="49">
        <v>-529385.19</v>
      </c>
      <c r="D108" s="49">
        <v>-754373.76</v>
      </c>
      <c r="E108" s="49">
        <v>-550000</v>
      </c>
      <c r="F108" s="49">
        <v>-550000</v>
      </c>
    </row>
    <row r="109" spans="1:6" ht="15">
      <c r="A109" s="9"/>
      <c r="B109" s="50" t="s">
        <v>63</v>
      </c>
      <c r="C109" s="51">
        <f>SUM(C105:C108)</f>
        <v>-21280192.28</v>
      </c>
      <c r="D109" s="51">
        <f>SUM(D105:D108)</f>
        <v>-21500000.000000004</v>
      </c>
      <c r="E109" s="51">
        <f>SUM(E105:E108)</f>
        <v>-20247300</v>
      </c>
      <c r="F109" s="51">
        <f>SUM(F105:F108)</f>
        <v>-20713700</v>
      </c>
    </row>
    <row r="110" spans="1:6" ht="15">
      <c r="A110" s="9"/>
      <c r="B110" s="48"/>
      <c r="C110" s="49"/>
      <c r="D110" s="49"/>
      <c r="E110" s="49"/>
      <c r="F110" s="49"/>
    </row>
    <row r="111" spans="1:6" ht="15">
      <c r="A111" s="9" t="s">
        <v>16</v>
      </c>
      <c r="B111" s="50" t="s">
        <v>15</v>
      </c>
      <c r="C111" s="51">
        <v>-5414.12</v>
      </c>
      <c r="D111" s="51">
        <v>0</v>
      </c>
      <c r="E111" s="51">
        <v>-4000</v>
      </c>
      <c r="F111" s="51">
        <v>-4000</v>
      </c>
    </row>
    <row r="112" spans="1:6" ht="15">
      <c r="A112" s="17"/>
      <c r="B112" s="55"/>
      <c r="C112" s="49"/>
      <c r="D112" s="56"/>
      <c r="E112" s="49"/>
      <c r="F112" s="56"/>
    </row>
    <row r="113" spans="1:6" ht="15">
      <c r="A113" s="18" t="s">
        <v>83</v>
      </c>
      <c r="B113" s="57" t="s">
        <v>82</v>
      </c>
      <c r="C113" s="51">
        <f>SUM(C24+C26+C34+C103)+(C61+C79+C76+C101+C109+C111)</f>
        <v>1794198.669999987</v>
      </c>
      <c r="D113" s="51">
        <f>SUM(D24+D26+D34+D103)+(D61+D79+D76+D101++D109+D111)</f>
        <v>2287000</v>
      </c>
      <c r="E113" s="51">
        <f>SUM(E24+E26+E34+E103)+(E61+E79+E76+E101++E109+E111)</f>
        <v>3622000</v>
      </c>
      <c r="F113" s="51">
        <f>SUM(F24+F26+F34+F103)+(F61+F79+F76+F101++F109+F111)</f>
        <v>2749200</v>
      </c>
    </row>
    <row r="114" spans="1:6" ht="15">
      <c r="A114" s="18"/>
      <c r="B114" s="57"/>
      <c r="C114" s="51"/>
      <c r="D114" s="51"/>
      <c r="E114" s="51"/>
      <c r="F114" s="51"/>
    </row>
    <row r="115" spans="1:6" ht="15">
      <c r="A115" s="18" t="s">
        <v>85</v>
      </c>
      <c r="B115" s="58" t="s">
        <v>84</v>
      </c>
      <c r="C115" s="49">
        <v>0</v>
      </c>
      <c r="D115" s="49">
        <v>0</v>
      </c>
      <c r="E115" s="49">
        <v>0</v>
      </c>
      <c r="F115" s="49">
        <v>0</v>
      </c>
    </row>
    <row r="116" spans="1:6" ht="15">
      <c r="A116" s="37"/>
      <c r="B116" s="59"/>
      <c r="C116" s="60"/>
      <c r="D116" s="60"/>
      <c r="E116" s="60"/>
      <c r="F116" s="60"/>
    </row>
    <row r="117" spans="1:6" ht="9.75" customHeight="1">
      <c r="A117" s="18"/>
      <c r="B117" s="58"/>
      <c r="C117" s="51"/>
      <c r="D117" s="51"/>
      <c r="E117" s="67"/>
      <c r="F117" s="67"/>
    </row>
    <row r="118" spans="1:6" ht="15">
      <c r="A118" s="18" t="s">
        <v>100</v>
      </c>
      <c r="B118" s="61" t="s">
        <v>96</v>
      </c>
      <c r="C118" s="51">
        <f>C113+C115</f>
        <v>1794198.669999987</v>
      </c>
      <c r="D118" s="51">
        <f>D113+D115</f>
        <v>2287000</v>
      </c>
      <c r="E118" s="67">
        <f>E113+E115</f>
        <v>3622000</v>
      </c>
      <c r="F118" s="67">
        <f>F113+F115</f>
        <v>2749200</v>
      </c>
    </row>
    <row r="119" spans="1:6" ht="15.75" customHeight="1">
      <c r="A119" s="19"/>
      <c r="B119" s="20"/>
      <c r="C119" s="46"/>
      <c r="D119" s="46"/>
      <c r="E119" s="68"/>
      <c r="F119" s="69"/>
    </row>
    <row r="120" ht="15.75" customHeight="1"/>
    <row r="121" ht="13.5" customHeight="1"/>
    <row r="122" ht="18.75" customHeight="1">
      <c r="B122" s="42" t="s">
        <v>98</v>
      </c>
    </row>
    <row r="123" ht="18.75" customHeight="1">
      <c r="B123" s="42"/>
    </row>
    <row r="124" ht="18.75" customHeight="1">
      <c r="B124" s="42"/>
    </row>
    <row r="125" ht="18.75" customHeight="1">
      <c r="B125" s="40"/>
    </row>
    <row r="126" ht="15.75" customHeight="1"/>
    <row r="127" ht="15.75" customHeight="1"/>
    <row r="128" ht="15.75" customHeight="1"/>
    <row r="129" ht="15.75" customHeight="1"/>
  </sheetData>
  <sheetProtection/>
  <mergeCells count="2">
    <mergeCell ref="B7:F7"/>
    <mergeCell ref="E8:F8"/>
  </mergeCells>
  <printOptions/>
  <pageMargins left="0.6299212598425197" right="0.2755905511811024" top="0.7086614173228347" bottom="0.5511811023622047" header="0.35433070866141736" footer="0.5118110236220472"/>
  <pageSetup horizontalDpi="600" verticalDpi="600" orientation="portrait" paperSize="9" scale="64" r:id="rId4"/>
  <headerFooter alignWithMargins="0">
    <oddHeader>&amp;RAnlage 2b zur GRDrs 863/2015</oddHeader>
  </headerFooter>
  <rowBreaks count="1" manualBreakCount="1">
    <brk id="77" max="6" man="1"/>
  </rowBreaks>
  <legacyDrawing r:id="rId3"/>
  <oleObjects>
    <oleObject progId="MSPhotoEd.3" shapeId="182590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2015-09-29T14:20:00Z</cp:lastPrinted>
  <dcterms:created xsi:type="dcterms:W3CDTF">2000-03-23T12:06:09Z</dcterms:created>
  <dcterms:modified xsi:type="dcterms:W3CDTF">2015-09-29T14:20:02Z</dcterms:modified>
  <cp:category/>
  <cp:version/>
  <cp:contentType/>
  <cp:contentStatus/>
</cp:coreProperties>
</file>