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66-K\Bieck\Vorlagen\Wirtschaftsplan 2022-2023\"/>
    </mc:Choice>
  </mc:AlternateContent>
  <bookViews>
    <workbookView xWindow="4695" yWindow="105" windowWidth="15480" windowHeight="11640"/>
  </bookViews>
  <sheets>
    <sheet name="Ausgaben" sheetId="19" r:id="rId1"/>
    <sheet name="Tabelle3" sheetId="5" r:id="rId2"/>
    <sheet name="Tabelle4" sheetId="6" r:id="rId3"/>
    <sheet name="Tabelle5" sheetId="7" r:id="rId4"/>
    <sheet name="Tabelle6" sheetId="8" r:id="rId5"/>
    <sheet name="Tabelle7" sheetId="9" r:id="rId6"/>
    <sheet name="Tabelle8" sheetId="10" r:id="rId7"/>
    <sheet name="Tabelle9" sheetId="11" r:id="rId8"/>
    <sheet name="Tabelle10" sheetId="12" r:id="rId9"/>
    <sheet name="Tabelle11" sheetId="13" r:id="rId10"/>
    <sheet name="Tabelle12" sheetId="14" r:id="rId11"/>
    <sheet name="Tabelle13" sheetId="15" r:id="rId12"/>
    <sheet name="Tabelle14" sheetId="16" r:id="rId13"/>
    <sheet name="Tabelle15" sheetId="17" r:id="rId14"/>
    <sheet name="Tabelle16" sheetId="18" r:id="rId15"/>
  </sheets>
  <definedNames>
    <definedName name="_xlnm.Print_Area" localSheetId="0">Ausgaben!$A$1:$N$538</definedName>
    <definedName name="_xlnm.Print_Titles" localSheetId="0">Ausgaben!$7:$14</definedName>
  </definedNames>
  <calcPr calcId="162913"/>
</workbook>
</file>

<file path=xl/calcChain.xml><?xml version="1.0" encoding="utf-8"?>
<calcChain xmlns="http://schemas.openxmlformats.org/spreadsheetml/2006/main">
  <c r="H534" i="19" l="1"/>
  <c r="H537" i="19"/>
  <c r="I497" i="19" l="1"/>
  <c r="J497" i="19"/>
  <c r="K497" i="19"/>
  <c r="L497" i="19"/>
  <c r="M497" i="19"/>
  <c r="N497" i="19"/>
  <c r="H497" i="19"/>
  <c r="I481" i="19"/>
  <c r="J481" i="19"/>
  <c r="K481" i="19"/>
  <c r="L481" i="19"/>
  <c r="M481" i="19"/>
  <c r="N481" i="19"/>
  <c r="H481" i="19"/>
  <c r="I468" i="19"/>
  <c r="J468" i="19"/>
  <c r="K468" i="19"/>
  <c r="L468" i="19"/>
  <c r="M468" i="19"/>
  <c r="N468" i="19"/>
  <c r="H468" i="19"/>
  <c r="M538" i="19" l="1"/>
  <c r="M460" i="19"/>
  <c r="M498" i="19" s="1"/>
  <c r="L528" i="19" l="1"/>
  <c r="M248" i="19" l="1"/>
  <c r="M397" i="19" s="1"/>
  <c r="L512" i="19"/>
  <c r="L538" i="19" l="1"/>
  <c r="J538" i="19"/>
  <c r="H538" i="19"/>
  <c r="N460" i="19" l="1"/>
  <c r="N498" i="19" s="1"/>
  <c r="M531" i="19" l="1"/>
  <c r="L531" i="19"/>
  <c r="J531" i="19"/>
  <c r="H531" i="19"/>
  <c r="M21" i="19"/>
  <c r="L21" i="19"/>
  <c r="N508" i="19"/>
  <c r="M521" i="19"/>
  <c r="L521" i="19"/>
  <c r="J521" i="19"/>
  <c r="J518" i="19"/>
  <c r="M508" i="19"/>
  <c r="H460" i="19"/>
  <c r="H498" i="19" s="1"/>
  <c r="N396" i="19"/>
  <c r="H396" i="19"/>
  <c r="N305" i="19"/>
  <c r="H305" i="19"/>
  <c r="N248" i="19"/>
  <c r="H248" i="19"/>
  <c r="N66" i="19"/>
  <c r="M66" i="19"/>
  <c r="L66" i="19"/>
  <c r="K66" i="19"/>
  <c r="I66" i="19"/>
  <c r="J66" i="19"/>
  <c r="H66" i="19"/>
  <c r="J21" i="19"/>
  <c r="H21" i="19"/>
  <c r="I248" i="19" l="1"/>
  <c r="L460" i="19"/>
  <c r="L498" i="19" s="1"/>
  <c r="K460" i="19"/>
  <c r="K498" i="19" s="1"/>
  <c r="J460" i="19"/>
  <c r="J498" i="19" s="1"/>
  <c r="I460" i="19"/>
  <c r="I498" i="19" s="1"/>
  <c r="I401" i="19"/>
  <c r="M528" i="19"/>
  <c r="J528" i="19"/>
  <c r="H528" i="19"/>
  <c r="M524" i="19"/>
  <c r="L524" i="19"/>
  <c r="J524" i="19"/>
  <c r="H524" i="19"/>
  <c r="H521" i="19"/>
  <c r="M518" i="19"/>
  <c r="L518" i="19"/>
  <c r="H518" i="19"/>
  <c r="M515" i="19"/>
  <c r="L515" i="19"/>
  <c r="J515" i="19"/>
  <c r="H515" i="19"/>
  <c r="N528" i="19"/>
  <c r="K528" i="19"/>
  <c r="I528" i="19"/>
  <c r="N524" i="19"/>
  <c r="K524" i="19"/>
  <c r="I524" i="19"/>
  <c r="N521" i="19"/>
  <c r="K521" i="19"/>
  <c r="I521" i="19"/>
  <c r="N518" i="19"/>
  <c r="K518" i="19"/>
  <c r="I518" i="19"/>
  <c r="N515" i="19"/>
  <c r="K515" i="19"/>
  <c r="I515" i="19"/>
  <c r="M512" i="19"/>
  <c r="J512" i="19"/>
  <c r="H512" i="19"/>
  <c r="L508" i="19"/>
  <c r="J508" i="19"/>
  <c r="H508" i="19"/>
  <c r="N512" i="19"/>
  <c r="K512" i="19"/>
  <c r="I512" i="19"/>
  <c r="L401" i="19"/>
  <c r="M529" i="19" l="1"/>
  <c r="H529" i="19"/>
  <c r="L529" i="19"/>
  <c r="N529" i="19"/>
  <c r="J529" i="19"/>
  <c r="M502" i="19"/>
  <c r="L502" i="19"/>
  <c r="M401" i="19" l="1"/>
  <c r="L396" i="19" l="1"/>
  <c r="M396" i="19"/>
  <c r="L305" i="19"/>
  <c r="M305" i="19"/>
  <c r="L248" i="19"/>
  <c r="L397" i="19" l="1"/>
  <c r="D228" i="19" l="1"/>
  <c r="D162" i="19"/>
  <c r="E78" i="19"/>
  <c r="K396" i="19"/>
  <c r="J396" i="19"/>
  <c r="K305" i="19"/>
  <c r="J305" i="19"/>
  <c r="I305" i="19"/>
  <c r="K248" i="19"/>
  <c r="J248" i="19"/>
  <c r="K502" i="19" l="1"/>
  <c r="K401" i="19"/>
  <c r="K397" i="19" l="1"/>
  <c r="N401" i="19"/>
  <c r="I396" i="19"/>
  <c r="J502" i="19"/>
  <c r="H502" i="19"/>
  <c r="N502" i="19"/>
  <c r="J401" i="19"/>
  <c r="I502" i="19"/>
  <c r="H401" i="19"/>
  <c r="Q66" i="19"/>
  <c r="Q248" i="19"/>
  <c r="Q305" i="19"/>
  <c r="Q396" i="19"/>
  <c r="P66" i="19"/>
  <c r="P248" i="19"/>
  <c r="P305" i="19"/>
  <c r="P396" i="19"/>
  <c r="O66" i="19"/>
  <c r="O248" i="19"/>
  <c r="O305" i="19"/>
  <c r="O396" i="19"/>
  <c r="H397" i="19" l="1"/>
  <c r="H504" i="19" s="1"/>
  <c r="I397" i="19"/>
  <c r="P397" i="19"/>
  <c r="J397" i="19"/>
  <c r="O397" i="19"/>
  <c r="Q397" i="19"/>
  <c r="N397" i="19"/>
  <c r="K504" i="19"/>
  <c r="L504" i="19"/>
  <c r="M504" i="19"/>
  <c r="K530" i="19" l="1"/>
  <c r="K534" i="19"/>
  <c r="K537" i="19" s="1"/>
  <c r="L530" i="19"/>
  <c r="L534" i="19"/>
  <c r="M530" i="19"/>
  <c r="M534" i="19"/>
  <c r="J504" i="19"/>
  <c r="I504" i="19"/>
  <c r="N504" i="19"/>
  <c r="N530" i="19" s="1"/>
  <c r="J530" i="19" l="1"/>
  <c r="J534" i="19"/>
  <c r="H530" i="19"/>
  <c r="L537" i="19"/>
  <c r="L535" i="19"/>
  <c r="I530" i="19"/>
  <c r="I534" i="19"/>
  <c r="I537" i="19" s="1"/>
  <c r="M537" i="19"/>
  <c r="M535" i="19"/>
  <c r="N534" i="19"/>
  <c r="N535" i="19" l="1"/>
  <c r="N537" i="19"/>
  <c r="J535" i="19"/>
  <c r="J537" i="19"/>
  <c r="H535" i="19"/>
</calcChain>
</file>

<file path=xl/comments1.xml><?xml version="1.0" encoding="utf-8"?>
<comments xmlns="http://schemas.openxmlformats.org/spreadsheetml/2006/main">
  <authors>
    <author>Mann, Michael</author>
  </authors>
  <commentList>
    <comment ref="D72" authorId="0" shapeId="0">
      <text>
        <r>
          <rPr>
            <b/>
            <sz val="12"/>
            <color indexed="81"/>
            <rFont val="Segoe UI"/>
            <family val="2"/>
          </rPr>
          <t>Mann, Michael:</t>
        </r>
        <r>
          <rPr>
            <sz val="12"/>
            <color indexed="81"/>
            <rFont val="Segoe UI"/>
            <family val="2"/>
          </rPr>
          <t xml:space="preserve">
Projektumfang erweitert, dafür entfällt Projekt Hahn/Schimmelhüttenplatz --&gt; Kosten grob um 500T€ erhöht, Kostenfortschreibung liegt noch nicht vor</t>
        </r>
      </text>
    </comment>
    <comment ref="D94" authorId="0" shapeId="0">
      <text>
        <r>
          <rPr>
            <b/>
            <sz val="12"/>
            <color indexed="81"/>
            <rFont val="Segoe UI"/>
            <family val="2"/>
          </rPr>
          <t>Mann, Michael:</t>
        </r>
        <r>
          <rPr>
            <sz val="12"/>
            <color indexed="81"/>
            <rFont val="Segoe UI"/>
            <family val="2"/>
          </rPr>
          <t xml:space="preserve">
Kostenerhöhung um 250.000€ wegen Kostenübernahme Gas+Strom gem. Konzessionsvertrag </t>
        </r>
      </text>
    </comment>
  </commentList>
</comments>
</file>

<file path=xl/sharedStrings.xml><?xml version="1.0" encoding="utf-8"?>
<sst xmlns="http://schemas.openxmlformats.org/spreadsheetml/2006/main" count="545" uniqueCount="505">
  <si>
    <t xml:space="preserve"> </t>
  </si>
  <si>
    <t>Verpflichtungs-</t>
  </si>
  <si>
    <t>ermächtigungen</t>
  </si>
  <si>
    <t>Entwässerung</t>
  </si>
  <si>
    <t>Erschließungsmaßnahmen</t>
  </si>
  <si>
    <t>Sanierungen</t>
  </si>
  <si>
    <t>Allgemein</t>
  </si>
  <si>
    <t>Einrichtungen/Ausstattungen</t>
  </si>
  <si>
    <t>Regenwasserbehandlung</t>
  </si>
  <si>
    <t>Kleinere Kanalbauten</t>
  </si>
  <si>
    <t>Kanalbetrieb</t>
  </si>
  <si>
    <t>Klärwerk Möhringen</t>
  </si>
  <si>
    <t>Klärwerk Plieningen</t>
  </si>
  <si>
    <t>Gruppenklärwerk Ditzingen</t>
  </si>
  <si>
    <t>Allgemeiner Bereich</t>
  </si>
  <si>
    <t>ZS Kleinere Kanalbauten</t>
  </si>
  <si>
    <t>ZS Sanierungen</t>
  </si>
  <si>
    <t>ZS Erschließungen</t>
  </si>
  <si>
    <t xml:space="preserve"> HKW Mühlhausen </t>
  </si>
  <si>
    <t xml:space="preserve"> Klärwerk Möhringen</t>
  </si>
  <si>
    <t xml:space="preserve"> Klärwerk Plieningen</t>
  </si>
  <si>
    <t xml:space="preserve"> Allgemeiner Bereich</t>
  </si>
  <si>
    <t xml:space="preserve">GKW Ditzingen  </t>
  </si>
  <si>
    <t>ZS Regenbehandl.anlagen</t>
  </si>
  <si>
    <t>Euro</t>
  </si>
  <si>
    <t>Hausanschlusskanäle</t>
  </si>
  <si>
    <t>Bauabteilung Mitte/Nord</t>
  </si>
  <si>
    <t>Bauabteilung Neckar/Filder</t>
  </si>
  <si>
    <t>EDV / Hard-und Software</t>
  </si>
  <si>
    <t>Betriebseinrichtung / Ausstattung</t>
  </si>
  <si>
    <t>S.09-5822.02.000</t>
  </si>
  <si>
    <t>S.08-5923.01.000</t>
  </si>
  <si>
    <t>R.09-5823.01.000</t>
  </si>
  <si>
    <t>R.09-5823.02.000</t>
  </si>
  <si>
    <t>R.09-5823.03.000</t>
  </si>
  <si>
    <t>R.09-5823.04.000</t>
  </si>
  <si>
    <t>R.09-5833.01.000</t>
  </si>
  <si>
    <t>RÜB Schwanenplatz</t>
  </si>
  <si>
    <t>R.99-5112.01.000</t>
  </si>
  <si>
    <t>RÜB/RRB Landhausstraße</t>
  </si>
  <si>
    <t>RÜB/RRB Forststraße</t>
  </si>
  <si>
    <t>RÜB Laihle</t>
  </si>
  <si>
    <t>RÜB Regerstraße</t>
  </si>
  <si>
    <t>RÜB/RRB Presselstraße</t>
  </si>
  <si>
    <t>RÜB Rappachschule</t>
  </si>
  <si>
    <t>Kfz-Beschaffung</t>
  </si>
  <si>
    <t>Klärwerke</t>
  </si>
  <si>
    <t>Hauptklärwerk Mühlhausen</t>
  </si>
  <si>
    <t>I.10-6516.000</t>
  </si>
  <si>
    <t>Versorgungssicherheit</t>
  </si>
  <si>
    <t>Verbesserung P-Elimination</t>
  </si>
  <si>
    <t>Einrichtung/Ausstattung 66-K+ZL</t>
  </si>
  <si>
    <t>I.10-6268.000</t>
  </si>
  <si>
    <t>Neugestaltung Eingangsbereich</t>
  </si>
  <si>
    <t>I.10-6271.000</t>
  </si>
  <si>
    <t>Verbesserung Belebungsbecken7-12</t>
  </si>
  <si>
    <t>I.11-6273.000</t>
  </si>
  <si>
    <t>I.14-6280.000</t>
  </si>
  <si>
    <t>Erneuerung BHKW</t>
  </si>
  <si>
    <t>I.11-6415.000</t>
  </si>
  <si>
    <t>Neubau Schlammsilo</t>
  </si>
  <si>
    <t>R.12.5923.03.000</t>
  </si>
  <si>
    <t>K.13-5821.01.000</t>
  </si>
  <si>
    <t>Reinsburgstraße</t>
  </si>
  <si>
    <t>K.11-5932.06.000</t>
  </si>
  <si>
    <t>S.15-5821.01.000</t>
  </si>
  <si>
    <t>Eierstraße</t>
  </si>
  <si>
    <t>S.15-5822.01.000</t>
  </si>
  <si>
    <t>S.15-5921.02.000</t>
  </si>
  <si>
    <t>Quellenstraße</t>
  </si>
  <si>
    <t>S.15-5922.01.000</t>
  </si>
  <si>
    <t>Reichenbachstraße/Veielbrunnenweg</t>
  </si>
  <si>
    <t>Hedelfinger Platz, RÜB</t>
  </si>
  <si>
    <t>S.13-5933.02.000</t>
  </si>
  <si>
    <t>K.13-5932.01.000</t>
  </si>
  <si>
    <t>R.15-5832.01.000</t>
  </si>
  <si>
    <t>RÜB Friedrichswahl</t>
  </si>
  <si>
    <t>R.13-5932.01.000</t>
  </si>
  <si>
    <t>R.15-5931.01.000</t>
  </si>
  <si>
    <t>Gründgensstraße</t>
  </si>
  <si>
    <t>S.06-5111.01.000</t>
  </si>
  <si>
    <t>Düker Leonhardsplatz</t>
  </si>
  <si>
    <t>I.13-6288.000</t>
  </si>
  <si>
    <t>Erneuerung Vorklärung</t>
  </si>
  <si>
    <t>I.16-6293.000</t>
  </si>
  <si>
    <t>Optimierung Wärmeverbund</t>
  </si>
  <si>
    <t>I.17-6201.000</t>
  </si>
  <si>
    <t>Kühlwasserpumpwerk</t>
  </si>
  <si>
    <t>I.17-6206.000</t>
  </si>
  <si>
    <t>Versuchsanlage Mini-Biologie</t>
  </si>
  <si>
    <t>I.17-6207.000</t>
  </si>
  <si>
    <t>I.16-6518.000</t>
  </si>
  <si>
    <t>S.17-5821.02.000</t>
  </si>
  <si>
    <t>Silberburg-/Lindenspürstraße</t>
  </si>
  <si>
    <t>S.17-5821.03.000</t>
  </si>
  <si>
    <t>Witthohstaffel</t>
  </si>
  <si>
    <t>S.16-5822.01.000</t>
  </si>
  <si>
    <t>S.17-5822.02.000</t>
  </si>
  <si>
    <t>Nordbahnhof-/Sarweystraße</t>
  </si>
  <si>
    <t>S.17-5823.02.000</t>
  </si>
  <si>
    <t>Botnanger Straße</t>
  </si>
  <si>
    <t>S.17-5832.01.000</t>
  </si>
  <si>
    <t>Sanierung RRK Strohgäustraße</t>
  </si>
  <si>
    <t>RÜB Illerstraße</t>
  </si>
  <si>
    <t>Wertweg 11</t>
  </si>
  <si>
    <t>S.17-5921.01.000</t>
  </si>
  <si>
    <t>S.16-5921.04.000</t>
  </si>
  <si>
    <t>S.17-5921.02.000</t>
  </si>
  <si>
    <t>Neckartalstraße 67-73</t>
  </si>
  <si>
    <t>S.15-5931.02.000</t>
  </si>
  <si>
    <t>S.16-5931.03.000</t>
  </si>
  <si>
    <t>Trennbauwerk LFKW Büsnau</t>
  </si>
  <si>
    <t>S.16-5932.04.000</t>
  </si>
  <si>
    <t>S.16-5932.05.000</t>
  </si>
  <si>
    <t>S.17-5932.01.000</t>
  </si>
  <si>
    <t>S.12-5933.03.000</t>
  </si>
  <si>
    <t>Goezstraße 14-30</t>
  </si>
  <si>
    <t>R.17-5921.01.000</t>
  </si>
  <si>
    <t>R.12.5923.02.000</t>
  </si>
  <si>
    <t>K.13-5923.02.000</t>
  </si>
  <si>
    <t>Uhlbacher Straße</t>
  </si>
  <si>
    <t>K.14-5923.01.000</t>
  </si>
  <si>
    <t>Biklenstraße</t>
  </si>
  <si>
    <t>K.14-5931.02.000</t>
  </si>
  <si>
    <t>Eisenauer Weg</t>
  </si>
  <si>
    <t>Untere/Obere Brandstraße</t>
  </si>
  <si>
    <t>K.11-5933.04.000</t>
  </si>
  <si>
    <t>Schemppstraße 4-30</t>
  </si>
  <si>
    <t>K.17-5933.01.000</t>
  </si>
  <si>
    <t>Dreizlerstraße</t>
  </si>
  <si>
    <t>R.15-5921-01.131</t>
  </si>
  <si>
    <t>Wolfgangstraße</t>
  </si>
  <si>
    <t>R.16-5921.01.000</t>
  </si>
  <si>
    <t>R.12-5932.01.000</t>
  </si>
  <si>
    <t>Falkenstraße RÜK</t>
  </si>
  <si>
    <t>S.12-5932.01.000</t>
  </si>
  <si>
    <t>E.13-5922.02.000</t>
  </si>
  <si>
    <t>I.17-6208.000</t>
  </si>
  <si>
    <t>Ertüchtigung Ölsystem</t>
  </si>
  <si>
    <t>I.17-6210.000</t>
  </si>
  <si>
    <t>Provisorisches BHKW</t>
  </si>
  <si>
    <t>I.18-6211.000</t>
  </si>
  <si>
    <t>Direktdosierung Biologie</t>
  </si>
  <si>
    <t>I.18-6212.000</t>
  </si>
  <si>
    <t>Brandmeldezentrale</t>
  </si>
  <si>
    <t>I.18-6213.000</t>
  </si>
  <si>
    <t>Provisorische Betriebsräume</t>
  </si>
  <si>
    <t>I.19-6214.000</t>
  </si>
  <si>
    <t>Ausbau Forschungsklärwerk Büsnau</t>
  </si>
  <si>
    <t>I.19-6215.000</t>
  </si>
  <si>
    <t>Ertüchtigung Neckardamm</t>
  </si>
  <si>
    <t>I.19-6216.000</t>
  </si>
  <si>
    <t>Erneuerung Pförtnerhaus Tor 2</t>
  </si>
  <si>
    <t>I.18-6327.000</t>
  </si>
  <si>
    <t>Ertüchtigung Niederspannung</t>
  </si>
  <si>
    <t>E.14-5922.01.000</t>
  </si>
  <si>
    <t>S.14-5822.05.000</t>
  </si>
  <si>
    <t>Cannstatter Str. Sanierung</t>
  </si>
  <si>
    <t>R.18-5921.01.000</t>
  </si>
  <si>
    <t>R.19-5921.01.000</t>
  </si>
  <si>
    <t>K.15-5821.01.000</t>
  </si>
  <si>
    <t>Nadler-/Sporerstraße</t>
  </si>
  <si>
    <t>K.19-5821.01.000</t>
  </si>
  <si>
    <t>Olga-/Mittelstraße</t>
  </si>
  <si>
    <t>K.18-5822.01.000</t>
  </si>
  <si>
    <t>K.13-5823.01.000</t>
  </si>
  <si>
    <t>Wolframstraße</t>
  </si>
  <si>
    <t>K.17-5833.01.000</t>
  </si>
  <si>
    <t>Huttenstraße</t>
  </si>
  <si>
    <t>Beim Schnatzgraben</t>
  </si>
  <si>
    <t>Vor dem Wolfbusch</t>
  </si>
  <si>
    <t>Solitudestraße</t>
  </si>
  <si>
    <t>Duisburger Straße 10-14</t>
  </si>
  <si>
    <t>K.12-5922.01.000</t>
  </si>
  <si>
    <t>Bahnhofstraße 8-20</t>
  </si>
  <si>
    <t>K.17-5923.01.000</t>
  </si>
  <si>
    <t>Fellbacher-/Kappelbergstraße</t>
  </si>
  <si>
    <t>K.17-5923.02.000</t>
  </si>
  <si>
    <t>K.17-5932.01.000</t>
  </si>
  <si>
    <t>K.17-5932.03.000</t>
  </si>
  <si>
    <t>K.06-5143.02.000</t>
  </si>
  <si>
    <t>Ölschlägerstraße</t>
  </si>
  <si>
    <t>S.17-5823.03.000</t>
  </si>
  <si>
    <t>Klopstockstraße</t>
  </si>
  <si>
    <t>S.17-5823.04.000</t>
  </si>
  <si>
    <t>S.17-5823.05.000</t>
  </si>
  <si>
    <t>Hermann-Kurz-Straße</t>
  </si>
  <si>
    <t>S.18-5823.01.000</t>
  </si>
  <si>
    <t>Herdweg</t>
  </si>
  <si>
    <t>S.18-5831.01.000</t>
  </si>
  <si>
    <t>Bregenzer-/Leobener Straße</t>
  </si>
  <si>
    <t>S.18-5831.02.000</t>
  </si>
  <si>
    <t>Sankt-Pöltener-Straße</t>
  </si>
  <si>
    <t>S.14-5832.05.000</t>
  </si>
  <si>
    <t>Schützenbühlstraße</t>
  </si>
  <si>
    <t>Salzwiesen-/Gottfried-Keller-Straße</t>
  </si>
  <si>
    <t>S.14-5832.06.000</t>
  </si>
  <si>
    <t>S.14-5832.08.000</t>
  </si>
  <si>
    <t>S.14-5832.13.000</t>
  </si>
  <si>
    <t>S.14-5832.16.000</t>
  </si>
  <si>
    <t>S.14-5832.17.000</t>
  </si>
  <si>
    <t>S.15-5832.09.000</t>
  </si>
  <si>
    <t>S.17-5832.02.000</t>
  </si>
  <si>
    <t>S.14-5921.03.000</t>
  </si>
  <si>
    <t>Pragstraße 54-56</t>
  </si>
  <si>
    <t>S.14-5921.01.000</t>
  </si>
  <si>
    <t>S.15-5921.03.000</t>
  </si>
  <si>
    <t>S.16-5921.02.000</t>
  </si>
  <si>
    <t>S.19-5921.01.000</t>
  </si>
  <si>
    <t>S.19-5921.02.000</t>
  </si>
  <si>
    <t>S.17-5922.02.000</t>
  </si>
  <si>
    <t>S.19-5922.01.000</t>
  </si>
  <si>
    <t>S.19-5922.02.000</t>
  </si>
  <si>
    <t>S.10-5923.01.000</t>
  </si>
  <si>
    <t>S.10-5923.02.000</t>
  </si>
  <si>
    <t>Kirchweinberg 23-43</t>
  </si>
  <si>
    <t>S.13-5923.02.000</t>
  </si>
  <si>
    <t>S.13-5923.03.000</t>
  </si>
  <si>
    <t>S.13-5923.04.000</t>
  </si>
  <si>
    <t>S.13-5923.08.000</t>
  </si>
  <si>
    <t>S.13-5923.10.000</t>
  </si>
  <si>
    <t>Biklenstraße 5-14</t>
  </si>
  <si>
    <t>S.16-5923.02.000</t>
  </si>
  <si>
    <t>S.17-5923.01.000</t>
  </si>
  <si>
    <t>Stettener Straße 27-99</t>
  </si>
  <si>
    <t>S.17-5923.02.000</t>
  </si>
  <si>
    <t>Nägelesäcker 23-33</t>
  </si>
  <si>
    <t>S.17-5923.04.000</t>
  </si>
  <si>
    <t>S.17-5923.05.000</t>
  </si>
  <si>
    <t>S.19-5931.01.000</t>
  </si>
  <si>
    <t>Schockenriedstraße 4-6</t>
  </si>
  <si>
    <t>S.19-5931.02.000</t>
  </si>
  <si>
    <t>Pascal-/Hauptstraße</t>
  </si>
  <si>
    <t>S.15-5932.02.000</t>
  </si>
  <si>
    <t>Hoffeld-/Reutlinger Straße</t>
  </si>
  <si>
    <t>S.15-5932.03.000</t>
  </si>
  <si>
    <t>S.16-5932.01.000</t>
  </si>
  <si>
    <t>S.16-5932.02.000</t>
  </si>
  <si>
    <t>Heinestraße 17-65</t>
  </si>
  <si>
    <t>Haldenwald (Entlastungskanal RÜK)</t>
  </si>
  <si>
    <t>Tailfinger-/Fleischhauerstraße</t>
  </si>
  <si>
    <t>S.19-5932.02.000</t>
  </si>
  <si>
    <t>Streibgasse 21-27</t>
  </si>
  <si>
    <t>S.18-5932.03.000</t>
  </si>
  <si>
    <t>S.19-5932.04.000</t>
  </si>
  <si>
    <t>S.18-5822.03.000</t>
  </si>
  <si>
    <t>Rosengartenstraße</t>
  </si>
  <si>
    <t>S.19-5822.01.000</t>
  </si>
  <si>
    <t>Farrenstraße</t>
  </si>
  <si>
    <t>S.19-5822.02.000</t>
  </si>
  <si>
    <t>Wangener Straße</t>
  </si>
  <si>
    <t>Ertüchtigung WSO 2</t>
  </si>
  <si>
    <t>Einzeldarstellung der Investitionsmaßnahmen</t>
  </si>
  <si>
    <t>Projektnummer</t>
  </si>
  <si>
    <t>Gesamtangaben</t>
  </si>
  <si>
    <t>zur Maßnahme</t>
  </si>
  <si>
    <t>-nachrichtlich-</t>
  </si>
  <si>
    <t>Bisher</t>
  </si>
  <si>
    <t>finanziert</t>
  </si>
  <si>
    <t>Ergebnis</t>
  </si>
  <si>
    <t>Ansatz</t>
  </si>
  <si>
    <t>Planung</t>
  </si>
  <si>
    <t>Finanzbedarf</t>
  </si>
  <si>
    <t>weitere Jahre</t>
  </si>
  <si>
    <t>E.21-5822.01.000</t>
  </si>
  <si>
    <t>C1 Innerer Nordbahnhof</t>
  </si>
  <si>
    <t>Bellingweg/Frachtstraße</t>
  </si>
  <si>
    <t>Neckarpark, Straße 112-120</t>
  </si>
  <si>
    <t>E.22-5090</t>
  </si>
  <si>
    <t>E.23-5090</t>
  </si>
  <si>
    <t>Cannstatter Str. BW-Ertüchtigung</t>
  </si>
  <si>
    <t>Cannstatter Straße / Seitenkanäle</t>
  </si>
  <si>
    <t>S.18-5822.01.000</t>
  </si>
  <si>
    <t>Zulaufkanal RÜK Landhausstraße</t>
  </si>
  <si>
    <t>S.18-5822.02.000</t>
  </si>
  <si>
    <t>Ablaufkanäle RÜK Landhausstraße</t>
  </si>
  <si>
    <t>S.20-5822.02.000</t>
  </si>
  <si>
    <t>Nähterstraße/RÜK Landhausstraße</t>
  </si>
  <si>
    <t>V.20-5822.01.000</t>
  </si>
  <si>
    <t>Talstr. 117 / Gaswerk</t>
  </si>
  <si>
    <t>S.17-5823.01.000</t>
  </si>
  <si>
    <t>RÜB Laihle Zulaufkanal</t>
  </si>
  <si>
    <t>Botnanger Straße 79 bis Botn. Steige</t>
  </si>
  <si>
    <t>Lothringer-/Colmarer Straße</t>
  </si>
  <si>
    <t>Heutigsheimer Straße/Im Grasgarten</t>
  </si>
  <si>
    <t>Münchinger Straße/Zikadenweg</t>
  </si>
  <si>
    <t>Münchinger Straße/Egerten</t>
  </si>
  <si>
    <t>Burtenbachstraße/Im Pfädlen</t>
  </si>
  <si>
    <t>Korntaler Straße 2. BA</t>
  </si>
  <si>
    <t>S.16-5833.01.000</t>
  </si>
  <si>
    <t>Giebelstraße</t>
  </si>
  <si>
    <t>S19-5833.01.000</t>
  </si>
  <si>
    <t>Wetzlarer Straße</t>
  </si>
  <si>
    <t>Im Schwenkrain/Löwentorbogen</t>
  </si>
  <si>
    <t>Düker Voltastr./Rechen vor Düker</t>
  </si>
  <si>
    <t xml:space="preserve">       </t>
  </si>
  <si>
    <t>Duisburger-/Rosenaustraße</t>
  </si>
  <si>
    <t>Rommel-/Nast-/Bottroper Straße</t>
  </si>
  <si>
    <t>Bottroper Str. 31-63</t>
  </si>
  <si>
    <t>Normann-/Kaisersbacher Straße</t>
  </si>
  <si>
    <t>König-Karl-/Kleemannstraße</t>
  </si>
  <si>
    <t>Reichenhaller Straße 51-65</t>
  </si>
  <si>
    <t>Laupheimer-/Fellner-/Nähterstraße</t>
  </si>
  <si>
    <t>Fellbacher-/Hettich-/Kappelbergstr.</t>
  </si>
  <si>
    <t>Am Mittelkai 24-34 (2. BA)</t>
  </si>
  <si>
    <t>Am Mittelkai 34-66 (3. BA)</t>
  </si>
  <si>
    <t>Bergstaffel-/Mirabellen-/Aprikosenstr.</t>
  </si>
  <si>
    <t>Augsburger-/Arlbergstraße</t>
  </si>
  <si>
    <t>Karl-Benz-Platz (RÜ+Entlastungskanal)</t>
  </si>
  <si>
    <t>V.20-5923.01.000</t>
  </si>
  <si>
    <t>S21 Rangierbahnhof / Dole 3</t>
  </si>
  <si>
    <t>V.20-5923.02.000</t>
  </si>
  <si>
    <t>S21 Rangierbahnhof / Dole 4</t>
  </si>
  <si>
    <t>V.20-5923.03.000</t>
  </si>
  <si>
    <t>S21 Rangierbahnhof / Dole 5</t>
  </si>
  <si>
    <t>S21-5923.01.000</t>
  </si>
  <si>
    <t>Am Westkai 6-31, RRK</t>
  </si>
  <si>
    <t>S21-5923.02.000</t>
  </si>
  <si>
    <t>Innsbrucker Straße 2-6</t>
  </si>
  <si>
    <t>S21-5923.03.000</t>
  </si>
  <si>
    <t>Lindenschul- / Türkenstr</t>
  </si>
  <si>
    <t>Vollmöllerstraße 1-15 / Stadtpark</t>
  </si>
  <si>
    <t>Günther-/Edenhallstraße</t>
  </si>
  <si>
    <t>Metzinger-/Wolfschlugener Straße</t>
  </si>
  <si>
    <t>Auf dem Haigst 2-10 / Haigststaffel</t>
  </si>
  <si>
    <t>Laustraße / Falkenstraße</t>
  </si>
  <si>
    <t>RÜK Falkenstr. - Zulaufkanal</t>
  </si>
  <si>
    <t>RÜK Falkenstr. - Ablaufkanal</t>
  </si>
  <si>
    <t>Filderhauptstraße 136-169</t>
  </si>
  <si>
    <t>S.20-5933.01.000</t>
  </si>
  <si>
    <t>Eichenparkstraße 26-50</t>
  </si>
  <si>
    <t>S.20-5933.02.000</t>
  </si>
  <si>
    <t>Isolde-Kurz-Straße</t>
  </si>
  <si>
    <t>R.11-5000.04.000</t>
  </si>
  <si>
    <t>Voltastraße RÜB</t>
  </si>
  <si>
    <t>Aldinger Straße RÜB</t>
  </si>
  <si>
    <t>R.20-5921.01.000</t>
  </si>
  <si>
    <t>RÜB Eichenäcker</t>
  </si>
  <si>
    <t>R.21-5921.01.000</t>
  </si>
  <si>
    <t>RÜK Bachhalde</t>
  </si>
  <si>
    <t>R.21-5921.02.000</t>
  </si>
  <si>
    <t>RÜK Aldinger Straße</t>
  </si>
  <si>
    <t xml:space="preserve">Zuckerbergstollen, Verteilerbauwerk </t>
  </si>
  <si>
    <t>Am Mittelkai 38 (Neubau RÜ)</t>
  </si>
  <si>
    <t>Am Mittelkai 38 (Entlastungskanal RÜ)</t>
  </si>
  <si>
    <t>R.20-5923.010-00</t>
  </si>
  <si>
    <t>RÜ Benzstraße Bahndole 4</t>
  </si>
  <si>
    <t>Im Betzengaiern RÜB</t>
  </si>
  <si>
    <t>R.20-5932.01.000</t>
  </si>
  <si>
    <t>RÜB Kauslerweg</t>
  </si>
  <si>
    <t>R.21-5932.01.000</t>
  </si>
  <si>
    <t>RÜB/ PW Logauweg</t>
  </si>
  <si>
    <t>R.01-5143.04.000</t>
  </si>
  <si>
    <t>Filderhauptstraße RÜB</t>
  </si>
  <si>
    <t>K21-5821.01.000</t>
  </si>
  <si>
    <t>Falkertstraße</t>
  </si>
  <si>
    <t>K21-5821.02.000</t>
  </si>
  <si>
    <t>Böblinger Straße</t>
  </si>
  <si>
    <t>K.16-5822.02.000</t>
  </si>
  <si>
    <t>Landhausstraße</t>
  </si>
  <si>
    <t>Gablenberger-/ Hauptstraße</t>
  </si>
  <si>
    <t>K.20-5822.01.000</t>
  </si>
  <si>
    <t>K.20-5822.02.000</t>
  </si>
  <si>
    <t>Friedhofstraße/Mönchstraße</t>
  </si>
  <si>
    <t>K21-5822.01.000</t>
  </si>
  <si>
    <t>Filderblickweg/Distlerstraße</t>
  </si>
  <si>
    <t>K21-5822.02.000</t>
  </si>
  <si>
    <t>Mohlstraße</t>
  </si>
  <si>
    <t>K21-5822.03.000</t>
  </si>
  <si>
    <t>Sünderstaffel</t>
  </si>
  <si>
    <t>K.20-5823.01.000</t>
  </si>
  <si>
    <t>Herdweg/Relenbergstraße</t>
  </si>
  <si>
    <t>K21-5831.01.000</t>
  </si>
  <si>
    <t>Neufferstraße</t>
  </si>
  <si>
    <t>K21-5832.01.000</t>
  </si>
  <si>
    <t>HS Feuerbach, Friedrichsw. - Hohlgr.</t>
  </si>
  <si>
    <t>K21-5832.02.000</t>
  </si>
  <si>
    <t>Brackenheimer-/Markgröninger Str</t>
  </si>
  <si>
    <t>K21-5832.03.000</t>
  </si>
  <si>
    <t>Schwieberdinger Straße</t>
  </si>
  <si>
    <t>K19-5833-01.000</t>
  </si>
  <si>
    <t>K19-5833.02.000</t>
  </si>
  <si>
    <t>K19-5833.03.000</t>
  </si>
  <si>
    <t>K.18-5921.01.000</t>
  </si>
  <si>
    <t>Flohberg-/Dietbachstraße</t>
  </si>
  <si>
    <t>K.20-5923.01.000</t>
  </si>
  <si>
    <t>Mirabellen-/Uhlbacherstraße</t>
  </si>
  <si>
    <t>K.21-5923.01.000</t>
  </si>
  <si>
    <t>Hedelfinger Straße</t>
  </si>
  <si>
    <t>K.14-5931.01.000</t>
  </si>
  <si>
    <t>Am Schattwald/Jagdweg</t>
  </si>
  <si>
    <t>K21-5931.01.000</t>
  </si>
  <si>
    <t>Pfarrhausstraße 30-46</t>
  </si>
  <si>
    <t>K21-5931.02.000</t>
  </si>
  <si>
    <t>Essigweg</t>
  </si>
  <si>
    <t>Leinenweber-/Richterstr. (Aischbachk.)</t>
  </si>
  <si>
    <t>Nägele-/Knödler-/Karl-Pfaff-Str</t>
  </si>
  <si>
    <t>Auf dem Haigst/Kauzenhecke/Alte Weinsteige</t>
  </si>
  <si>
    <t>K21-5932.01.000</t>
  </si>
  <si>
    <t>Kiefernweg</t>
  </si>
  <si>
    <t>E.22-5080</t>
  </si>
  <si>
    <t>E.23-5080</t>
  </si>
  <si>
    <t>E.24-5080</t>
  </si>
  <si>
    <t>E.25-5080</t>
  </si>
  <si>
    <t>Beim Schafhaus</t>
  </si>
  <si>
    <t>E.08-5921.01.000</t>
  </si>
  <si>
    <t>E.24-5090</t>
  </si>
  <si>
    <t>E.25-5090</t>
  </si>
  <si>
    <t>V.19-5923.01.000</t>
  </si>
  <si>
    <t>Gingener Straße</t>
  </si>
  <si>
    <t>Olgastraße / Katharinenplatz</t>
  </si>
  <si>
    <t>K.21-5821.03.000</t>
  </si>
  <si>
    <t>Erneuerung Prozessleitsystem 4. BA</t>
  </si>
  <si>
    <t>BHKW-Zentrale</t>
  </si>
  <si>
    <t>I.20-6220.000</t>
  </si>
  <si>
    <t>Solarfaltdach</t>
  </si>
  <si>
    <t>I.20-6222.000</t>
  </si>
  <si>
    <t>Aufstockung Bürogebäude</t>
  </si>
  <si>
    <t>Vollentsalzungsanlage WSO 3</t>
  </si>
  <si>
    <t>I.21-6223.000</t>
  </si>
  <si>
    <t>I.21-6224.000</t>
  </si>
  <si>
    <t>Verbesserung Zustiege</t>
  </si>
  <si>
    <t>I.21-6225.000</t>
  </si>
  <si>
    <t>Gebäude-und Anlagesicherheit</t>
  </si>
  <si>
    <t>Neubau Betriebsgebäude</t>
  </si>
  <si>
    <t>I.21-6227.000</t>
  </si>
  <si>
    <t>I.21.6226.000</t>
  </si>
  <si>
    <t>Dosierstation Zuckerbergstollen</t>
  </si>
  <si>
    <t>I.21-6228.000</t>
  </si>
  <si>
    <t>Überwachungssystem Zugänge</t>
  </si>
  <si>
    <t>I.21-6229.000</t>
  </si>
  <si>
    <t>Neubau Lager WSO</t>
  </si>
  <si>
    <t>I.21-6230.000</t>
  </si>
  <si>
    <t>Modellkanal</t>
  </si>
  <si>
    <t>I.21-6231.000</t>
  </si>
  <si>
    <t>Sanierung Zulaufkanal Bio Nord</t>
  </si>
  <si>
    <t>I.22-6297.000</t>
  </si>
  <si>
    <t>Betriebseinrichtung/Ausstattung</t>
  </si>
  <si>
    <t>I.14-6324.000</t>
  </si>
  <si>
    <t>Ertüchtigung und Erweiterung KW Möh.</t>
  </si>
  <si>
    <t>I.20-6328.000</t>
  </si>
  <si>
    <t>Ertüchtigung Straßenentwässerung</t>
  </si>
  <si>
    <t>I.22-6397.000</t>
  </si>
  <si>
    <t>I.20-6424.000</t>
  </si>
  <si>
    <t>Ertüchtigung  Nachklärbecken 1 und 2</t>
  </si>
  <si>
    <t>I.20-6425.000</t>
  </si>
  <si>
    <t>Ertüchtigung Lüftung Rechengebäude</t>
  </si>
  <si>
    <t>I.20-6426.000</t>
  </si>
  <si>
    <t>Ertüchtigung Sanitärbereich</t>
  </si>
  <si>
    <t>I.21-6427.000</t>
  </si>
  <si>
    <t>Sanierung Faulbehälter 1</t>
  </si>
  <si>
    <t>I.21-6428.000</t>
  </si>
  <si>
    <t>Sanierung Betriebsgebäude</t>
  </si>
  <si>
    <t>Betriebseinrichtung/ausstattung</t>
  </si>
  <si>
    <t>I.22-6497.000</t>
  </si>
  <si>
    <t>I.21-6520.000</t>
  </si>
  <si>
    <t>Ertüchtigung Verteilerbauwerk</t>
  </si>
  <si>
    <t>i:21-6521.000</t>
  </si>
  <si>
    <t>Verbesserung Biologie</t>
  </si>
  <si>
    <t>I.21-6522.000</t>
  </si>
  <si>
    <t>Ertüchtigung Schlammbehandlung</t>
  </si>
  <si>
    <t>I.22-6597.000</t>
  </si>
  <si>
    <t>I.22-5000.196</t>
  </si>
  <si>
    <t>I.22-5000.199</t>
  </si>
  <si>
    <t>I.21-5000.197</t>
  </si>
  <si>
    <t>I.22-8000.800</t>
  </si>
  <si>
    <t>I.22-8100.000</t>
  </si>
  <si>
    <t>Nr.</t>
  </si>
  <si>
    <t>Eigenbetrieb Stadtentwässerung Stuttgart</t>
  </si>
  <si>
    <t>Auszahlungen für Baumaßnahmen</t>
  </si>
  <si>
    <t>Auszahlungen für den Erwerb von beweglichen 
Sachvermögen</t>
  </si>
  <si>
    <t>Einrichtungen/Ausstattungen 66-5</t>
  </si>
  <si>
    <t>Abteilung Entwässerung</t>
  </si>
  <si>
    <t>HKW Mühlhausen</t>
  </si>
  <si>
    <t>GKW Ditzingen</t>
  </si>
  <si>
    <t xml:space="preserve"> Abteilung Entwässerung</t>
  </si>
  <si>
    <t xml:space="preserve"> Kanalbetrieb</t>
  </si>
  <si>
    <t xml:space="preserve"> HKW</t>
  </si>
  <si>
    <t>Summe der Auszahlungen aus
Investitionstätigkeit</t>
  </si>
  <si>
    <t>Summe Baumaßnahmen gesamt</t>
  </si>
  <si>
    <t xml:space="preserve">Summe der Einzahlung aus Investitionstätigkeit </t>
  </si>
  <si>
    <t>und Finanzierungstätigkeit</t>
  </si>
  <si>
    <t>Einzahlungen aus Investitionszuwendungen</t>
  </si>
  <si>
    <t>Einzahlungen aus Investitionsbeiträgen</t>
  </si>
  <si>
    <t>Einzahlungen aus Abgänge Sachvermögen</t>
  </si>
  <si>
    <t>Einzahlungen aus Veräußerung Finanzvermögen</t>
  </si>
  <si>
    <t>Einzahlungen für sonstige Investitionstätigkeit</t>
  </si>
  <si>
    <t>Auszahlungen Erwerb von Grundstücken 
und Gebäuden</t>
  </si>
  <si>
    <t>Zwischensumme Entwässerung</t>
  </si>
  <si>
    <t>Ertüchtigung Betriebshof und
 Tiefgarage</t>
  </si>
  <si>
    <t>Zwischensumme Klärwerke</t>
  </si>
  <si>
    <t>Zwischensumme Kanalbetrieb</t>
  </si>
  <si>
    <t>Bauzeitzinsen</t>
  </si>
  <si>
    <t>I.22-5050 ff.</t>
  </si>
  <si>
    <t xml:space="preserve">Summe Investitionen bewegliches Sachvermögen </t>
  </si>
  <si>
    <t>Auszahlungen Erwerb Finanzvermögen</t>
  </si>
  <si>
    <t>Auszahlungen Investitionsförderungsmaßnahmen</t>
  </si>
  <si>
    <t>Saldo aus Investitionstätigkeit und
Finanzierungstätigkeit</t>
  </si>
  <si>
    <t>Auszahlungen Erwerb immateriellen Vermögensgegenständen</t>
  </si>
  <si>
    <t>Aktivierte Eigenleistungen</t>
  </si>
  <si>
    <t>Gesamtkosten der Maßnahmen</t>
  </si>
  <si>
    <t>Zwischensumme Investitionen Gesamt</t>
  </si>
  <si>
    <r>
      <t xml:space="preserve">Schätzung der nach Fertigstellung der Maßnahmen entstehenden jährlichen Ergebnisbelastungen 
</t>
    </r>
    <r>
      <rPr>
        <sz val="14"/>
        <rFont val="Arial"/>
        <family val="2"/>
      </rPr>
      <t>Abschreibungen und Zinsaufwand</t>
    </r>
  </si>
  <si>
    <t>Maßnahmen</t>
  </si>
  <si>
    <t>Bauabteilung Mitte Nord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</si>
</sst>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€"/>
  </numFmts>
  <fonts count="24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sz val="12"/>
      <color rgb="FFFF0000"/>
      <name val="Arial"/>
      <family val="2"/>
    </font>
    <font>
      <sz val="12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0"/>
      <name val="Arial"/>
      <family val="2"/>
    </font>
    <font>
      <b/>
      <sz val="12"/>
      <color indexed="81"/>
      <name val="Segoe UI"/>
      <family val="2"/>
    </font>
    <font>
      <sz val="12"/>
      <color indexed="81"/>
      <name val="Segoe UI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0"/>
      <color theme="1"/>
      <name val="Arial"/>
      <family val="2"/>
    </font>
    <font>
      <b/>
      <i/>
      <sz val="12"/>
      <name val="Arial"/>
      <family val="2"/>
    </font>
    <font>
      <sz val="20"/>
      <name val="Arial"/>
      <family val="2"/>
    </font>
    <font>
      <sz val="12"/>
      <color theme="1"/>
      <name val="Arial"/>
      <family val="2"/>
    </font>
    <font>
      <b/>
      <u/>
      <sz val="12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6">
    <xf numFmtId="0" fontId="0" fillId="0" borderId="0" xfId="0"/>
    <xf numFmtId="0" fontId="1" fillId="0" borderId="0" xfId="1"/>
    <xf numFmtId="0" fontId="1" fillId="0" borderId="0" xfId="1" applyBorder="1"/>
    <xf numFmtId="0" fontId="4" fillId="0" borderId="0" xfId="1" applyFont="1"/>
    <xf numFmtId="3" fontId="1" fillId="0" borderId="3" xfId="1" applyNumberFormat="1" applyFont="1" applyBorder="1"/>
    <xf numFmtId="3" fontId="1" fillId="2" borderId="8" xfId="1" applyNumberFormat="1" applyFont="1" applyFill="1" applyBorder="1"/>
    <xf numFmtId="3" fontId="8" fillId="0" borderId="8" xfId="1" applyNumberFormat="1" applyFont="1" applyBorder="1"/>
    <xf numFmtId="3" fontId="8" fillId="2" borderId="8" xfId="1" applyNumberFormat="1" applyFont="1" applyFill="1" applyBorder="1"/>
    <xf numFmtId="3" fontId="9" fillId="0" borderId="3" xfId="1" applyNumberFormat="1" applyFont="1" applyBorder="1"/>
    <xf numFmtId="3" fontId="1" fillId="0" borderId="8" xfId="1" applyNumberFormat="1" applyFont="1" applyBorder="1"/>
    <xf numFmtId="3" fontId="8" fillId="0" borderId="3" xfId="1" applyNumberFormat="1" applyFont="1" applyBorder="1"/>
    <xf numFmtId="3" fontId="9" fillId="0" borderId="5" xfId="1" applyNumberFormat="1" applyFont="1" applyBorder="1"/>
    <xf numFmtId="3" fontId="9" fillId="2" borderId="5" xfId="1" applyNumberFormat="1" applyFont="1" applyFill="1" applyBorder="1"/>
    <xf numFmtId="3" fontId="9" fillId="0" borderId="8" xfId="1" applyNumberFormat="1" applyFont="1" applyBorder="1"/>
    <xf numFmtId="3" fontId="9" fillId="2" borderId="8" xfId="1" applyNumberFormat="1" applyFont="1" applyFill="1" applyBorder="1"/>
    <xf numFmtId="3" fontId="9" fillId="0" borderId="7" xfId="1" applyNumberFormat="1" applyFont="1" applyBorder="1" applyAlignment="1">
      <alignment vertical="center"/>
    </xf>
    <xf numFmtId="3" fontId="9" fillId="2" borderId="7" xfId="1" applyNumberFormat="1" applyFont="1" applyFill="1" applyBorder="1" applyAlignment="1">
      <alignment vertical="center"/>
    </xf>
    <xf numFmtId="3" fontId="9" fillId="2" borderId="8" xfId="1" applyNumberFormat="1" applyFont="1" applyFill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3" fontId="7" fillId="2" borderId="10" xfId="1" applyNumberFormat="1" applyFont="1" applyFill="1" applyBorder="1" applyAlignment="1">
      <alignment vertical="center"/>
    </xf>
    <xf numFmtId="3" fontId="9" fillId="0" borderId="14" xfId="1" applyNumberFormat="1" applyFont="1" applyBorder="1"/>
    <xf numFmtId="3" fontId="9" fillId="0" borderId="10" xfId="1" applyNumberFormat="1" applyFont="1" applyBorder="1" applyAlignment="1">
      <alignment vertical="center"/>
    </xf>
    <xf numFmtId="3" fontId="9" fillId="0" borderId="10" xfId="1" applyNumberFormat="1" applyFont="1" applyFill="1" applyBorder="1" applyAlignment="1">
      <alignment vertical="center"/>
    </xf>
    <xf numFmtId="0" fontId="1" fillId="0" borderId="0" xfId="1" applyFill="1"/>
    <xf numFmtId="0" fontId="2" fillId="0" borderId="8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3" fontId="1" fillId="0" borderId="3" xfId="1" applyNumberFormat="1" applyFont="1" applyFill="1" applyBorder="1"/>
    <xf numFmtId="0" fontId="1" fillId="0" borderId="8" xfId="1" applyFont="1" applyFill="1" applyBorder="1" applyAlignment="1">
      <alignment horizontal="center"/>
    </xf>
    <xf numFmtId="0" fontId="1" fillId="0" borderId="1" xfId="1" applyFill="1" applyBorder="1"/>
    <xf numFmtId="0" fontId="2" fillId="0" borderId="8" xfId="1" applyFont="1" applyFill="1" applyBorder="1"/>
    <xf numFmtId="0" fontId="2" fillId="0" borderId="8" xfId="1" quotePrefix="1" applyFont="1" applyFill="1" applyBorder="1" applyAlignment="1">
      <alignment horizontal="center"/>
    </xf>
    <xf numFmtId="3" fontId="9" fillId="0" borderId="3" xfId="1" applyNumberFormat="1" applyFont="1" applyFill="1" applyBorder="1"/>
    <xf numFmtId="0" fontId="1" fillId="0" borderId="3" xfId="1" applyFont="1" applyFill="1" applyBorder="1"/>
    <xf numFmtId="0" fontId="2" fillId="0" borderId="3" xfId="1" applyFont="1" applyFill="1" applyBorder="1"/>
    <xf numFmtId="0" fontId="2" fillId="6" borderId="8" xfId="1" applyFont="1" applyFill="1" applyBorder="1" applyAlignment="1">
      <alignment horizontal="center"/>
    </xf>
    <xf numFmtId="0" fontId="2" fillId="6" borderId="9" xfId="1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top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" fillId="0" borderId="1" xfId="1" applyFont="1" applyFill="1" applyBorder="1" applyAlignment="1">
      <alignment horizontal="centerContinuous"/>
    </xf>
    <xf numFmtId="0" fontId="1" fillId="0" borderId="1" xfId="1" applyFont="1" applyFill="1" applyBorder="1"/>
    <xf numFmtId="0" fontId="1" fillId="0" borderId="2" xfId="1" applyFont="1" applyFill="1" applyBorder="1"/>
    <xf numFmtId="0" fontId="1" fillId="0" borderId="0" xfId="1" applyFont="1" applyFill="1" applyBorder="1"/>
    <xf numFmtId="0" fontId="1" fillId="0" borderId="8" xfId="1" quotePrefix="1" applyFont="1" applyFill="1" applyBorder="1" applyAlignment="1">
      <alignment horizontal="center"/>
    </xf>
    <xf numFmtId="0" fontId="1" fillId="0" borderId="0" xfId="1" applyFont="1" applyFill="1"/>
    <xf numFmtId="0" fontId="2" fillId="6" borderId="8" xfId="1" quotePrefix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2" fillId="0" borderId="0" xfId="1" applyFont="1" applyFill="1"/>
    <xf numFmtId="0" fontId="1" fillId="0" borderId="1" xfId="1" applyFont="1" applyFill="1" applyBorder="1" applyAlignment="1">
      <alignment horizontal="right"/>
    </xf>
    <xf numFmtId="0" fontId="1" fillId="3" borderId="1" xfId="1" applyFont="1" applyFill="1" applyBorder="1" applyAlignment="1">
      <alignment horizontal="right"/>
    </xf>
    <xf numFmtId="3" fontId="1" fillId="0" borderId="8" xfId="1" applyNumberFormat="1" applyFont="1" applyFill="1" applyBorder="1" applyAlignment="1">
      <alignment horizontal="right"/>
    </xf>
    <xf numFmtId="3" fontId="1" fillId="6" borderId="8" xfId="1" applyNumberFormat="1" applyFont="1" applyFill="1" applyBorder="1" applyAlignment="1">
      <alignment horizontal="right"/>
    </xf>
    <xf numFmtId="3" fontId="8" fillId="0" borderId="8" xfId="1" applyNumberFormat="1" applyFont="1" applyFill="1" applyBorder="1" applyAlignment="1">
      <alignment horizontal="right"/>
    </xf>
    <xf numFmtId="3" fontId="8" fillId="6" borderId="8" xfId="1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3" fontId="1" fillId="6" borderId="5" xfId="1" applyNumberFormat="1" applyFont="1" applyFill="1" applyBorder="1" applyAlignment="1">
      <alignment horizontal="right"/>
    </xf>
    <xf numFmtId="3" fontId="1" fillId="0" borderId="5" xfId="1" applyNumberFormat="1" applyFont="1" applyFill="1" applyBorder="1" applyAlignment="1">
      <alignment horizontal="right"/>
    </xf>
    <xf numFmtId="3" fontId="2" fillId="6" borderId="8" xfId="1" applyNumberFormat="1" applyFont="1" applyFill="1" applyBorder="1" applyAlignment="1">
      <alignment horizontal="right" vertical="center"/>
    </xf>
    <xf numFmtId="3" fontId="2" fillId="0" borderId="8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/>
    </xf>
    <xf numFmtId="0" fontId="1" fillId="0" borderId="0" xfId="1" applyFont="1" applyFill="1" applyAlignment="1">
      <alignment horizontal="right"/>
    </xf>
    <xf numFmtId="0" fontId="1" fillId="0" borderId="3" xfId="1" applyFont="1" applyFill="1" applyBorder="1" applyAlignment="1">
      <alignment horizontal="right"/>
    </xf>
    <xf numFmtId="0" fontId="1" fillId="4" borderId="0" xfId="1" applyFont="1" applyFill="1" applyAlignment="1">
      <alignment horizontal="right"/>
    </xf>
    <xf numFmtId="0" fontId="1" fillId="0" borderId="5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1" fillId="6" borderId="5" xfId="1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3" fontId="11" fillId="0" borderId="3" xfId="1" applyNumberFormat="1" applyFont="1" applyBorder="1"/>
    <xf numFmtId="3" fontId="18" fillId="2" borderId="3" xfId="1" applyNumberFormat="1" applyFont="1" applyFill="1" applyBorder="1" applyAlignment="1">
      <alignment vertical="center"/>
    </xf>
    <xf numFmtId="3" fontId="11" fillId="0" borderId="8" xfId="1" applyNumberFormat="1" applyFont="1" applyBorder="1"/>
    <xf numFmtId="0" fontId="11" fillId="0" borderId="0" xfId="1" applyFont="1"/>
    <xf numFmtId="0" fontId="1" fillId="0" borderId="0" xfId="1" applyFont="1"/>
    <xf numFmtId="49" fontId="1" fillId="0" borderId="3" xfId="1" applyNumberFormat="1" applyFont="1" applyBorder="1" applyAlignment="1">
      <alignment horizontal="left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3" fontId="2" fillId="0" borderId="7" xfId="1" applyNumberFormat="1" applyFont="1" applyFill="1" applyBorder="1" applyAlignment="1">
      <alignment horizontal="right"/>
    </xf>
    <xf numFmtId="49" fontId="1" fillId="0" borderId="3" xfId="1" applyNumberFormat="1" applyFont="1" applyFill="1" applyBorder="1" applyAlignment="1">
      <alignment horizontal="left"/>
    </xf>
    <xf numFmtId="0" fontId="1" fillId="0" borderId="0" xfId="1" applyFont="1" applyBorder="1"/>
    <xf numFmtId="0" fontId="14" fillId="0" borderId="0" xfId="0" applyFont="1" applyAlignment="1">
      <alignment horizontal="center" vertical="top"/>
    </xf>
    <xf numFmtId="0" fontId="1" fillId="0" borderId="1" xfId="1" applyFont="1" applyBorder="1"/>
    <xf numFmtId="0" fontId="1" fillId="0" borderId="13" xfId="1" applyFont="1" applyBorder="1"/>
    <xf numFmtId="0" fontId="1" fillId="0" borderId="3" xfId="1" applyFont="1" applyFill="1" applyBorder="1" applyAlignment="1">
      <alignment horizontal="left"/>
    </xf>
    <xf numFmtId="0" fontId="1" fillId="0" borderId="3" xfId="1" applyFont="1" applyBorder="1" applyAlignment="1">
      <alignment horizontal="left"/>
    </xf>
    <xf numFmtId="0" fontId="1" fillId="0" borderId="3" xfId="1" applyFont="1" applyBorder="1"/>
    <xf numFmtId="0" fontId="1" fillId="0" borderId="8" xfId="1" applyFont="1" applyFill="1" applyBorder="1"/>
    <xf numFmtId="0" fontId="1" fillId="0" borderId="3" xfId="1" applyFont="1" applyFill="1" applyBorder="1" applyAlignment="1">
      <alignment vertical="top" wrapText="1"/>
    </xf>
    <xf numFmtId="3" fontId="1" fillId="0" borderId="8" xfId="1" applyNumberFormat="1" applyFont="1" applyFill="1" applyBorder="1" applyAlignment="1">
      <alignment horizontal="right" vertical="top"/>
    </xf>
    <xf numFmtId="3" fontId="1" fillId="6" borderId="8" xfId="1" applyNumberFormat="1" applyFont="1" applyFill="1" applyBorder="1" applyAlignment="1">
      <alignment horizontal="right" vertical="top"/>
    </xf>
    <xf numFmtId="0" fontId="14" fillId="0" borderId="0" xfId="0" applyFont="1" applyAlignment="1">
      <alignment vertical="top"/>
    </xf>
    <xf numFmtId="0" fontId="1" fillId="0" borderId="3" xfId="1" applyFont="1" applyBorder="1" applyAlignment="1">
      <alignment vertical="top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1" fillId="0" borderId="3" xfId="0" applyFont="1" applyFill="1" applyBorder="1" applyAlignment="1">
      <alignment vertical="center"/>
    </xf>
    <xf numFmtId="3" fontId="2" fillId="0" borderId="3" xfId="1" applyNumberFormat="1" applyFont="1" applyFill="1" applyBorder="1"/>
    <xf numFmtId="0" fontId="2" fillId="0" borderId="7" xfId="1" applyFont="1" applyFill="1" applyBorder="1"/>
    <xf numFmtId="3" fontId="2" fillId="6" borderId="7" xfId="1" applyNumberFormat="1" applyFont="1" applyFill="1" applyBorder="1" applyAlignment="1">
      <alignment horizontal="right"/>
    </xf>
    <xf numFmtId="0" fontId="1" fillId="0" borderId="5" xfId="1" applyFont="1" applyFill="1" applyBorder="1"/>
    <xf numFmtId="0" fontId="2" fillId="0" borderId="0" xfId="1" applyFont="1" applyFill="1" applyBorder="1"/>
    <xf numFmtId="0" fontId="2" fillId="0" borderId="3" xfId="1" applyFont="1" applyBorder="1"/>
    <xf numFmtId="0" fontId="2" fillId="0" borderId="10" xfId="1" applyFont="1" applyFill="1" applyBorder="1" applyAlignment="1">
      <alignment vertical="center"/>
    </xf>
    <xf numFmtId="3" fontId="2" fillId="0" borderId="7" xfId="1" applyNumberFormat="1" applyFont="1" applyFill="1" applyBorder="1" applyAlignment="1">
      <alignment horizontal="right" vertical="center"/>
    </xf>
    <xf numFmtId="3" fontId="2" fillId="6" borderId="7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1" fillId="0" borderId="9" xfId="1" applyFont="1" applyFill="1" applyBorder="1"/>
    <xf numFmtId="3" fontId="20" fillId="0" borderId="7" xfId="1" applyNumberFormat="1" applyFont="1" applyFill="1" applyBorder="1" applyAlignment="1">
      <alignment horizontal="right" vertical="center"/>
    </xf>
    <xf numFmtId="0" fontId="2" fillId="0" borderId="7" xfId="1" applyFont="1" applyFill="1" applyBorder="1" applyAlignment="1">
      <alignment vertical="center"/>
    </xf>
    <xf numFmtId="3" fontId="2" fillId="0" borderId="3" xfId="1" applyNumberFormat="1" applyFont="1" applyFill="1" applyBorder="1" applyAlignment="1">
      <alignment horizontal="right" vertical="center"/>
    </xf>
    <xf numFmtId="3" fontId="1" fillId="5" borderId="8" xfId="1" applyNumberFormat="1" applyFont="1" applyFill="1" applyBorder="1" applyAlignment="1">
      <alignment horizontal="right"/>
    </xf>
    <xf numFmtId="3" fontId="2" fillId="5" borderId="3" xfId="1" applyNumberFormat="1" applyFont="1" applyFill="1" applyBorder="1" applyAlignment="1">
      <alignment horizontal="right" vertical="center"/>
    </xf>
    <xf numFmtId="0" fontId="1" fillId="0" borderId="8" xfId="1" applyFont="1" applyFill="1" applyBorder="1" applyAlignment="1">
      <alignment horizontal="right"/>
    </xf>
    <xf numFmtId="3" fontId="1" fillId="0" borderId="3" xfId="1" applyNumberFormat="1" applyFont="1" applyFill="1" applyBorder="1" applyAlignment="1">
      <alignment horizontal="right"/>
    </xf>
    <xf numFmtId="0" fontId="1" fillId="5" borderId="8" xfId="1" applyFont="1" applyFill="1" applyBorder="1" applyAlignment="1">
      <alignment horizontal="right"/>
    </xf>
    <xf numFmtId="0" fontId="1" fillId="5" borderId="3" xfId="1" applyFont="1" applyFill="1" applyBorder="1" applyAlignment="1">
      <alignment horizontal="right"/>
    </xf>
    <xf numFmtId="3" fontId="1" fillId="5" borderId="3" xfId="1" applyNumberFormat="1" applyFont="1" applyFill="1" applyBorder="1" applyAlignment="1">
      <alignment horizontal="right"/>
    </xf>
    <xf numFmtId="0" fontId="1" fillId="0" borderId="4" xfId="1" applyFont="1" applyFill="1" applyBorder="1"/>
    <xf numFmtId="3" fontId="1" fillId="0" borderId="9" xfId="1" applyNumberFormat="1" applyFont="1" applyFill="1" applyBorder="1" applyAlignment="1">
      <alignment horizontal="right"/>
    </xf>
    <xf numFmtId="0" fontId="2" fillId="0" borderId="6" xfId="1" applyFont="1" applyFill="1" applyBorder="1"/>
    <xf numFmtId="0" fontId="1" fillId="0" borderId="7" xfId="1" applyFont="1" applyFill="1" applyBorder="1" applyAlignment="1">
      <alignment horizontal="right"/>
    </xf>
    <xf numFmtId="0" fontId="1" fillId="0" borderId="10" xfId="1" applyFont="1" applyFill="1" applyBorder="1" applyAlignment="1">
      <alignment horizontal="right"/>
    </xf>
    <xf numFmtId="3" fontId="2" fillId="5" borderId="10" xfId="1" applyNumberFormat="1" applyFont="1" applyFill="1" applyBorder="1" applyAlignment="1">
      <alignment horizontal="right"/>
    </xf>
    <xf numFmtId="0" fontId="3" fillId="0" borderId="3" xfId="1" applyFont="1" applyFill="1" applyBorder="1"/>
    <xf numFmtId="3" fontId="2" fillId="0" borderId="8" xfId="1" applyNumberFormat="1" applyFont="1" applyFill="1" applyBorder="1" applyAlignment="1">
      <alignment horizontal="right"/>
    </xf>
    <xf numFmtId="3" fontId="2" fillId="5" borderId="8" xfId="1" applyNumberFormat="1" applyFont="1" applyFill="1" applyBorder="1" applyAlignment="1">
      <alignment horizontal="right"/>
    </xf>
    <xf numFmtId="0" fontId="2" fillId="0" borderId="1" xfId="1" applyFont="1" applyFill="1" applyBorder="1"/>
    <xf numFmtId="3" fontId="2" fillId="0" borderId="9" xfId="1" applyNumberFormat="1" applyFont="1" applyFill="1" applyBorder="1" applyAlignment="1">
      <alignment horizontal="right"/>
    </xf>
    <xf numFmtId="3" fontId="2" fillId="5" borderId="9" xfId="1" applyNumberFormat="1" applyFont="1" applyFill="1" applyBorder="1" applyAlignment="1">
      <alignment horizontal="right"/>
    </xf>
    <xf numFmtId="3" fontId="2" fillId="5" borderId="10" xfId="1" applyNumberFormat="1" applyFont="1" applyFill="1" applyBorder="1" applyAlignment="1">
      <alignment horizontal="right" vertical="center"/>
    </xf>
    <xf numFmtId="3" fontId="2" fillId="0" borderId="10" xfId="1" applyNumberFormat="1" applyFont="1" applyFill="1" applyBorder="1" applyAlignment="1">
      <alignment horizontal="right" vertical="center"/>
    </xf>
    <xf numFmtId="0" fontId="3" fillId="0" borderId="7" xfId="1" applyFont="1" applyFill="1" applyBorder="1" applyAlignment="1">
      <alignment vertical="center"/>
    </xf>
    <xf numFmtId="3" fontId="2" fillId="5" borderId="7" xfId="1" applyNumberFormat="1" applyFont="1" applyFill="1" applyBorder="1" applyAlignment="1">
      <alignment horizontal="right" vertical="center"/>
    </xf>
    <xf numFmtId="3" fontId="2" fillId="0" borderId="16" xfId="1" applyNumberFormat="1" applyFont="1" applyFill="1" applyBorder="1" applyAlignment="1">
      <alignment horizontal="right"/>
    </xf>
    <xf numFmtId="3" fontId="2" fillId="5" borderId="16" xfId="1" applyNumberFormat="1" applyFont="1" applyFill="1" applyBorder="1" applyAlignment="1">
      <alignment horizontal="right"/>
    </xf>
    <xf numFmtId="3" fontId="2" fillId="0" borderId="17" xfId="1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/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/>
    <xf numFmtId="0" fontId="4" fillId="0" borderId="0" xfId="1" applyFont="1" applyBorder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/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0" xfId="1" applyFont="1" applyBorder="1"/>
    <xf numFmtId="3" fontId="1" fillId="0" borderId="10" xfId="1" applyNumberFormat="1" applyFont="1" applyFill="1" applyBorder="1"/>
    <xf numFmtId="0" fontId="1" fillId="0" borderId="10" xfId="1" applyFont="1" applyFill="1" applyBorder="1"/>
    <xf numFmtId="0" fontId="1" fillId="0" borderId="3" xfId="1" applyFont="1" applyBorder="1" applyAlignment="1">
      <alignment wrapText="1"/>
    </xf>
    <xf numFmtId="0" fontId="3" fillId="0" borderId="14" xfId="1" applyFont="1" applyFill="1" applyBorder="1" applyAlignment="1">
      <alignment vertical="center"/>
    </xf>
    <xf numFmtId="0" fontId="3" fillId="0" borderId="10" xfId="1" applyFont="1" applyFill="1" applyBorder="1" applyAlignment="1">
      <alignment vertical="center"/>
    </xf>
    <xf numFmtId="0" fontId="2" fillId="0" borderId="14" xfId="1" applyFont="1" applyFill="1" applyBorder="1"/>
    <xf numFmtId="0" fontId="12" fillId="0" borderId="8" xfId="1" applyFont="1" applyFill="1" applyBorder="1" applyAlignment="1">
      <alignment horizontal="center"/>
    </xf>
    <xf numFmtId="0" fontId="11" fillId="0" borderId="8" xfId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22" fillId="0" borderId="8" xfId="1" applyFont="1" applyFill="1" applyBorder="1" applyAlignment="1">
      <alignment horizontal="center"/>
    </xf>
    <xf numFmtId="0" fontId="11" fillId="0" borderId="8" xfId="1" applyFont="1" applyBorder="1" applyAlignment="1">
      <alignment horizontal="center"/>
    </xf>
    <xf numFmtId="0" fontId="1" fillId="0" borderId="8" xfId="1" applyFont="1" applyBorder="1" applyAlignment="1">
      <alignment horizontal="center" vertical="top"/>
    </xf>
    <xf numFmtId="0" fontId="12" fillId="0" borderId="8" xfId="1" applyFont="1" applyBorder="1" applyAlignment="1">
      <alignment horizontal="center" vertical="top"/>
    </xf>
    <xf numFmtId="0" fontId="1" fillId="0" borderId="12" xfId="1" applyFont="1" applyFill="1" applyBorder="1" applyAlignment="1">
      <alignment horizontal="center"/>
    </xf>
    <xf numFmtId="3" fontId="2" fillId="0" borderId="12" xfId="1" applyNumberFormat="1" applyFont="1" applyFill="1" applyBorder="1" applyAlignment="1">
      <alignment horizontal="right"/>
    </xf>
    <xf numFmtId="0" fontId="2" fillId="0" borderId="20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3" fontId="2" fillId="0" borderId="10" xfId="1" applyNumberFormat="1" applyFont="1" applyFill="1" applyBorder="1" applyAlignment="1">
      <alignment horizontal="right"/>
    </xf>
    <xf numFmtId="0" fontId="12" fillId="0" borderId="12" xfId="1" applyFont="1" applyBorder="1" applyAlignment="1">
      <alignment horizontal="center"/>
    </xf>
    <xf numFmtId="0" fontId="1" fillId="0" borderId="12" xfId="1" applyFont="1" applyFill="1" applyBorder="1"/>
    <xf numFmtId="3" fontId="1" fillId="0" borderId="0" xfId="1" applyNumberFormat="1" applyFont="1" applyFill="1" applyAlignment="1">
      <alignment horizontal="right"/>
    </xf>
    <xf numFmtId="0" fontId="2" fillId="0" borderId="7" xfId="1" applyFont="1" applyFill="1" applyBorder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2" fillId="0" borderId="12" xfId="1" applyFont="1" applyFill="1" applyBorder="1"/>
    <xf numFmtId="0" fontId="1" fillId="0" borderId="0" xfId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2" fillId="0" borderId="9" xfId="1" applyFont="1" applyFill="1" applyBorder="1" applyAlignment="1">
      <alignment vertical="top"/>
    </xf>
    <xf numFmtId="0" fontId="2" fillId="0" borderId="9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6" xfId="1" applyFont="1" applyFill="1" applyBorder="1"/>
    <xf numFmtId="0" fontId="2" fillId="0" borderId="7" xfId="1" applyFont="1" applyFill="1" applyBorder="1" applyAlignment="1">
      <alignment horizontal="center" vertical="top"/>
    </xf>
    <xf numFmtId="0" fontId="2" fillId="6" borderId="9" xfId="1" applyFont="1" applyFill="1" applyBorder="1" applyAlignment="1">
      <alignment vertical="top"/>
    </xf>
    <xf numFmtId="3" fontId="1" fillId="0" borderId="5" xfId="1" applyNumberFormat="1" applyFont="1" applyFill="1" applyBorder="1" applyAlignment="1">
      <alignment horizontal="right" vertical="top"/>
    </xf>
    <xf numFmtId="3" fontId="1" fillId="0" borderId="9" xfId="1" applyNumberFormat="1" applyFont="1" applyFill="1" applyBorder="1" applyAlignment="1">
      <alignment horizontal="right" vertical="top"/>
    </xf>
    <xf numFmtId="3" fontId="1" fillId="6" borderId="5" xfId="1" applyNumberFormat="1" applyFont="1" applyFill="1" applyBorder="1" applyAlignment="1">
      <alignment vertical="top"/>
    </xf>
    <xf numFmtId="3" fontId="1" fillId="0" borderId="5" xfId="1" applyNumberFormat="1" applyFont="1" applyFill="1" applyBorder="1" applyAlignment="1">
      <alignment vertical="top"/>
    </xf>
    <xf numFmtId="3" fontId="1" fillId="6" borderId="8" xfId="1" applyNumberFormat="1" applyFont="1" applyFill="1" applyBorder="1" applyAlignment="1">
      <alignment vertical="top"/>
    </xf>
    <xf numFmtId="3" fontId="1" fillId="0" borderId="8" xfId="1" applyNumberFormat="1" applyFont="1" applyFill="1" applyBorder="1" applyAlignment="1">
      <alignment vertical="top"/>
    </xf>
    <xf numFmtId="0" fontId="5" fillId="0" borderId="11" xfId="1" applyFont="1" applyFill="1" applyBorder="1" applyAlignment="1">
      <alignment vertical="top"/>
    </xf>
    <xf numFmtId="0" fontId="5" fillId="0" borderId="21" xfId="1" applyFont="1" applyFill="1" applyBorder="1" applyAlignment="1">
      <alignment horizontal="left" vertical="top"/>
    </xf>
    <xf numFmtId="0" fontId="5" fillId="0" borderId="21" xfId="1" applyFont="1" applyFill="1" applyBorder="1" applyAlignment="1">
      <alignment vertical="top"/>
    </xf>
    <xf numFmtId="3" fontId="1" fillId="6" borderId="7" xfId="1" applyNumberFormat="1" applyFont="1" applyFill="1" applyBorder="1" applyAlignment="1">
      <alignment vertical="top"/>
    </xf>
    <xf numFmtId="3" fontId="1" fillId="0" borderId="7" xfId="1" applyNumberFormat="1" applyFont="1" applyFill="1" applyBorder="1" applyAlignment="1">
      <alignment vertical="top"/>
    </xf>
    <xf numFmtId="0" fontId="3" fillId="0" borderId="11" xfId="1" applyFont="1" applyBorder="1" applyAlignment="1">
      <alignment horizontal="left" vertical="top"/>
    </xf>
    <xf numFmtId="0" fontId="3" fillId="0" borderId="4" xfId="1" applyFont="1" applyBorder="1" applyAlignment="1">
      <alignment horizontal="left" vertical="top"/>
    </xf>
    <xf numFmtId="3" fontId="2" fillId="6" borderId="9" xfId="1" applyNumberFormat="1" applyFont="1" applyFill="1" applyBorder="1" applyAlignment="1">
      <alignment vertical="top"/>
    </xf>
    <xf numFmtId="3" fontId="2" fillId="0" borderId="9" xfId="1" applyNumberFormat="1" applyFont="1" applyFill="1" applyBorder="1" applyAlignment="1">
      <alignment vertical="top"/>
    </xf>
    <xf numFmtId="0" fontId="1" fillId="0" borderId="9" xfId="1" applyFont="1" applyFill="1" applyBorder="1" applyAlignment="1">
      <alignment horizontal="center" vertical="top"/>
    </xf>
    <xf numFmtId="0" fontId="1" fillId="0" borderId="7" xfId="1" applyFont="1" applyFill="1" applyBorder="1" applyAlignment="1">
      <alignment horizontal="center" vertical="top"/>
    </xf>
    <xf numFmtId="0" fontId="1" fillId="0" borderId="21" xfId="1" applyFont="1" applyFill="1" applyBorder="1" applyAlignment="1">
      <alignment horizontal="center" vertical="top"/>
    </xf>
    <xf numFmtId="3" fontId="1" fillId="0" borderId="7" xfId="1" applyNumberFormat="1" applyFont="1" applyFill="1" applyBorder="1" applyAlignment="1">
      <alignment horizontal="right"/>
    </xf>
    <xf numFmtId="0" fontId="5" fillId="0" borderId="20" xfId="1" applyFont="1" applyFill="1" applyBorder="1"/>
    <xf numFmtId="0" fontId="9" fillId="0" borderId="0" xfId="1" applyFont="1" applyFill="1"/>
    <xf numFmtId="0" fontId="23" fillId="0" borderId="3" xfId="1" applyFont="1" applyFill="1" applyBorder="1"/>
    <xf numFmtId="0" fontId="23" fillId="0" borderId="0" xfId="1" applyFont="1" applyFill="1" applyBorder="1"/>
    <xf numFmtId="3" fontId="1" fillId="0" borderId="14" xfId="1" applyNumberFormat="1" applyFont="1" applyFill="1" applyBorder="1" applyAlignment="1">
      <alignment horizontal="right"/>
    </xf>
    <xf numFmtId="0" fontId="4" fillId="0" borderId="2" xfId="1" applyFont="1" applyBorder="1"/>
    <xf numFmtId="0" fontId="1" fillId="0" borderId="3" xfId="1" applyFont="1" applyFill="1" applyBorder="1" applyAlignment="1">
      <alignment vertical="top"/>
    </xf>
    <xf numFmtId="0" fontId="1" fillId="0" borderId="0" xfId="1" applyFont="1" applyFill="1" applyBorder="1" applyAlignment="1">
      <alignment vertical="top" wrapText="1"/>
    </xf>
    <xf numFmtId="0" fontId="2" fillId="0" borderId="14" xfId="1" applyFont="1" applyFill="1" applyBorder="1" applyAlignment="1">
      <alignment vertical="center"/>
    </xf>
    <xf numFmtId="0" fontId="1" fillId="0" borderId="22" xfId="1" applyFont="1" applyFill="1" applyBorder="1" applyAlignment="1">
      <alignment horizontal="center"/>
    </xf>
    <xf numFmtId="0" fontId="1" fillId="0" borderId="15" xfId="1" applyFont="1" applyFill="1" applyBorder="1" applyAlignment="1">
      <alignment vertical="center"/>
    </xf>
    <xf numFmtId="0" fontId="1" fillId="0" borderId="23" xfId="1" applyFont="1" applyFill="1" applyBorder="1" applyAlignment="1">
      <alignment horizontal="left" vertical="top"/>
    </xf>
    <xf numFmtId="0" fontId="1" fillId="0" borderId="5" xfId="1" applyFont="1" applyFill="1" applyBorder="1" applyAlignment="1">
      <alignment horizontal="right"/>
    </xf>
    <xf numFmtId="0" fontId="1" fillId="5" borderId="5" xfId="1" applyFont="1" applyFill="1" applyBorder="1" applyAlignment="1">
      <alignment horizontal="right"/>
    </xf>
    <xf numFmtId="0" fontId="2" fillId="0" borderId="0" xfId="1" applyFont="1"/>
    <xf numFmtId="0" fontId="2" fillId="0" borderId="14" xfId="1" applyFont="1" applyFill="1" applyBorder="1" applyAlignment="1">
      <alignment horizontal="right"/>
    </xf>
    <xf numFmtId="0" fontId="2" fillId="0" borderId="5" xfId="1" applyFont="1" applyFill="1" applyBorder="1" applyAlignment="1">
      <alignment horizontal="right"/>
    </xf>
    <xf numFmtId="0" fontId="2" fillId="5" borderId="5" xfId="1" applyFont="1" applyFill="1" applyBorder="1" applyAlignment="1">
      <alignment horizontal="right"/>
    </xf>
    <xf numFmtId="0" fontId="3" fillId="0" borderId="5" xfId="1" applyFont="1" applyFill="1" applyBorder="1" applyAlignment="1">
      <alignment vertical="center"/>
    </xf>
    <xf numFmtId="3" fontId="2" fillId="0" borderId="5" xfId="1" applyNumberFormat="1" applyFont="1" applyFill="1" applyBorder="1" applyAlignment="1">
      <alignment horizontal="right" vertical="center"/>
    </xf>
    <xf numFmtId="3" fontId="2" fillId="5" borderId="5" xfId="1" applyNumberFormat="1" applyFont="1" applyFill="1" applyBorder="1" applyAlignment="1">
      <alignment horizontal="right" vertical="center"/>
    </xf>
    <xf numFmtId="3" fontId="2" fillId="0" borderId="16" xfId="1" applyNumberFormat="1" applyFont="1" applyFill="1" applyBorder="1" applyAlignment="1">
      <alignment horizontal="right" vertical="top"/>
    </xf>
    <xf numFmtId="3" fontId="2" fillId="5" borderId="16" xfId="1" applyNumberFormat="1" applyFont="1" applyFill="1" applyBorder="1" applyAlignment="1">
      <alignment horizontal="right" vertical="top"/>
    </xf>
    <xf numFmtId="3" fontId="2" fillId="0" borderId="16" xfId="1" applyNumberFormat="1" applyFont="1" applyFill="1" applyBorder="1" applyAlignment="1">
      <alignment horizontal="left" vertical="top"/>
    </xf>
    <xf numFmtId="3" fontId="2" fillId="0" borderId="7" xfId="1" applyNumberFormat="1" applyFont="1" applyFill="1" applyBorder="1" applyAlignment="1">
      <alignment horizontal="left" vertical="top"/>
    </xf>
    <xf numFmtId="3" fontId="2" fillId="0" borderId="7" xfId="1" applyNumberFormat="1" applyFont="1" applyFill="1" applyBorder="1" applyAlignment="1">
      <alignment horizontal="right" vertical="top"/>
    </xf>
    <xf numFmtId="0" fontId="1" fillId="0" borderId="11" xfId="1" applyFont="1" applyFill="1" applyBorder="1" applyAlignment="1">
      <alignment horizontal="center"/>
    </xf>
    <xf numFmtId="3" fontId="2" fillId="0" borderId="9" xfId="1" applyNumberFormat="1" applyFont="1" applyFill="1" applyBorder="1" applyAlignment="1">
      <alignment horizontal="left" vertical="top"/>
    </xf>
    <xf numFmtId="3" fontId="2" fillId="0" borderId="9" xfId="1" applyNumberFormat="1" applyFont="1" applyFill="1" applyBorder="1" applyAlignment="1">
      <alignment horizontal="right" vertical="top"/>
    </xf>
    <xf numFmtId="3" fontId="2" fillId="0" borderId="17" xfId="1" applyNumberFormat="1" applyFont="1" applyFill="1" applyBorder="1" applyAlignment="1">
      <alignment horizontal="right" vertical="top"/>
    </xf>
    <xf numFmtId="0" fontId="5" fillId="0" borderId="7" xfId="1" applyFont="1" applyFill="1" applyBorder="1"/>
    <xf numFmtId="3" fontId="2" fillId="0" borderId="5" xfId="1" applyNumberFormat="1" applyFont="1" applyFill="1" applyBorder="1" applyAlignment="1">
      <alignment horizontal="left" vertical="top"/>
    </xf>
    <xf numFmtId="3" fontId="2" fillId="0" borderId="5" xfId="1" applyNumberFormat="1" applyFont="1" applyFill="1" applyBorder="1" applyAlignment="1">
      <alignment horizontal="right" vertical="top"/>
    </xf>
    <xf numFmtId="3" fontId="2" fillId="5" borderId="5" xfId="1" applyNumberFormat="1" applyFont="1" applyFill="1" applyBorder="1" applyAlignment="1">
      <alignment horizontal="right" vertical="top"/>
    </xf>
    <xf numFmtId="0" fontId="2" fillId="0" borderId="24" xfId="1" applyFont="1" applyFill="1" applyBorder="1" applyAlignment="1">
      <alignment horizontal="center" vertical="top"/>
    </xf>
    <xf numFmtId="3" fontId="2" fillId="0" borderId="16" xfId="1" applyNumberFormat="1" applyFont="1" applyFill="1" applyBorder="1" applyAlignment="1">
      <alignment horizontal="right" vertical="center"/>
    </xf>
    <xf numFmtId="3" fontId="2" fillId="5" borderId="16" xfId="1" applyNumberFormat="1" applyFont="1" applyFill="1" applyBorder="1" applyAlignment="1">
      <alignment horizontal="right" vertical="center"/>
    </xf>
    <xf numFmtId="3" fontId="1" fillId="0" borderId="9" xfId="1" applyNumberFormat="1" applyFont="1" applyFill="1" applyBorder="1" applyAlignment="1">
      <alignment vertical="center"/>
    </xf>
    <xf numFmtId="3" fontId="1" fillId="0" borderId="7" xfId="1" applyNumberFormat="1" applyFont="1" applyFill="1" applyBorder="1" applyAlignment="1">
      <alignment horizontal="center" vertical="top"/>
    </xf>
    <xf numFmtId="3" fontId="1" fillId="0" borderId="7" xfId="1" applyNumberFormat="1" applyFont="1" applyFill="1" applyBorder="1" applyAlignment="1">
      <alignment horizontal="right" vertical="top"/>
    </xf>
    <xf numFmtId="3" fontId="1" fillId="5" borderId="7" xfId="1" applyNumberFormat="1" applyFont="1" applyFill="1" applyBorder="1" applyAlignment="1">
      <alignment horizontal="right" vertical="top"/>
    </xf>
    <xf numFmtId="3" fontId="1" fillId="5" borderId="9" xfId="1" applyNumberFormat="1" applyFont="1" applyFill="1" applyBorder="1" applyAlignment="1">
      <alignment horizontal="right" vertical="top"/>
    </xf>
    <xf numFmtId="3" fontId="2" fillId="7" borderId="16" xfId="1" applyNumberFormat="1" applyFont="1" applyFill="1" applyBorder="1" applyAlignment="1">
      <alignment horizontal="right" vertical="top"/>
    </xf>
    <xf numFmtId="0" fontId="2" fillId="0" borderId="5" xfId="1" applyFont="1" applyFill="1" applyBorder="1" applyAlignment="1">
      <alignment horizontal="center" vertical="top"/>
    </xf>
    <xf numFmtId="0" fontId="1" fillId="0" borderId="25" xfId="1" applyBorder="1"/>
    <xf numFmtId="3" fontId="2" fillId="7" borderId="5" xfId="1" applyNumberFormat="1" applyFont="1" applyFill="1" applyBorder="1" applyAlignment="1">
      <alignment horizontal="right" vertical="center"/>
    </xf>
    <xf numFmtId="0" fontId="2" fillId="0" borderId="9" xfId="1" applyFont="1" applyFill="1" applyBorder="1" applyAlignment="1">
      <alignment horizontal="left"/>
    </xf>
    <xf numFmtId="3" fontId="1" fillId="7" borderId="9" xfId="1" applyNumberFormat="1" applyFont="1" applyFill="1" applyBorder="1" applyAlignment="1">
      <alignment horizontal="right" vertical="top"/>
    </xf>
    <xf numFmtId="0" fontId="1" fillId="0" borderId="20" xfId="1" applyFill="1" applyBorder="1"/>
    <xf numFmtId="0" fontId="1" fillId="0" borderId="14" xfId="1" applyFont="1" applyFill="1" applyBorder="1"/>
    <xf numFmtId="0" fontId="1" fillId="0" borderId="12" xfId="1" applyFill="1" applyBorder="1"/>
    <xf numFmtId="0" fontId="1" fillId="0" borderId="3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1" fillId="0" borderId="11" xfId="1" applyFill="1" applyBorder="1" applyAlignment="1">
      <alignment horizontal="center"/>
    </xf>
    <xf numFmtId="0" fontId="1" fillId="0" borderId="21" xfId="1" applyFill="1" applyBorder="1"/>
    <xf numFmtId="0" fontId="1" fillId="0" borderId="18" xfId="1" applyFont="1" applyFill="1" applyBorder="1" applyAlignment="1">
      <alignment horizontal="center" vertical="top"/>
    </xf>
    <xf numFmtId="0" fontId="1" fillId="0" borderId="5" xfId="1" applyFont="1" applyFill="1" applyBorder="1" applyAlignment="1">
      <alignment horizontal="center" vertical="top"/>
    </xf>
    <xf numFmtId="3" fontId="2" fillId="0" borderId="26" xfId="1" applyNumberFormat="1" applyFont="1" applyFill="1" applyBorder="1" applyAlignment="1">
      <alignment horizontal="right"/>
    </xf>
    <xf numFmtId="0" fontId="3" fillId="0" borderId="21" xfId="1" applyFont="1" applyFill="1" applyBorder="1" applyAlignment="1">
      <alignment vertical="center"/>
    </xf>
    <xf numFmtId="0" fontId="2" fillId="0" borderId="20" xfId="1" applyFont="1" applyFill="1" applyBorder="1"/>
    <xf numFmtId="0" fontId="2" fillId="0" borderId="2" xfId="1" applyFont="1" applyFill="1" applyBorder="1"/>
    <xf numFmtId="0" fontId="1" fillId="0" borderId="9" xfId="1" applyFont="1" applyBorder="1"/>
    <xf numFmtId="0" fontId="3" fillId="0" borderId="6" xfId="1" applyFont="1" applyFill="1" applyBorder="1" applyAlignment="1">
      <alignment horizontal="left" vertical="top" wrapText="1"/>
    </xf>
    <xf numFmtId="0" fontId="3" fillId="0" borderId="10" xfId="1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horizontal="left" vertical="top" wrapText="1"/>
    </xf>
    <xf numFmtId="0" fontId="3" fillId="0" borderId="14" xfId="1" applyFont="1" applyFill="1" applyBorder="1" applyAlignment="1">
      <alignment horizontal="left" vertical="top" wrapText="1"/>
    </xf>
    <xf numFmtId="0" fontId="5" fillId="0" borderId="6" xfId="1" applyFont="1" applyFill="1" applyBorder="1" applyAlignment="1">
      <alignment horizontal="left" vertical="top" wrapText="1"/>
    </xf>
    <xf numFmtId="0" fontId="5" fillId="0" borderId="10" xfId="1" applyFont="1" applyFill="1" applyBorder="1" applyAlignment="1">
      <alignment horizontal="left" vertical="top" wrapText="1"/>
    </xf>
    <xf numFmtId="0" fontId="2" fillId="0" borderId="23" xfId="1" applyFont="1" applyFill="1" applyBorder="1" applyAlignment="1">
      <alignment horizontal="left" vertical="top" wrapText="1"/>
    </xf>
    <xf numFmtId="0" fontId="2" fillId="0" borderId="15" xfId="1" applyFont="1" applyFill="1" applyBorder="1" applyAlignment="1">
      <alignment horizontal="left" vertical="top" wrapText="1"/>
    </xf>
    <xf numFmtId="0" fontId="3" fillId="0" borderId="25" xfId="1" applyFont="1" applyFill="1" applyBorder="1" applyAlignment="1">
      <alignment horizontal="left" vertical="top" wrapText="1"/>
    </xf>
    <xf numFmtId="0" fontId="3" fillId="0" borderId="15" xfId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 vertical="top"/>
    </xf>
    <xf numFmtId="0" fontId="21" fillId="0" borderId="0" xfId="1" applyFont="1" applyFill="1" applyAlignment="1">
      <alignment horizontal="center"/>
    </xf>
    <xf numFmtId="0" fontId="3" fillId="0" borderId="20" xfId="1" applyFont="1" applyBorder="1" applyAlignment="1">
      <alignment horizontal="left" vertical="top"/>
    </xf>
    <xf numFmtId="0" fontId="3" fillId="0" borderId="14" xfId="1" applyFont="1" applyBorder="1" applyAlignment="1">
      <alignment horizontal="left" vertical="top"/>
    </xf>
    <xf numFmtId="0" fontId="5" fillId="0" borderId="21" xfId="1" applyFont="1" applyFill="1" applyBorder="1" applyAlignment="1">
      <alignment horizontal="left" vertical="top" wrapText="1"/>
    </xf>
    <xf numFmtId="3" fontId="9" fillId="0" borderId="12" xfId="1" applyNumberFormat="1" applyFont="1" applyFill="1" applyBorder="1" applyAlignment="1">
      <alignment horizontal="left"/>
    </xf>
    <xf numFmtId="3" fontId="9" fillId="0" borderId="3" xfId="1" applyNumberFormat="1" applyFont="1" applyFill="1" applyBorder="1" applyAlignment="1">
      <alignment horizontal="left"/>
    </xf>
    <xf numFmtId="0" fontId="1" fillId="0" borderId="18" xfId="1" applyFont="1" applyFill="1" applyBorder="1" applyAlignment="1">
      <alignment horizontal="left" vertical="top" wrapText="1"/>
    </xf>
    <xf numFmtId="0" fontId="1" fillId="0" borderId="19" xfId="1" applyFont="1" applyFill="1" applyBorder="1" applyAlignment="1">
      <alignment horizontal="left" vertical="top" wrapText="1"/>
    </xf>
    <xf numFmtId="0" fontId="1" fillId="0" borderId="23" xfId="1" applyFont="1" applyFill="1" applyBorder="1" applyAlignment="1">
      <alignment horizontal="left" vertical="top" wrapText="1"/>
    </xf>
    <xf numFmtId="0" fontId="1" fillId="0" borderId="15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top" wrapText="1"/>
    </xf>
    <xf numFmtId="0" fontId="1" fillId="0" borderId="4" xfId="1" applyFont="1" applyFill="1" applyBorder="1" applyAlignment="1">
      <alignment horizontal="left" vertical="top" wrapText="1"/>
    </xf>
    <xf numFmtId="0" fontId="1" fillId="0" borderId="6" xfId="1" applyFont="1" applyFill="1" applyBorder="1" applyAlignment="1">
      <alignment horizontal="left" vertical="top" wrapText="1"/>
    </xf>
    <xf numFmtId="0" fontId="1" fillId="0" borderId="10" xfId="1" applyFont="1" applyFill="1" applyBorder="1" applyAlignment="1">
      <alignment horizontal="left" vertical="top" wrapText="1"/>
    </xf>
    <xf numFmtId="0" fontId="1" fillId="0" borderId="2" xfId="1" applyFont="1" applyFill="1" applyBorder="1" applyAlignment="1">
      <alignment horizontal="left" vertical="top" wrapText="1"/>
    </xf>
    <xf numFmtId="0" fontId="1" fillId="0" borderId="14" xfId="1" applyFont="1" applyFill="1" applyBorder="1" applyAlignment="1">
      <alignment horizontal="left" vertical="top" wrapText="1"/>
    </xf>
  </cellXfs>
  <cellStyles count="2">
    <cellStyle name="Standard" xfId="0" builtinId="0"/>
    <cellStyle name="Standard_VP 98  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P1110"/>
  <sheetViews>
    <sheetView tabSelected="1" zoomScale="60" zoomScaleNormal="60" zoomScaleSheetLayoutView="75" workbookViewId="0">
      <pane xSplit="3" ySplit="14" topLeftCell="D506" activePane="bottomRight" state="frozen"/>
      <selection pane="topRight" activeCell="D1" sqref="D1"/>
      <selection pane="bottomLeft" activeCell="A11" sqref="A11"/>
      <selection pane="bottomRight" activeCell="F516" sqref="F516"/>
    </sheetView>
  </sheetViews>
  <sheetFormatPr baseColWidth="10" defaultColWidth="11.42578125" defaultRowHeight="15" x14ac:dyDescent="0.2"/>
  <cols>
    <col min="1" max="1" width="5.140625" style="46" customWidth="1"/>
    <col min="2" max="2" width="24.140625" style="23" customWidth="1"/>
    <col min="3" max="3" width="40.140625" style="46" customWidth="1"/>
    <col min="4" max="4" width="19.28515625" style="62" bestFit="1" customWidth="1"/>
    <col min="5" max="7" width="17.42578125" style="63" customWidth="1"/>
    <col min="8" max="8" width="19.5703125" style="65" customWidth="1"/>
    <col min="9" max="9" width="18.140625" style="62" customWidth="1"/>
    <col min="10" max="10" width="20.85546875" style="65" customWidth="1"/>
    <col min="11" max="11" width="19.85546875" style="64" customWidth="1"/>
    <col min="12" max="13" width="20.85546875" style="63" customWidth="1"/>
    <col min="14" max="14" width="19.85546875" style="64" customWidth="1"/>
    <col min="15" max="15" width="0" style="1" hidden="1" customWidth="1"/>
    <col min="16" max="16" width="18.42578125" style="1" hidden="1" customWidth="1"/>
    <col min="17" max="17" width="15.85546875" style="1" hidden="1" customWidth="1"/>
    <col min="18" max="18" width="20.140625" style="75" customWidth="1"/>
    <col min="19" max="16384" width="11.42578125" style="1"/>
  </cols>
  <sheetData>
    <row r="1" spans="1:45" x14ac:dyDescent="0.2">
      <c r="H1" s="63"/>
      <c r="J1" s="63"/>
      <c r="K1" s="62"/>
      <c r="N1" s="62"/>
    </row>
    <row r="2" spans="1:45" x14ac:dyDescent="0.2">
      <c r="A2" s="280" t="s">
        <v>468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</row>
    <row r="3" spans="1:45" x14ac:dyDescent="0.2">
      <c r="A3" s="280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45" x14ac:dyDescent="0.2">
      <c r="H4" s="63"/>
      <c r="J4" s="63"/>
      <c r="K4" s="62"/>
      <c r="N4" s="62"/>
    </row>
    <row r="5" spans="1:45" ht="23.25" x14ac:dyDescent="0.2">
      <c r="A5" s="279" t="s">
        <v>252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"/>
      <c r="P5" s="2"/>
      <c r="Q5" s="2"/>
      <c r="R5" s="81"/>
    </row>
    <row r="6" spans="1:45" ht="8.85" customHeight="1" x14ac:dyDescent="0.2">
      <c r="A6" s="42"/>
      <c r="B6" s="28"/>
      <c r="C6" s="41"/>
      <c r="D6" s="50"/>
      <c r="E6" s="50"/>
      <c r="F6" s="50"/>
      <c r="G6" s="50"/>
      <c r="H6" s="51"/>
      <c r="I6" s="50"/>
      <c r="J6" s="51"/>
      <c r="K6" s="50"/>
      <c r="L6" s="50"/>
      <c r="M6" s="50"/>
      <c r="N6" s="50"/>
      <c r="O6" s="2"/>
      <c r="P6" s="2"/>
      <c r="Q6" s="2"/>
      <c r="R6" s="81"/>
    </row>
    <row r="7" spans="1:45" ht="15.75" x14ac:dyDescent="0.25">
      <c r="A7" s="100"/>
      <c r="B7" s="255"/>
      <c r="C7" s="256"/>
      <c r="D7" s="66"/>
      <c r="E7" s="66"/>
      <c r="F7" s="66"/>
      <c r="G7" s="66"/>
      <c r="H7" s="67"/>
      <c r="I7" s="66"/>
      <c r="J7" s="68"/>
      <c r="K7" s="66"/>
      <c r="L7" s="66"/>
      <c r="M7" s="66"/>
      <c r="N7" s="66"/>
      <c r="R7" s="81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5.75" x14ac:dyDescent="0.25">
      <c r="A8" s="88"/>
      <c r="B8" s="257"/>
      <c r="C8" s="32"/>
      <c r="D8" s="24" t="s">
        <v>254</v>
      </c>
      <c r="E8" s="24" t="s">
        <v>257</v>
      </c>
      <c r="F8" s="24" t="s">
        <v>259</v>
      </c>
      <c r="G8" s="24" t="s">
        <v>260</v>
      </c>
      <c r="H8" s="34" t="s">
        <v>260</v>
      </c>
      <c r="I8" s="27" t="s">
        <v>1</v>
      </c>
      <c r="J8" s="34" t="s">
        <v>260</v>
      </c>
      <c r="K8" s="27" t="s">
        <v>1</v>
      </c>
      <c r="L8" s="24" t="s">
        <v>261</v>
      </c>
      <c r="M8" s="24" t="s">
        <v>261</v>
      </c>
      <c r="N8" s="27" t="s">
        <v>262</v>
      </c>
      <c r="R8" s="8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5.75" x14ac:dyDescent="0.25">
      <c r="A9" s="88"/>
      <c r="B9" s="257"/>
      <c r="C9" s="258"/>
      <c r="D9" s="24" t="s">
        <v>255</v>
      </c>
      <c r="E9" s="24" t="s">
        <v>258</v>
      </c>
      <c r="F9" s="24">
        <v>2020</v>
      </c>
      <c r="G9" s="24">
        <v>2021</v>
      </c>
      <c r="H9" s="34"/>
      <c r="I9" s="27" t="s">
        <v>2</v>
      </c>
      <c r="J9" s="34"/>
      <c r="K9" s="27" t="s">
        <v>2</v>
      </c>
      <c r="L9" s="24"/>
      <c r="M9" s="24"/>
      <c r="N9" s="27" t="s">
        <v>263</v>
      </c>
      <c r="R9" s="81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5.75" x14ac:dyDescent="0.25">
      <c r="A10" s="88" t="s">
        <v>467</v>
      </c>
      <c r="B10" s="178"/>
      <c r="C10" s="259"/>
      <c r="D10" s="30" t="s">
        <v>256</v>
      </c>
      <c r="E10" s="24"/>
      <c r="F10" s="24"/>
      <c r="G10" s="24"/>
      <c r="H10" s="34">
        <v>2022</v>
      </c>
      <c r="I10" s="27">
        <v>2022</v>
      </c>
      <c r="J10" s="34">
        <v>2023</v>
      </c>
      <c r="K10" s="27">
        <v>2023</v>
      </c>
      <c r="L10" s="24">
        <v>2024</v>
      </c>
      <c r="M10" s="24">
        <v>2025</v>
      </c>
      <c r="N10" s="45" t="s">
        <v>256</v>
      </c>
      <c r="R10" s="81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5.75" x14ac:dyDescent="0.25">
      <c r="A11" s="88"/>
      <c r="B11" s="257"/>
      <c r="C11" s="32"/>
      <c r="D11" s="24"/>
      <c r="E11" s="24"/>
      <c r="F11" s="24"/>
      <c r="G11" s="24"/>
      <c r="H11" s="34"/>
      <c r="I11" s="27"/>
      <c r="J11" s="34"/>
      <c r="K11" s="27"/>
      <c r="L11" s="24"/>
      <c r="M11" s="24"/>
      <c r="N11" s="27"/>
      <c r="R11" s="81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5.75" x14ac:dyDescent="0.25">
      <c r="A12" s="88"/>
      <c r="B12" s="257"/>
      <c r="C12" s="32"/>
      <c r="D12" s="24"/>
      <c r="E12" s="24" t="s">
        <v>0</v>
      </c>
      <c r="F12" s="24"/>
      <c r="G12" s="24"/>
      <c r="H12" s="47"/>
      <c r="I12" s="27"/>
      <c r="J12" s="34"/>
      <c r="K12" s="27"/>
      <c r="L12" s="24"/>
      <c r="M12" s="24"/>
      <c r="N12" s="27"/>
      <c r="R12" s="8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5.75" x14ac:dyDescent="0.25">
      <c r="A13" s="108"/>
      <c r="B13" s="260"/>
      <c r="C13" s="48"/>
      <c r="D13" s="25" t="s">
        <v>24</v>
      </c>
      <c r="E13" s="25" t="s">
        <v>24</v>
      </c>
      <c r="F13" s="25" t="s">
        <v>24</v>
      </c>
      <c r="G13" s="25" t="s">
        <v>24</v>
      </c>
      <c r="H13" s="35" t="s">
        <v>24</v>
      </c>
      <c r="I13" s="25" t="s">
        <v>24</v>
      </c>
      <c r="J13" s="35" t="s">
        <v>24</v>
      </c>
      <c r="K13" s="25" t="s">
        <v>24</v>
      </c>
      <c r="L13" s="25" t="s">
        <v>24</v>
      </c>
      <c r="M13" s="25" t="s">
        <v>24</v>
      </c>
      <c r="N13" s="25" t="s">
        <v>24</v>
      </c>
      <c r="R13" s="8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5.75" x14ac:dyDescent="0.25">
      <c r="A14" s="100"/>
      <c r="B14" s="261"/>
      <c r="C14" s="153"/>
      <c r="D14" s="176">
        <v>1</v>
      </c>
      <c r="E14" s="176">
        <v>2</v>
      </c>
      <c r="F14" s="176">
        <v>3</v>
      </c>
      <c r="G14" s="176">
        <v>4</v>
      </c>
      <c r="H14" s="177">
        <v>5</v>
      </c>
      <c r="I14" s="176">
        <v>6</v>
      </c>
      <c r="J14" s="177">
        <v>7</v>
      </c>
      <c r="K14" s="176">
        <v>8</v>
      </c>
      <c r="L14" s="176">
        <v>9</v>
      </c>
      <c r="M14" s="176">
        <v>10</v>
      </c>
      <c r="N14" s="176">
        <v>11</v>
      </c>
      <c r="R14" s="81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s="179" customFormat="1" ht="23.45" customHeight="1" x14ac:dyDescent="0.2">
      <c r="A15" s="203">
        <v>1</v>
      </c>
      <c r="B15" s="194" t="s">
        <v>482</v>
      </c>
      <c r="C15" s="184"/>
      <c r="D15" s="183"/>
      <c r="E15" s="183"/>
      <c r="F15" s="183"/>
      <c r="G15" s="183"/>
      <c r="H15" s="187"/>
      <c r="I15" s="182"/>
      <c r="J15" s="187"/>
      <c r="K15" s="183"/>
      <c r="L15" s="244"/>
      <c r="M15" s="244"/>
      <c r="N15" s="244"/>
      <c r="R15" s="180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</row>
    <row r="16" spans="1:45" ht="30.6" customHeight="1" x14ac:dyDescent="0.25">
      <c r="A16" s="204">
        <v>2</v>
      </c>
      <c r="B16" s="195" t="s">
        <v>483</v>
      </c>
      <c r="C16" s="185"/>
      <c r="D16" s="176"/>
      <c r="E16" s="176"/>
      <c r="F16" s="176"/>
      <c r="G16" s="176"/>
      <c r="H16" s="197">
        <v>8000000</v>
      </c>
      <c r="I16" s="198"/>
      <c r="J16" s="197">
        <v>8300000</v>
      </c>
      <c r="K16" s="176"/>
      <c r="L16" s="245">
        <v>8500000</v>
      </c>
      <c r="M16" s="245">
        <v>8500000</v>
      </c>
      <c r="N16" s="245"/>
      <c r="R16" s="81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34.15" customHeight="1" x14ac:dyDescent="0.25">
      <c r="A17" s="204">
        <v>3</v>
      </c>
      <c r="B17" s="195" t="s">
        <v>484</v>
      </c>
      <c r="C17" s="185"/>
      <c r="D17" s="176"/>
      <c r="E17" s="176"/>
      <c r="F17" s="176"/>
      <c r="G17" s="176"/>
      <c r="H17" s="197">
        <v>400000</v>
      </c>
      <c r="I17" s="198"/>
      <c r="J17" s="197">
        <v>400000</v>
      </c>
      <c r="K17" s="176"/>
      <c r="L17" s="245">
        <v>400000</v>
      </c>
      <c r="M17" s="245">
        <v>400000</v>
      </c>
      <c r="N17" s="245"/>
      <c r="R17" s="8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22.15" customHeight="1" x14ac:dyDescent="0.25">
      <c r="A18" s="204">
        <v>4</v>
      </c>
      <c r="B18" s="196" t="s">
        <v>485</v>
      </c>
      <c r="C18" s="185"/>
      <c r="D18" s="176"/>
      <c r="E18" s="176"/>
      <c r="F18" s="176"/>
      <c r="G18" s="176"/>
      <c r="H18" s="197"/>
      <c r="I18" s="198"/>
      <c r="J18" s="197"/>
      <c r="K18" s="176"/>
      <c r="L18" s="245"/>
      <c r="M18" s="245"/>
      <c r="N18" s="245"/>
      <c r="R18" s="81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34.15" customHeight="1" x14ac:dyDescent="0.25">
      <c r="A19" s="204">
        <v>5</v>
      </c>
      <c r="B19" s="196" t="s">
        <v>486</v>
      </c>
      <c r="C19" s="185"/>
      <c r="D19" s="176"/>
      <c r="E19" s="176"/>
      <c r="F19" s="176"/>
      <c r="G19" s="176"/>
      <c r="H19" s="197">
        <v>52948700</v>
      </c>
      <c r="I19" s="198"/>
      <c r="J19" s="197">
        <v>62376000</v>
      </c>
      <c r="K19" s="176"/>
      <c r="L19" s="245">
        <v>75183200</v>
      </c>
      <c r="M19" s="245">
        <v>81520400</v>
      </c>
      <c r="N19" s="245"/>
      <c r="R19" s="81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18" x14ac:dyDescent="0.25">
      <c r="A20" s="169">
        <v>6</v>
      </c>
      <c r="B20" s="281" t="s">
        <v>480</v>
      </c>
      <c r="C20" s="282"/>
      <c r="D20" s="59"/>
      <c r="E20" s="59"/>
      <c r="F20" s="59"/>
      <c r="G20" s="59"/>
      <c r="H20" s="190"/>
      <c r="I20" s="191"/>
      <c r="J20" s="190"/>
      <c r="K20" s="59"/>
      <c r="L20" s="188"/>
      <c r="M20" s="188"/>
      <c r="N20" s="188"/>
      <c r="R20" s="81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8" x14ac:dyDescent="0.25">
      <c r="A21" s="171"/>
      <c r="B21" s="199" t="s">
        <v>481</v>
      </c>
      <c r="C21" s="200"/>
      <c r="D21" s="120"/>
      <c r="E21" s="120"/>
      <c r="F21" s="120"/>
      <c r="G21" s="120"/>
      <c r="H21" s="201">
        <f>SUM(H15:H19)</f>
        <v>61348700</v>
      </c>
      <c r="I21" s="202"/>
      <c r="J21" s="201">
        <f>SUM(J16:J19)</f>
        <v>71076000</v>
      </c>
      <c r="K21" s="120"/>
      <c r="L21" s="235">
        <f>SUM(L16:L19)</f>
        <v>84083200</v>
      </c>
      <c r="M21" s="235">
        <f>SUM(M16:M19)</f>
        <v>90420400</v>
      </c>
      <c r="N21" s="189"/>
      <c r="R21" s="81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33.6" customHeight="1" x14ac:dyDescent="0.2">
      <c r="A22" s="205">
        <v>7</v>
      </c>
      <c r="B22" s="283" t="s">
        <v>487</v>
      </c>
      <c r="C22" s="274"/>
      <c r="D22" s="206"/>
      <c r="E22" s="206"/>
      <c r="F22" s="206"/>
      <c r="G22" s="206"/>
      <c r="H22" s="197"/>
      <c r="I22" s="198"/>
      <c r="J22" s="197"/>
      <c r="K22" s="206"/>
      <c r="L22" s="246"/>
      <c r="M22" s="246"/>
      <c r="N22" s="246"/>
      <c r="R22" s="81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5.75" hidden="1" x14ac:dyDescent="0.25">
      <c r="A23" s="170"/>
      <c r="B23" s="178"/>
      <c r="C23" s="33"/>
      <c r="D23" s="52"/>
      <c r="E23" s="52"/>
      <c r="F23" s="52"/>
      <c r="G23" s="52"/>
      <c r="H23" s="192"/>
      <c r="I23" s="193"/>
      <c r="J23" s="192"/>
      <c r="K23" s="52"/>
      <c r="L23" s="52"/>
      <c r="M23" s="52"/>
      <c r="N23" s="52"/>
      <c r="R23" s="81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5.75" hidden="1" x14ac:dyDescent="0.25">
      <c r="A24" s="170"/>
      <c r="B24" s="178"/>
      <c r="C24" s="33"/>
      <c r="D24" s="52"/>
      <c r="E24" s="52"/>
      <c r="F24" s="52"/>
      <c r="G24" s="52"/>
      <c r="H24" s="192"/>
      <c r="I24" s="193"/>
      <c r="J24" s="192"/>
      <c r="K24" s="52"/>
      <c r="L24" s="52"/>
      <c r="M24" s="52"/>
      <c r="N24" s="52"/>
      <c r="R24" s="81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15.75" hidden="1" x14ac:dyDescent="0.25">
      <c r="A25" s="170"/>
      <c r="B25" s="178"/>
      <c r="C25" s="33"/>
      <c r="D25" s="52"/>
      <c r="E25" s="52"/>
      <c r="F25" s="52"/>
      <c r="G25" s="52"/>
      <c r="H25" s="192"/>
      <c r="I25" s="193"/>
      <c r="J25" s="192"/>
      <c r="K25" s="52"/>
      <c r="L25" s="52"/>
      <c r="M25" s="52"/>
      <c r="N25" s="52"/>
      <c r="R25" s="81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15.75" hidden="1" x14ac:dyDescent="0.25">
      <c r="A26" s="170"/>
      <c r="B26" s="178"/>
      <c r="C26" s="33"/>
      <c r="D26" s="52"/>
      <c r="E26" s="52"/>
      <c r="F26" s="52"/>
      <c r="G26" s="52"/>
      <c r="H26" s="192"/>
      <c r="I26" s="193"/>
      <c r="J26" s="192"/>
      <c r="K26" s="52"/>
      <c r="L26" s="52"/>
      <c r="M26" s="52"/>
      <c r="N26" s="52"/>
      <c r="R26" s="81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5.75" hidden="1" x14ac:dyDescent="0.25">
      <c r="A27" s="170"/>
      <c r="B27" s="178"/>
      <c r="C27" s="33"/>
      <c r="D27" s="52"/>
      <c r="E27" s="52"/>
      <c r="F27" s="52"/>
      <c r="G27" s="52"/>
      <c r="H27" s="192"/>
      <c r="I27" s="193"/>
      <c r="J27" s="192"/>
      <c r="K27" s="52"/>
      <c r="L27" s="52"/>
      <c r="M27" s="52"/>
      <c r="N27" s="52"/>
      <c r="R27" s="81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15.75" hidden="1" x14ac:dyDescent="0.25">
      <c r="A28" s="170"/>
      <c r="B28" s="178"/>
      <c r="C28" s="33"/>
      <c r="D28" s="52"/>
      <c r="E28" s="52"/>
      <c r="F28" s="52"/>
      <c r="G28" s="52"/>
      <c r="H28" s="192"/>
      <c r="I28" s="193"/>
      <c r="J28" s="192"/>
      <c r="K28" s="52"/>
      <c r="L28" s="52"/>
      <c r="M28" s="52"/>
      <c r="N28" s="52"/>
      <c r="R28" s="81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15.75" hidden="1" x14ac:dyDescent="0.25">
      <c r="A29" s="170"/>
      <c r="B29" s="178"/>
      <c r="C29" s="33"/>
      <c r="D29" s="52"/>
      <c r="E29" s="52"/>
      <c r="F29" s="52"/>
      <c r="G29" s="52"/>
      <c r="H29" s="192"/>
      <c r="I29" s="193"/>
      <c r="J29" s="192"/>
      <c r="K29" s="52"/>
      <c r="L29" s="52"/>
      <c r="M29" s="52"/>
      <c r="N29" s="52"/>
      <c r="R29" s="81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5.75" hidden="1" x14ac:dyDescent="0.25">
      <c r="A30" s="170"/>
      <c r="B30" s="178"/>
      <c r="C30" s="33"/>
      <c r="D30" s="52"/>
      <c r="E30" s="52"/>
      <c r="F30" s="52"/>
      <c r="G30" s="52"/>
      <c r="H30" s="192"/>
      <c r="I30" s="193"/>
      <c r="J30" s="192"/>
      <c r="K30" s="52"/>
      <c r="L30" s="52"/>
      <c r="M30" s="52"/>
      <c r="N30" s="52"/>
      <c r="R30" s="81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5.75" hidden="1" x14ac:dyDescent="0.25">
      <c r="A31" s="170"/>
      <c r="B31" s="178"/>
      <c r="C31" s="33"/>
      <c r="D31" s="52"/>
      <c r="E31" s="52"/>
      <c r="F31" s="52"/>
      <c r="G31" s="52"/>
      <c r="H31" s="192"/>
      <c r="I31" s="193"/>
      <c r="J31" s="192"/>
      <c r="K31" s="52"/>
      <c r="L31" s="52"/>
      <c r="M31" s="52"/>
      <c r="N31" s="52"/>
      <c r="R31" s="81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15.75" hidden="1" x14ac:dyDescent="0.25">
      <c r="A32" s="170"/>
      <c r="B32" s="178"/>
      <c r="C32" s="33"/>
      <c r="D32" s="52"/>
      <c r="E32" s="52"/>
      <c r="F32" s="52"/>
      <c r="G32" s="52"/>
      <c r="H32" s="192"/>
      <c r="I32" s="193"/>
      <c r="J32" s="192"/>
      <c r="K32" s="52"/>
      <c r="L32" s="52"/>
      <c r="M32" s="52"/>
      <c r="N32" s="52"/>
      <c r="R32" s="81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15.75" hidden="1" x14ac:dyDescent="0.25">
      <c r="A33" s="170"/>
      <c r="B33" s="178"/>
      <c r="C33" s="33"/>
      <c r="D33" s="52"/>
      <c r="E33" s="52"/>
      <c r="F33" s="52"/>
      <c r="G33" s="52"/>
      <c r="H33" s="192"/>
      <c r="I33" s="193"/>
      <c r="J33" s="192"/>
      <c r="K33" s="52"/>
      <c r="L33" s="52"/>
      <c r="M33" s="52"/>
      <c r="N33" s="52"/>
      <c r="R33" s="81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32.450000000000003" customHeight="1" x14ac:dyDescent="0.25">
      <c r="A34" s="66">
        <v>8</v>
      </c>
      <c r="B34" s="207" t="s">
        <v>469</v>
      </c>
      <c r="C34" s="157"/>
      <c r="D34" s="59"/>
      <c r="E34" s="59"/>
      <c r="F34" s="59"/>
      <c r="G34" s="59"/>
      <c r="H34" s="58"/>
      <c r="I34" s="59"/>
      <c r="J34" s="58"/>
      <c r="K34" s="59"/>
      <c r="L34" s="59"/>
      <c r="M34" s="59"/>
      <c r="N34" s="59"/>
      <c r="R34" s="81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5.75" x14ac:dyDescent="0.25">
      <c r="A35" s="24"/>
      <c r="B35" s="32" t="s">
        <v>253</v>
      </c>
      <c r="C35" s="46" t="s">
        <v>503</v>
      </c>
      <c r="D35" s="52"/>
      <c r="E35" s="52"/>
      <c r="F35" s="52"/>
      <c r="G35" s="52"/>
      <c r="H35" s="53"/>
      <c r="I35" s="52"/>
      <c r="J35" s="53"/>
      <c r="K35" s="52"/>
      <c r="L35" s="52"/>
      <c r="M35" s="52"/>
      <c r="N35" s="52"/>
      <c r="R35" s="81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15.75" x14ac:dyDescent="0.25">
      <c r="A36" s="27"/>
      <c r="B36" s="209" t="s">
        <v>3</v>
      </c>
      <c r="C36" s="208"/>
      <c r="D36" s="54"/>
      <c r="E36" s="54"/>
      <c r="F36" s="54"/>
      <c r="G36" s="54"/>
      <c r="H36" s="55"/>
      <c r="I36" s="54"/>
      <c r="J36" s="53"/>
      <c r="K36" s="52"/>
      <c r="L36" s="52"/>
      <c r="M36" s="52"/>
      <c r="N36" s="52"/>
      <c r="O36" s="10"/>
      <c r="P36" s="7"/>
      <c r="Q36" s="6"/>
      <c r="R36" s="81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15.75" x14ac:dyDescent="0.25">
      <c r="A37" s="27"/>
      <c r="B37" s="210"/>
      <c r="C37" s="208"/>
      <c r="D37" s="54"/>
      <c r="E37" s="54"/>
      <c r="F37" s="54"/>
      <c r="G37" s="54"/>
      <c r="H37" s="55"/>
      <c r="I37" s="54"/>
      <c r="J37" s="53"/>
      <c r="K37" s="52"/>
      <c r="L37" s="52"/>
      <c r="M37" s="52"/>
      <c r="N37" s="52"/>
      <c r="O37" s="10"/>
      <c r="P37" s="7"/>
      <c r="Q37" s="6"/>
      <c r="R37" s="81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5.75" x14ac:dyDescent="0.25">
      <c r="A38" s="27"/>
      <c r="B38" s="284" t="s">
        <v>4</v>
      </c>
      <c r="C38" s="285"/>
      <c r="D38" s="54"/>
      <c r="E38" s="54"/>
      <c r="F38" s="54"/>
      <c r="G38" s="54"/>
      <c r="H38" s="55"/>
      <c r="I38" s="54"/>
      <c r="J38" s="53"/>
      <c r="K38" s="52"/>
      <c r="L38" s="52"/>
      <c r="M38" s="52"/>
      <c r="N38" s="52"/>
      <c r="O38" s="10"/>
      <c r="P38" s="7"/>
      <c r="Q38" s="6"/>
      <c r="R38" s="81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15.75" x14ac:dyDescent="0.25">
      <c r="A39" s="27"/>
      <c r="B39" s="31"/>
      <c r="C39" s="31" t="s">
        <v>504</v>
      </c>
      <c r="D39" s="54"/>
      <c r="E39" s="54"/>
      <c r="F39" s="54"/>
      <c r="G39" s="54"/>
      <c r="H39" s="55"/>
      <c r="I39" s="54"/>
      <c r="J39" s="53"/>
      <c r="K39" s="52"/>
      <c r="L39" s="52"/>
      <c r="M39" s="52"/>
      <c r="N39" s="52"/>
      <c r="O39" s="10"/>
      <c r="P39" s="7"/>
      <c r="Q39" s="6"/>
      <c r="R39" s="81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s="37" customFormat="1" x14ac:dyDescent="0.2">
      <c r="A40" s="158"/>
      <c r="B40" s="26" t="s">
        <v>264</v>
      </c>
      <c r="C40" s="26" t="s">
        <v>265</v>
      </c>
      <c r="D40" s="52">
        <v>6040000</v>
      </c>
      <c r="E40" s="52">
        <v>50000</v>
      </c>
      <c r="F40" s="52"/>
      <c r="G40" s="52"/>
      <c r="H40" s="53">
        <v>150000</v>
      </c>
      <c r="I40" s="52">
        <v>400000</v>
      </c>
      <c r="J40" s="53">
        <v>400000</v>
      </c>
      <c r="K40" s="52">
        <v>1000000</v>
      </c>
      <c r="L40" s="52">
        <v>1000000</v>
      </c>
      <c r="M40" s="52">
        <v>1440000</v>
      </c>
      <c r="N40" s="52">
        <v>3000000</v>
      </c>
      <c r="O40" s="36"/>
      <c r="P40" s="36"/>
      <c r="Q40" s="36"/>
      <c r="R40" s="138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40"/>
      <c r="AL40" s="140"/>
      <c r="AM40" s="140"/>
      <c r="AN40" s="140"/>
      <c r="AO40" s="140"/>
      <c r="AP40" s="140"/>
      <c r="AQ40" s="140"/>
      <c r="AR40" s="140"/>
      <c r="AS40" s="140"/>
    </row>
    <row r="41" spans="1:45" s="37" customFormat="1" x14ac:dyDescent="0.2">
      <c r="A41" s="158"/>
      <c r="B41" s="26"/>
      <c r="C41" s="26"/>
      <c r="D41" s="52"/>
      <c r="E41" s="52"/>
      <c r="F41" s="52"/>
      <c r="G41" s="52"/>
      <c r="H41" s="53"/>
      <c r="I41" s="52"/>
      <c r="J41" s="53"/>
      <c r="K41" s="52"/>
      <c r="L41" s="56"/>
      <c r="M41" s="57"/>
      <c r="N41" s="57"/>
      <c r="O41" s="36"/>
      <c r="P41" s="36"/>
      <c r="Q41" s="36"/>
      <c r="R41" s="141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40"/>
      <c r="AL41" s="140"/>
      <c r="AM41" s="140"/>
      <c r="AN41" s="140"/>
      <c r="AO41" s="140"/>
      <c r="AP41" s="140"/>
      <c r="AQ41" s="140"/>
      <c r="AR41" s="140"/>
      <c r="AS41" s="140"/>
    </row>
    <row r="42" spans="1:45" s="37" customFormat="1" x14ac:dyDescent="0.2">
      <c r="A42" s="158"/>
      <c r="B42" s="26" t="s">
        <v>400</v>
      </c>
      <c r="C42" s="32" t="s">
        <v>25</v>
      </c>
      <c r="D42" s="52">
        <v>120000</v>
      </c>
      <c r="E42" s="52"/>
      <c r="F42" s="52"/>
      <c r="G42" s="52"/>
      <c r="H42" s="53">
        <v>120000</v>
      </c>
      <c r="I42" s="52"/>
      <c r="J42" s="53">
        <v>0</v>
      </c>
      <c r="K42" s="52"/>
      <c r="L42" s="52"/>
      <c r="M42" s="52"/>
      <c r="N42" s="57"/>
      <c r="O42" s="36"/>
      <c r="P42" s="36"/>
      <c r="Q42" s="36"/>
      <c r="R42" s="141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40"/>
      <c r="AL42" s="140"/>
      <c r="AM42" s="140"/>
      <c r="AN42" s="140"/>
      <c r="AO42" s="140"/>
      <c r="AP42" s="140"/>
      <c r="AQ42" s="140"/>
      <c r="AR42" s="140"/>
      <c r="AS42" s="140"/>
    </row>
    <row r="43" spans="1:45" s="37" customFormat="1" x14ac:dyDescent="0.2">
      <c r="A43" s="158"/>
      <c r="B43" s="26"/>
      <c r="C43" s="32"/>
      <c r="D43" s="52"/>
      <c r="E43" s="52"/>
      <c r="F43" s="52"/>
      <c r="G43" s="52"/>
      <c r="H43" s="53"/>
      <c r="I43" s="52"/>
      <c r="J43" s="53"/>
      <c r="K43" s="52"/>
      <c r="L43" s="52"/>
      <c r="M43" s="52"/>
      <c r="N43" s="57"/>
      <c r="O43" s="36"/>
      <c r="P43" s="36"/>
      <c r="Q43" s="36"/>
      <c r="R43" s="141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40"/>
      <c r="AL43" s="140"/>
      <c r="AM43" s="140"/>
      <c r="AN43" s="140"/>
      <c r="AO43" s="140"/>
      <c r="AP43" s="140"/>
      <c r="AQ43" s="140"/>
      <c r="AR43" s="140"/>
      <c r="AS43" s="140"/>
    </row>
    <row r="44" spans="1:45" s="37" customFormat="1" x14ac:dyDescent="0.2">
      <c r="A44" s="158"/>
      <c r="B44" s="26" t="s">
        <v>401</v>
      </c>
      <c r="C44" s="32" t="s">
        <v>25</v>
      </c>
      <c r="D44" s="52">
        <v>120000</v>
      </c>
      <c r="E44" s="52"/>
      <c r="F44" s="52"/>
      <c r="G44" s="52"/>
      <c r="H44" s="53">
        <v>0</v>
      </c>
      <c r="I44" s="52"/>
      <c r="J44" s="53">
        <v>120000</v>
      </c>
      <c r="K44" s="52"/>
      <c r="L44" s="52"/>
      <c r="M44" s="52"/>
      <c r="N44" s="57"/>
      <c r="O44" s="36"/>
      <c r="P44" s="36"/>
      <c r="Q44" s="36"/>
      <c r="R44" s="141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40"/>
      <c r="AL44" s="140"/>
      <c r="AM44" s="140"/>
      <c r="AN44" s="140"/>
      <c r="AO44" s="140"/>
      <c r="AP44" s="140"/>
      <c r="AQ44" s="140"/>
      <c r="AR44" s="140"/>
      <c r="AS44" s="140"/>
    </row>
    <row r="45" spans="1:45" s="75" customFormat="1" x14ac:dyDescent="0.2">
      <c r="A45" s="27"/>
      <c r="B45" s="26"/>
      <c r="C45" s="32"/>
      <c r="D45" s="52"/>
      <c r="E45" s="52"/>
      <c r="F45" s="52"/>
      <c r="G45" s="52"/>
      <c r="H45" s="53"/>
      <c r="I45" s="52"/>
      <c r="J45" s="53"/>
      <c r="K45" s="52"/>
      <c r="L45" s="52"/>
      <c r="M45" s="52"/>
      <c r="N45" s="52"/>
      <c r="O45" s="4"/>
      <c r="P45" s="5"/>
      <c r="Q45" s="9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</row>
    <row r="46" spans="1:45" s="75" customFormat="1" x14ac:dyDescent="0.2">
      <c r="A46" s="27"/>
      <c r="B46" s="26" t="s">
        <v>402</v>
      </c>
      <c r="C46" s="32" t="s">
        <v>25</v>
      </c>
      <c r="D46" s="52">
        <v>120000</v>
      </c>
      <c r="E46" s="52"/>
      <c r="F46" s="52"/>
      <c r="G46" s="52"/>
      <c r="H46" s="53">
        <v>0</v>
      </c>
      <c r="I46" s="52"/>
      <c r="J46" s="53">
        <v>0</v>
      </c>
      <c r="K46" s="52"/>
      <c r="L46" s="52">
        <v>120000</v>
      </c>
      <c r="M46" s="52"/>
      <c r="N46" s="52"/>
      <c r="O46" s="4"/>
      <c r="P46" s="5"/>
      <c r="Q46" s="9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</row>
    <row r="47" spans="1:45" s="75" customFormat="1" x14ac:dyDescent="0.2">
      <c r="A47" s="27"/>
      <c r="B47" s="26"/>
      <c r="C47" s="32"/>
      <c r="D47" s="52"/>
      <c r="E47" s="52"/>
      <c r="F47" s="52"/>
      <c r="G47" s="52"/>
      <c r="H47" s="53"/>
      <c r="I47" s="52"/>
      <c r="J47" s="53"/>
      <c r="K47" s="52"/>
      <c r="L47" s="52"/>
      <c r="M47" s="52"/>
      <c r="N47" s="52"/>
      <c r="O47" s="4"/>
      <c r="P47" s="5"/>
      <c r="Q47" s="9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</row>
    <row r="48" spans="1:45" s="75" customFormat="1" x14ac:dyDescent="0.2">
      <c r="A48" s="27"/>
      <c r="B48" s="26" t="s">
        <v>403</v>
      </c>
      <c r="C48" s="32" t="s">
        <v>25</v>
      </c>
      <c r="D48" s="52">
        <v>120000</v>
      </c>
      <c r="E48" s="52"/>
      <c r="F48" s="52"/>
      <c r="G48" s="52"/>
      <c r="H48" s="53">
        <v>0</v>
      </c>
      <c r="I48" s="52"/>
      <c r="J48" s="53">
        <v>0</v>
      </c>
      <c r="K48" s="52"/>
      <c r="L48" s="52"/>
      <c r="M48" s="52">
        <v>120000</v>
      </c>
      <c r="N48" s="52"/>
      <c r="O48" s="4"/>
      <c r="P48" s="5"/>
      <c r="Q48" s="9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</row>
    <row r="49" spans="1:45" s="75" customFormat="1" x14ac:dyDescent="0.2">
      <c r="A49" s="27"/>
      <c r="B49" s="26"/>
      <c r="C49" s="32"/>
      <c r="D49" s="52"/>
      <c r="E49" s="52"/>
      <c r="F49" s="52"/>
      <c r="G49" s="52"/>
      <c r="H49" s="53"/>
      <c r="I49" s="52"/>
      <c r="J49" s="53"/>
      <c r="K49" s="52"/>
      <c r="L49" s="52"/>
      <c r="M49" s="52"/>
      <c r="N49" s="52"/>
      <c r="O49" s="4"/>
      <c r="P49" s="5"/>
      <c r="Q49" s="9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</row>
    <row r="50" spans="1:45" ht="15.75" x14ac:dyDescent="0.25">
      <c r="A50" s="27"/>
      <c r="B50" s="97"/>
      <c r="C50" s="97" t="s">
        <v>27</v>
      </c>
      <c r="D50" s="52"/>
      <c r="E50" s="52"/>
      <c r="F50" s="52"/>
      <c r="G50" s="52"/>
      <c r="H50" s="53"/>
      <c r="I50" s="52"/>
      <c r="J50" s="53"/>
      <c r="K50" s="52"/>
      <c r="L50" s="52"/>
      <c r="M50" s="52"/>
      <c r="N50" s="52"/>
      <c r="O50" s="10"/>
      <c r="P50" s="7"/>
      <c r="Q50" s="6"/>
      <c r="R50" s="81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5.75" x14ac:dyDescent="0.25">
      <c r="A51" s="27"/>
      <c r="B51" s="97"/>
      <c r="C51" s="97"/>
      <c r="D51" s="52"/>
      <c r="E51" s="52"/>
      <c r="F51" s="52"/>
      <c r="G51" s="52"/>
      <c r="H51" s="53"/>
      <c r="I51" s="52"/>
      <c r="J51" s="53"/>
      <c r="K51" s="52"/>
      <c r="L51" s="52"/>
      <c r="M51" s="52"/>
      <c r="N51" s="52"/>
      <c r="O51" s="10"/>
      <c r="P51" s="7"/>
      <c r="Q51" s="6"/>
      <c r="R51" s="81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s="40" customFormat="1" x14ac:dyDescent="0.2">
      <c r="A52" s="27"/>
      <c r="B52" s="26" t="s">
        <v>136</v>
      </c>
      <c r="C52" s="26" t="s">
        <v>266</v>
      </c>
      <c r="D52" s="52">
        <v>1210000</v>
      </c>
      <c r="E52" s="52">
        <v>1095100</v>
      </c>
      <c r="F52" s="52"/>
      <c r="G52" s="52"/>
      <c r="H52" s="53">
        <v>114900</v>
      </c>
      <c r="I52" s="52"/>
      <c r="J52" s="53">
        <v>0</v>
      </c>
      <c r="K52" s="52"/>
      <c r="L52" s="56"/>
      <c r="M52" s="57"/>
      <c r="N52" s="57"/>
      <c r="O52" s="39"/>
      <c r="P52" s="39"/>
      <c r="Q52" s="39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2"/>
      <c r="AL52" s="142"/>
      <c r="AM52" s="142"/>
      <c r="AN52" s="142"/>
      <c r="AO52" s="142"/>
      <c r="AP52" s="142"/>
      <c r="AQ52" s="142"/>
      <c r="AR52" s="142"/>
      <c r="AS52" s="142"/>
    </row>
    <row r="53" spans="1:45" s="37" customFormat="1" ht="15.75" x14ac:dyDescent="0.25">
      <c r="A53" s="158"/>
      <c r="B53" s="97"/>
      <c r="C53" s="97"/>
      <c r="D53" s="52"/>
      <c r="E53" s="52"/>
      <c r="F53" s="52"/>
      <c r="G53" s="52"/>
      <c r="H53" s="53"/>
      <c r="I53" s="52"/>
      <c r="J53" s="53"/>
      <c r="K53" s="52"/>
      <c r="L53" s="56"/>
      <c r="M53" s="57"/>
      <c r="N53" s="57"/>
      <c r="O53" s="36"/>
      <c r="P53" s="36"/>
      <c r="Q53" s="36"/>
      <c r="R53" s="141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40"/>
      <c r="AL53" s="140"/>
      <c r="AM53" s="140"/>
      <c r="AN53" s="140"/>
      <c r="AO53" s="140"/>
      <c r="AP53" s="140"/>
      <c r="AQ53" s="140"/>
      <c r="AR53" s="140"/>
      <c r="AS53" s="140"/>
    </row>
    <row r="54" spans="1:45" s="40" customFormat="1" x14ac:dyDescent="0.2">
      <c r="A54" s="27"/>
      <c r="B54" s="26" t="s">
        <v>155</v>
      </c>
      <c r="C54" s="26" t="s">
        <v>267</v>
      </c>
      <c r="D54" s="52">
        <v>5055500</v>
      </c>
      <c r="E54" s="52">
        <v>2513900</v>
      </c>
      <c r="F54" s="52"/>
      <c r="G54" s="52"/>
      <c r="H54" s="53">
        <v>315000</v>
      </c>
      <c r="I54" s="52">
        <v>700000</v>
      </c>
      <c r="J54" s="53">
        <v>700000</v>
      </c>
      <c r="K54" s="52">
        <v>1000000</v>
      </c>
      <c r="L54" s="56">
        <v>1000000</v>
      </c>
      <c r="M54" s="56">
        <v>526600</v>
      </c>
      <c r="N54" s="57"/>
      <c r="O54" s="39"/>
      <c r="P54" s="39"/>
      <c r="Q54" s="39"/>
      <c r="R54" s="138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2"/>
      <c r="AL54" s="142"/>
      <c r="AM54" s="142"/>
      <c r="AN54" s="142"/>
      <c r="AO54" s="142"/>
      <c r="AP54" s="142"/>
      <c r="AQ54" s="142"/>
      <c r="AR54" s="142"/>
      <c r="AS54" s="142"/>
    </row>
    <row r="55" spans="1:45" s="37" customFormat="1" x14ac:dyDescent="0.2">
      <c r="A55" s="158"/>
      <c r="B55" s="26"/>
      <c r="C55" s="26"/>
      <c r="D55" s="52"/>
      <c r="E55" s="52"/>
      <c r="F55" s="52"/>
      <c r="G55" s="52"/>
      <c r="H55" s="53"/>
      <c r="I55" s="52"/>
      <c r="J55" s="53"/>
      <c r="K55" s="52"/>
      <c r="L55" s="56"/>
      <c r="M55" s="57"/>
      <c r="N55" s="57"/>
      <c r="O55" s="36"/>
      <c r="P55" s="36"/>
      <c r="Q55" s="36"/>
      <c r="R55" s="141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40"/>
      <c r="AL55" s="140"/>
      <c r="AM55" s="140"/>
      <c r="AN55" s="140"/>
      <c r="AO55" s="140"/>
      <c r="AP55" s="140"/>
      <c r="AQ55" s="140"/>
      <c r="AR55" s="140"/>
      <c r="AS55" s="140"/>
    </row>
    <row r="56" spans="1:45" s="70" customFormat="1" x14ac:dyDescent="0.2">
      <c r="A56" s="159"/>
      <c r="B56" s="26" t="s">
        <v>405</v>
      </c>
      <c r="C56" s="26" t="s">
        <v>404</v>
      </c>
      <c r="D56" s="52">
        <v>2260000</v>
      </c>
      <c r="E56" s="52"/>
      <c r="F56" s="52"/>
      <c r="G56" s="52"/>
      <c r="H56" s="53">
        <v>10000</v>
      </c>
      <c r="I56" s="52">
        <v>10000</v>
      </c>
      <c r="J56" s="53">
        <v>10000</v>
      </c>
      <c r="K56" s="52">
        <v>10000</v>
      </c>
      <c r="L56" s="56">
        <v>10000</v>
      </c>
      <c r="M56" s="56">
        <v>10000</v>
      </c>
      <c r="N56" s="56">
        <v>2220000</v>
      </c>
      <c r="O56" s="69"/>
      <c r="P56" s="69"/>
      <c r="Q56" s="69"/>
      <c r="R56" s="138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4"/>
      <c r="AL56" s="144"/>
      <c r="AM56" s="144"/>
      <c r="AN56" s="144"/>
      <c r="AO56" s="144"/>
      <c r="AP56" s="144"/>
      <c r="AQ56" s="144"/>
      <c r="AR56" s="144"/>
      <c r="AS56" s="144"/>
    </row>
    <row r="57" spans="1:45" s="37" customFormat="1" x14ac:dyDescent="0.2">
      <c r="A57" s="158"/>
      <c r="B57" s="26"/>
      <c r="C57" s="26"/>
      <c r="D57" s="52"/>
      <c r="E57" s="52"/>
      <c r="F57" s="52"/>
      <c r="G57" s="52"/>
      <c r="H57" s="53"/>
      <c r="I57" s="52"/>
      <c r="J57" s="53"/>
      <c r="K57" s="52"/>
      <c r="L57" s="56"/>
      <c r="M57" s="57"/>
      <c r="N57" s="57"/>
      <c r="O57" s="36"/>
      <c r="P57" s="36"/>
      <c r="Q57" s="36"/>
      <c r="R57" s="141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40"/>
      <c r="AL57" s="140"/>
      <c r="AM57" s="140"/>
      <c r="AN57" s="140"/>
      <c r="AO57" s="140"/>
      <c r="AP57" s="140"/>
      <c r="AQ57" s="140"/>
      <c r="AR57" s="140"/>
      <c r="AS57" s="140"/>
    </row>
    <row r="58" spans="1:45" s="37" customFormat="1" x14ac:dyDescent="0.2">
      <c r="A58" s="158"/>
      <c r="B58" s="26" t="s">
        <v>268</v>
      </c>
      <c r="C58" s="32" t="s">
        <v>25</v>
      </c>
      <c r="D58" s="52">
        <v>120000</v>
      </c>
      <c r="E58" s="52"/>
      <c r="F58" s="52"/>
      <c r="G58" s="52"/>
      <c r="H58" s="53">
        <v>120000</v>
      </c>
      <c r="I58" s="52"/>
      <c r="J58" s="53">
        <v>0</v>
      </c>
      <c r="K58" s="52"/>
      <c r="L58" s="52"/>
      <c r="M58" s="52"/>
      <c r="N58" s="57"/>
      <c r="O58" s="36"/>
      <c r="P58" s="36"/>
      <c r="Q58" s="36"/>
      <c r="R58" s="141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40"/>
      <c r="AL58" s="140"/>
      <c r="AM58" s="140"/>
      <c r="AN58" s="140"/>
      <c r="AO58" s="140"/>
      <c r="AP58" s="140"/>
      <c r="AQ58" s="140"/>
      <c r="AR58" s="140"/>
      <c r="AS58" s="140"/>
    </row>
    <row r="59" spans="1:45" s="37" customFormat="1" x14ac:dyDescent="0.2">
      <c r="A59" s="158"/>
      <c r="B59" s="26"/>
      <c r="C59" s="32"/>
      <c r="D59" s="52"/>
      <c r="E59" s="52"/>
      <c r="F59" s="52"/>
      <c r="G59" s="52"/>
      <c r="H59" s="53"/>
      <c r="I59" s="52"/>
      <c r="J59" s="53"/>
      <c r="K59" s="52"/>
      <c r="L59" s="52"/>
      <c r="M59" s="52"/>
      <c r="N59" s="57"/>
      <c r="O59" s="36"/>
      <c r="P59" s="36"/>
      <c r="Q59" s="36"/>
      <c r="R59" s="141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40"/>
      <c r="AL59" s="140"/>
      <c r="AM59" s="140"/>
      <c r="AN59" s="140"/>
      <c r="AO59" s="140"/>
      <c r="AP59" s="140"/>
      <c r="AQ59" s="140"/>
      <c r="AR59" s="140"/>
      <c r="AS59" s="140"/>
    </row>
    <row r="60" spans="1:45" s="37" customFormat="1" x14ac:dyDescent="0.2">
      <c r="A60" s="158"/>
      <c r="B60" s="26" t="s">
        <v>269</v>
      </c>
      <c r="C60" s="32" t="s">
        <v>25</v>
      </c>
      <c r="D60" s="52">
        <v>120000</v>
      </c>
      <c r="E60" s="52"/>
      <c r="F60" s="52"/>
      <c r="G60" s="52"/>
      <c r="H60" s="53">
        <v>0</v>
      </c>
      <c r="I60" s="52"/>
      <c r="J60" s="53">
        <v>120000</v>
      </c>
      <c r="K60" s="52"/>
      <c r="L60" s="52"/>
      <c r="M60" s="52"/>
      <c r="N60" s="57"/>
      <c r="O60" s="36"/>
      <c r="P60" s="36"/>
      <c r="Q60" s="36"/>
      <c r="R60" s="141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40"/>
      <c r="AL60" s="140"/>
      <c r="AM60" s="140"/>
      <c r="AN60" s="140"/>
      <c r="AO60" s="140"/>
      <c r="AP60" s="140"/>
      <c r="AQ60" s="140"/>
      <c r="AR60" s="140"/>
      <c r="AS60" s="140"/>
    </row>
    <row r="61" spans="1:45" s="40" customFormat="1" x14ac:dyDescent="0.2">
      <c r="A61" s="27"/>
      <c r="B61" s="26"/>
      <c r="C61" s="32"/>
      <c r="D61" s="52"/>
      <c r="E61" s="52"/>
      <c r="F61" s="52"/>
      <c r="G61" s="52"/>
      <c r="H61" s="53"/>
      <c r="I61" s="52"/>
      <c r="J61" s="53"/>
      <c r="K61" s="52"/>
      <c r="L61" s="52"/>
      <c r="M61" s="52"/>
      <c r="N61" s="57"/>
      <c r="O61" s="39"/>
      <c r="P61" s="39"/>
      <c r="Q61" s="39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2"/>
      <c r="AL61" s="142"/>
      <c r="AM61" s="142"/>
      <c r="AN61" s="142"/>
      <c r="AO61" s="142"/>
      <c r="AP61" s="142"/>
      <c r="AQ61" s="142"/>
      <c r="AR61" s="142"/>
      <c r="AS61" s="142"/>
    </row>
    <row r="62" spans="1:45" s="40" customFormat="1" x14ac:dyDescent="0.2">
      <c r="A62" s="27"/>
      <c r="B62" s="26" t="s">
        <v>406</v>
      </c>
      <c r="C62" s="32" t="s">
        <v>25</v>
      </c>
      <c r="D62" s="52">
        <v>120000</v>
      </c>
      <c r="E62" s="52"/>
      <c r="F62" s="52"/>
      <c r="G62" s="52"/>
      <c r="H62" s="53">
        <v>0</v>
      </c>
      <c r="I62" s="52"/>
      <c r="J62" s="53">
        <v>0</v>
      </c>
      <c r="K62" s="52"/>
      <c r="L62" s="52">
        <v>120000</v>
      </c>
      <c r="M62" s="52"/>
      <c r="N62" s="57"/>
      <c r="O62" s="39"/>
      <c r="P62" s="39"/>
      <c r="Q62" s="39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2"/>
      <c r="AL62" s="142"/>
      <c r="AM62" s="142"/>
      <c r="AN62" s="142"/>
      <c r="AO62" s="142"/>
      <c r="AP62" s="142"/>
      <c r="AQ62" s="142"/>
      <c r="AR62" s="142"/>
      <c r="AS62" s="142"/>
    </row>
    <row r="63" spans="1:45" s="40" customFormat="1" x14ac:dyDescent="0.2">
      <c r="A63" s="27"/>
      <c r="B63" s="26"/>
      <c r="C63" s="32"/>
      <c r="D63" s="52"/>
      <c r="E63" s="52"/>
      <c r="F63" s="52"/>
      <c r="G63" s="52"/>
      <c r="H63" s="53"/>
      <c r="I63" s="52"/>
      <c r="J63" s="53"/>
      <c r="K63" s="52"/>
      <c r="L63" s="52"/>
      <c r="M63" s="52"/>
      <c r="N63" s="57"/>
      <c r="O63" s="39"/>
      <c r="P63" s="39"/>
      <c r="Q63" s="39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2"/>
      <c r="AL63" s="142"/>
      <c r="AM63" s="142"/>
      <c r="AN63" s="142"/>
      <c r="AO63" s="142"/>
      <c r="AP63" s="142"/>
      <c r="AQ63" s="142"/>
      <c r="AR63" s="142"/>
      <c r="AS63" s="142"/>
    </row>
    <row r="64" spans="1:45" s="40" customFormat="1" x14ac:dyDescent="0.2">
      <c r="A64" s="27"/>
      <c r="B64" s="26" t="s">
        <v>407</v>
      </c>
      <c r="C64" s="32" t="s">
        <v>25</v>
      </c>
      <c r="D64" s="52">
        <v>120000</v>
      </c>
      <c r="E64" s="52"/>
      <c r="F64" s="52"/>
      <c r="G64" s="52"/>
      <c r="H64" s="53">
        <v>0</v>
      </c>
      <c r="I64" s="52"/>
      <c r="J64" s="53">
        <v>0</v>
      </c>
      <c r="K64" s="52"/>
      <c r="L64" s="52"/>
      <c r="M64" s="52">
        <v>120000</v>
      </c>
      <c r="N64" s="57"/>
      <c r="O64" s="39"/>
      <c r="P64" s="39"/>
      <c r="Q64" s="39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2"/>
      <c r="AL64" s="142"/>
      <c r="AM64" s="142"/>
      <c r="AN64" s="142"/>
      <c r="AO64" s="142"/>
      <c r="AP64" s="142"/>
      <c r="AQ64" s="142"/>
      <c r="AR64" s="142"/>
      <c r="AS64" s="142"/>
    </row>
    <row r="65" spans="1:45" x14ac:dyDescent="0.2">
      <c r="A65" s="27"/>
      <c r="B65" s="26"/>
      <c r="D65" s="52"/>
      <c r="E65" s="52"/>
      <c r="F65" s="52"/>
      <c r="G65" s="52"/>
      <c r="H65" s="53"/>
      <c r="I65" s="52"/>
      <c r="J65" s="53"/>
      <c r="K65" s="52"/>
      <c r="L65" s="52"/>
      <c r="M65" s="52"/>
      <c r="N65" s="52"/>
      <c r="O65" s="10"/>
      <c r="P65" s="7"/>
      <c r="Q65" s="6"/>
      <c r="R65" s="81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ht="15.75" x14ac:dyDescent="0.25">
      <c r="A66" s="160"/>
      <c r="B66" s="152"/>
      <c r="C66" s="98" t="s">
        <v>17</v>
      </c>
      <c r="D66" s="79"/>
      <c r="E66" s="79"/>
      <c r="F66" s="79"/>
      <c r="G66" s="79"/>
      <c r="H66" s="99">
        <f t="shared" ref="H66:N66" si="0">SUM(H39:H65)</f>
        <v>829900</v>
      </c>
      <c r="I66" s="79">
        <f t="shared" si="0"/>
        <v>1110000</v>
      </c>
      <c r="J66" s="99">
        <f t="shared" si="0"/>
        <v>1350000</v>
      </c>
      <c r="K66" s="79">
        <f t="shared" si="0"/>
        <v>2010000</v>
      </c>
      <c r="L66" s="79">
        <f t="shared" si="0"/>
        <v>2250000</v>
      </c>
      <c r="M66" s="79">
        <f t="shared" si="0"/>
        <v>2216600</v>
      </c>
      <c r="N66" s="79">
        <f t="shared" si="0"/>
        <v>5220000</v>
      </c>
      <c r="O66" s="20">
        <f>SUM(O45:O65)</f>
        <v>0</v>
      </c>
      <c r="P66" s="12">
        <f>SUM(P45:P65)</f>
        <v>0</v>
      </c>
      <c r="Q66" s="11">
        <f>SUM(Q45:Q65)</f>
        <v>0</v>
      </c>
      <c r="R66" s="81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 ht="15.75" x14ac:dyDescent="0.25">
      <c r="A67" s="27"/>
      <c r="B67" s="97"/>
      <c r="C67" s="32"/>
      <c r="D67" s="52"/>
      <c r="E67" s="52"/>
      <c r="F67" s="52"/>
      <c r="G67" s="52"/>
      <c r="H67" s="53"/>
      <c r="I67" s="52"/>
      <c r="J67" s="53"/>
      <c r="K67" s="52"/>
      <c r="L67" s="52"/>
      <c r="M67" s="52"/>
      <c r="N67" s="52"/>
      <c r="O67" s="10"/>
      <c r="P67" s="7"/>
      <c r="Q67" s="6"/>
      <c r="R67" s="81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ht="15.75" x14ac:dyDescent="0.25">
      <c r="A68" s="27"/>
      <c r="B68" s="33" t="s">
        <v>5</v>
      </c>
      <c r="C68" s="33" t="s">
        <v>26</v>
      </c>
      <c r="D68" s="52"/>
      <c r="E68" s="52"/>
      <c r="F68" s="52"/>
      <c r="G68" s="52"/>
      <c r="H68" s="53"/>
      <c r="I68" s="52"/>
      <c r="J68" s="53"/>
      <c r="K68" s="52"/>
      <c r="L68" s="52"/>
      <c r="M68" s="52"/>
      <c r="N68" s="52"/>
      <c r="O68" s="10"/>
      <c r="P68" s="7"/>
      <c r="Q68" s="6"/>
      <c r="R68" s="81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s="3" customFormat="1" ht="15.75" x14ac:dyDescent="0.25">
      <c r="A69" s="27"/>
      <c r="B69" s="26"/>
      <c r="C69" s="33"/>
      <c r="D69" s="52"/>
      <c r="E69" s="52"/>
      <c r="F69" s="52"/>
      <c r="G69" s="52"/>
      <c r="H69" s="53"/>
      <c r="I69" s="52"/>
      <c r="J69" s="53"/>
      <c r="K69" s="52"/>
      <c r="L69" s="52"/>
      <c r="M69" s="52"/>
      <c r="N69" s="52"/>
      <c r="O69" s="10"/>
      <c r="P69" s="7"/>
      <c r="Q69" s="6"/>
      <c r="R69" s="81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</row>
    <row r="70" spans="1:45" s="37" customFormat="1" x14ac:dyDescent="0.2">
      <c r="A70" s="158"/>
      <c r="B70" s="4" t="s">
        <v>80</v>
      </c>
      <c r="C70" s="32" t="s">
        <v>81</v>
      </c>
      <c r="D70" s="52">
        <v>300000</v>
      </c>
      <c r="E70" s="52">
        <v>49800</v>
      </c>
      <c r="F70" s="52"/>
      <c r="G70" s="52"/>
      <c r="H70" s="53">
        <v>0</v>
      </c>
      <c r="I70" s="52"/>
      <c r="J70" s="53">
        <v>0</v>
      </c>
      <c r="K70" s="52">
        <v>20000</v>
      </c>
      <c r="L70" s="77">
        <v>20000</v>
      </c>
      <c r="M70" s="77">
        <v>50000</v>
      </c>
      <c r="N70" s="78"/>
      <c r="O70" s="36"/>
      <c r="P70" s="36"/>
      <c r="Q70" s="36"/>
      <c r="R70" s="141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40"/>
      <c r="AL70" s="140"/>
      <c r="AM70" s="140"/>
      <c r="AN70" s="140"/>
      <c r="AO70" s="140"/>
      <c r="AP70" s="140"/>
      <c r="AQ70" s="140"/>
      <c r="AR70" s="140"/>
      <c r="AS70" s="140"/>
    </row>
    <row r="71" spans="1:45" s="37" customFormat="1" ht="15.75" x14ac:dyDescent="0.25">
      <c r="A71" s="158"/>
      <c r="B71" s="4"/>
      <c r="C71" s="33"/>
      <c r="D71" s="52"/>
      <c r="E71" s="52"/>
      <c r="F71" s="52"/>
      <c r="G71" s="52"/>
      <c r="H71" s="53"/>
      <c r="I71" s="52"/>
      <c r="J71" s="53"/>
      <c r="K71" s="52"/>
      <c r="L71" s="77"/>
      <c r="M71" s="78"/>
      <c r="N71" s="78"/>
      <c r="O71" s="36"/>
      <c r="P71" s="36"/>
      <c r="Q71" s="36"/>
      <c r="R71" s="141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40"/>
      <c r="AL71" s="140"/>
      <c r="AM71" s="140"/>
      <c r="AN71" s="140"/>
      <c r="AO71" s="140"/>
      <c r="AP71" s="140"/>
      <c r="AQ71" s="140"/>
      <c r="AR71" s="140"/>
      <c r="AS71" s="140"/>
    </row>
    <row r="72" spans="1:45" s="37" customFormat="1" x14ac:dyDescent="0.2">
      <c r="A72" s="158"/>
      <c r="B72" s="76" t="s">
        <v>65</v>
      </c>
      <c r="C72" s="32" t="s">
        <v>66</v>
      </c>
      <c r="D72" s="52">
        <v>1470000</v>
      </c>
      <c r="E72" s="52">
        <v>78500</v>
      </c>
      <c r="F72" s="52"/>
      <c r="G72" s="52"/>
      <c r="H72" s="53">
        <v>41500</v>
      </c>
      <c r="I72" s="52">
        <v>100000</v>
      </c>
      <c r="J72" s="53">
        <v>100000</v>
      </c>
      <c r="K72" s="52">
        <v>1250000</v>
      </c>
      <c r="L72" s="77">
        <v>1250000</v>
      </c>
      <c r="M72" s="78"/>
      <c r="N72" s="78"/>
      <c r="O72" s="36"/>
      <c r="P72" s="36"/>
      <c r="Q72" s="36"/>
      <c r="R72" s="138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40"/>
      <c r="AL72" s="140"/>
      <c r="AM72" s="140"/>
      <c r="AN72" s="140"/>
      <c r="AO72" s="140"/>
      <c r="AP72" s="140"/>
      <c r="AQ72" s="140"/>
      <c r="AR72" s="140"/>
      <c r="AS72" s="140"/>
    </row>
    <row r="73" spans="1:45" s="37" customFormat="1" x14ac:dyDescent="0.2">
      <c r="A73" s="158"/>
      <c r="B73" s="76"/>
      <c r="C73" s="32"/>
      <c r="D73" s="52"/>
      <c r="E73" s="52"/>
      <c r="F73" s="52"/>
      <c r="G73" s="52"/>
      <c r="H73" s="53"/>
      <c r="I73" s="52"/>
      <c r="J73" s="53"/>
      <c r="K73" s="52"/>
      <c r="L73" s="77"/>
      <c r="M73" s="78"/>
      <c r="N73" s="78"/>
      <c r="O73" s="36"/>
      <c r="P73" s="36"/>
      <c r="Q73" s="36"/>
      <c r="R73" s="141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40"/>
      <c r="AL73" s="140"/>
      <c r="AM73" s="140"/>
      <c r="AN73" s="140"/>
      <c r="AO73" s="140"/>
      <c r="AP73" s="140"/>
      <c r="AQ73" s="140"/>
      <c r="AR73" s="140"/>
      <c r="AS73" s="140"/>
    </row>
    <row r="74" spans="1:45" s="40" customFormat="1" x14ac:dyDescent="0.2">
      <c r="A74" s="27"/>
      <c r="B74" s="76" t="s">
        <v>92</v>
      </c>
      <c r="C74" s="32" t="s">
        <v>93</v>
      </c>
      <c r="D74" s="52">
        <v>930000</v>
      </c>
      <c r="E74" s="52">
        <v>315500</v>
      </c>
      <c r="F74" s="52"/>
      <c r="G74" s="52"/>
      <c r="H74" s="53">
        <v>614500</v>
      </c>
      <c r="I74" s="52"/>
      <c r="J74" s="53">
        <v>0</v>
      </c>
      <c r="K74" s="52"/>
      <c r="L74" s="77"/>
      <c r="M74" s="78"/>
      <c r="N74" s="78"/>
      <c r="O74" s="39"/>
      <c r="P74" s="39"/>
      <c r="Q74" s="39"/>
      <c r="R74" s="138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2"/>
      <c r="AL74" s="142"/>
      <c r="AM74" s="142"/>
      <c r="AN74" s="142"/>
      <c r="AO74" s="142"/>
      <c r="AP74" s="142"/>
      <c r="AQ74" s="142"/>
      <c r="AR74" s="142"/>
      <c r="AS74" s="142"/>
    </row>
    <row r="75" spans="1:45" s="37" customFormat="1" x14ac:dyDescent="0.2">
      <c r="A75" s="158"/>
      <c r="B75" s="76"/>
      <c r="C75" s="32"/>
      <c r="D75" s="52"/>
      <c r="E75" s="52"/>
      <c r="F75" s="52"/>
      <c r="G75" s="52"/>
      <c r="H75" s="53"/>
      <c r="I75" s="52"/>
      <c r="J75" s="53"/>
      <c r="K75" s="52"/>
      <c r="L75" s="77"/>
      <c r="M75" s="78"/>
      <c r="N75" s="78"/>
      <c r="O75" s="36"/>
      <c r="P75" s="36"/>
      <c r="Q75" s="36"/>
      <c r="R75" s="141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40"/>
      <c r="AL75" s="140"/>
      <c r="AM75" s="140"/>
      <c r="AN75" s="140"/>
      <c r="AO75" s="140"/>
      <c r="AP75" s="140"/>
      <c r="AQ75" s="140"/>
      <c r="AR75" s="140"/>
      <c r="AS75" s="140"/>
    </row>
    <row r="76" spans="1:45" s="37" customFormat="1" x14ac:dyDescent="0.2">
      <c r="A76" s="158"/>
      <c r="B76" s="76" t="s">
        <v>94</v>
      </c>
      <c r="C76" s="32" t="s">
        <v>95</v>
      </c>
      <c r="D76" s="52">
        <v>760000</v>
      </c>
      <c r="E76" s="52">
        <v>183300</v>
      </c>
      <c r="F76" s="52"/>
      <c r="G76" s="52"/>
      <c r="H76" s="53">
        <v>176700</v>
      </c>
      <c r="I76" s="52">
        <v>400000</v>
      </c>
      <c r="J76" s="53">
        <v>400000</v>
      </c>
      <c r="K76" s="52"/>
      <c r="L76" s="77"/>
      <c r="M76" s="78"/>
      <c r="N76" s="78"/>
      <c r="O76" s="36"/>
      <c r="P76" s="36"/>
      <c r="Q76" s="36"/>
      <c r="R76" s="138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40"/>
      <c r="AL76" s="140"/>
      <c r="AM76" s="140"/>
      <c r="AN76" s="140"/>
      <c r="AO76" s="140"/>
      <c r="AP76" s="140"/>
      <c r="AQ76" s="140"/>
      <c r="AR76" s="140"/>
      <c r="AS76" s="140"/>
    </row>
    <row r="77" spans="1:45" s="37" customFormat="1" x14ac:dyDescent="0.2">
      <c r="A77" s="158"/>
      <c r="B77" s="76"/>
      <c r="C77" s="32"/>
      <c r="D77" s="52"/>
      <c r="E77" s="52"/>
      <c r="F77" s="52"/>
      <c r="G77" s="52"/>
      <c r="H77" s="53"/>
      <c r="I77" s="52"/>
      <c r="J77" s="53"/>
      <c r="K77" s="52"/>
      <c r="L77" s="77"/>
      <c r="M77" s="78"/>
      <c r="N77" s="78"/>
      <c r="O77" s="36"/>
      <c r="P77" s="36"/>
      <c r="Q77" s="36"/>
      <c r="R77" s="141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40"/>
      <c r="AL77" s="140"/>
      <c r="AM77" s="140"/>
      <c r="AN77" s="140"/>
      <c r="AO77" s="140"/>
      <c r="AP77" s="140"/>
      <c r="AQ77" s="140"/>
      <c r="AR77" s="140"/>
      <c r="AS77" s="140"/>
    </row>
    <row r="78" spans="1:45" s="40" customFormat="1" x14ac:dyDescent="0.2">
      <c r="A78" s="27"/>
      <c r="B78" s="76" t="s">
        <v>30</v>
      </c>
      <c r="C78" s="32" t="s">
        <v>37</v>
      </c>
      <c r="D78" s="52">
        <v>13200000</v>
      </c>
      <c r="E78" s="52">
        <f>12121000+560000</f>
        <v>12681000</v>
      </c>
      <c r="F78" s="52"/>
      <c r="G78" s="52"/>
      <c r="H78" s="53">
        <v>100000</v>
      </c>
      <c r="I78" s="52">
        <v>50000</v>
      </c>
      <c r="J78" s="53">
        <v>50000</v>
      </c>
      <c r="K78" s="52">
        <v>50000</v>
      </c>
      <c r="L78" s="77">
        <v>50000</v>
      </c>
      <c r="M78" s="77">
        <v>50000</v>
      </c>
      <c r="N78" s="78"/>
      <c r="O78" s="39"/>
      <c r="P78" s="39"/>
      <c r="Q78" s="39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2"/>
      <c r="AL78" s="142"/>
      <c r="AM78" s="142"/>
      <c r="AN78" s="142"/>
      <c r="AO78" s="142"/>
      <c r="AP78" s="142"/>
      <c r="AQ78" s="142"/>
      <c r="AR78" s="142"/>
      <c r="AS78" s="142"/>
    </row>
    <row r="79" spans="1:45" s="37" customFormat="1" x14ac:dyDescent="0.2">
      <c r="A79" s="161"/>
      <c r="B79" s="76"/>
      <c r="C79" s="32"/>
      <c r="D79" s="52"/>
      <c r="E79" s="52"/>
      <c r="F79" s="52"/>
      <c r="G79" s="52"/>
      <c r="H79" s="53"/>
      <c r="I79" s="52"/>
      <c r="J79" s="53"/>
      <c r="K79" s="52"/>
      <c r="L79" s="77"/>
      <c r="M79" s="78"/>
      <c r="N79" s="78"/>
      <c r="O79" s="36"/>
      <c r="P79" s="36"/>
      <c r="Q79" s="36"/>
      <c r="R79" s="141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40"/>
      <c r="AL79" s="140"/>
      <c r="AM79" s="140"/>
      <c r="AN79" s="140"/>
      <c r="AO79" s="140"/>
      <c r="AP79" s="140"/>
      <c r="AQ79" s="140"/>
      <c r="AR79" s="140"/>
      <c r="AS79" s="140"/>
    </row>
    <row r="80" spans="1:45" s="40" customFormat="1" x14ac:dyDescent="0.2">
      <c r="A80" s="162"/>
      <c r="B80" s="76" t="s">
        <v>156</v>
      </c>
      <c r="C80" s="32" t="s">
        <v>270</v>
      </c>
      <c r="D80" s="52">
        <v>4300000</v>
      </c>
      <c r="E80" s="52">
        <v>3977000</v>
      </c>
      <c r="F80" s="52"/>
      <c r="G80" s="52"/>
      <c r="H80" s="53">
        <v>100000</v>
      </c>
      <c r="I80" s="52">
        <v>100000</v>
      </c>
      <c r="J80" s="53">
        <v>100000</v>
      </c>
      <c r="K80" s="52">
        <v>100000</v>
      </c>
      <c r="L80" s="77">
        <v>100000</v>
      </c>
      <c r="M80" s="77">
        <v>23000</v>
      </c>
      <c r="N80" s="78"/>
      <c r="O80" s="39"/>
      <c r="P80" s="39"/>
      <c r="Q80" s="39"/>
      <c r="R80" s="138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2"/>
      <c r="AL80" s="142"/>
      <c r="AM80" s="142"/>
      <c r="AN80" s="142"/>
      <c r="AO80" s="142"/>
      <c r="AP80" s="142"/>
      <c r="AQ80" s="142"/>
      <c r="AR80" s="142"/>
      <c r="AS80" s="142"/>
    </row>
    <row r="81" spans="1:45" s="37" customFormat="1" x14ac:dyDescent="0.2">
      <c r="A81" s="161"/>
      <c r="B81" s="76"/>
      <c r="C81" s="32"/>
      <c r="D81" s="52"/>
      <c r="E81" s="52"/>
      <c r="F81" s="52"/>
      <c r="G81" s="52"/>
      <c r="H81" s="53"/>
      <c r="I81" s="52"/>
      <c r="J81" s="53"/>
      <c r="K81" s="52"/>
      <c r="L81" s="77"/>
      <c r="M81" s="78"/>
      <c r="N81" s="78"/>
      <c r="O81" s="36"/>
      <c r="P81" s="36"/>
      <c r="Q81" s="36"/>
      <c r="R81" s="141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40"/>
      <c r="AL81" s="140"/>
      <c r="AM81" s="140"/>
      <c r="AN81" s="140"/>
      <c r="AO81" s="140"/>
      <c r="AP81" s="140"/>
      <c r="AQ81" s="140"/>
      <c r="AR81" s="140"/>
      <c r="AS81" s="140"/>
    </row>
    <row r="82" spans="1:45" s="40" customFormat="1" x14ac:dyDescent="0.2">
      <c r="A82" s="162"/>
      <c r="B82" s="76" t="s">
        <v>67</v>
      </c>
      <c r="C82" s="32" t="s">
        <v>157</v>
      </c>
      <c r="D82" s="52">
        <v>83000000</v>
      </c>
      <c r="E82" s="52">
        <v>820300</v>
      </c>
      <c r="F82" s="52"/>
      <c r="G82" s="52"/>
      <c r="H82" s="53">
        <v>100000</v>
      </c>
      <c r="I82" s="52">
        <v>300000</v>
      </c>
      <c r="J82" s="53">
        <v>300000</v>
      </c>
      <c r="K82" s="52">
        <v>2000000</v>
      </c>
      <c r="L82" s="77">
        <v>2000000</v>
      </c>
      <c r="M82" s="77">
        <v>6000000</v>
      </c>
      <c r="N82" s="77">
        <v>73779700</v>
      </c>
      <c r="O82" s="39"/>
      <c r="P82" s="39"/>
      <c r="Q82" s="39"/>
      <c r="R82" s="138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2"/>
      <c r="AL82" s="142"/>
      <c r="AM82" s="142"/>
      <c r="AN82" s="142"/>
      <c r="AO82" s="142"/>
      <c r="AP82" s="142"/>
      <c r="AQ82" s="142"/>
      <c r="AR82" s="142"/>
      <c r="AS82" s="142"/>
    </row>
    <row r="83" spans="1:45" s="37" customFormat="1" x14ac:dyDescent="0.2">
      <c r="A83" s="161"/>
      <c r="B83" s="76"/>
      <c r="C83" s="32"/>
      <c r="D83" s="52"/>
      <c r="E83" s="52"/>
      <c r="F83" s="52"/>
      <c r="G83" s="52"/>
      <c r="H83" s="53"/>
      <c r="I83" s="52"/>
      <c r="J83" s="53"/>
      <c r="K83" s="52"/>
      <c r="L83" s="52"/>
      <c r="M83" s="77"/>
      <c r="N83" s="78"/>
      <c r="O83" s="36"/>
      <c r="P83" s="36"/>
      <c r="Q83" s="36"/>
      <c r="R83" s="141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40"/>
      <c r="AM83" s="140"/>
      <c r="AN83" s="140"/>
      <c r="AO83" s="140"/>
      <c r="AP83" s="140"/>
      <c r="AQ83" s="140"/>
      <c r="AR83" s="140"/>
      <c r="AS83" s="140"/>
    </row>
    <row r="84" spans="1:45" s="37" customFormat="1" x14ac:dyDescent="0.2">
      <c r="A84" s="158"/>
      <c r="B84" s="76" t="s">
        <v>96</v>
      </c>
      <c r="C84" s="87" t="s">
        <v>271</v>
      </c>
      <c r="D84" s="52">
        <v>45000000</v>
      </c>
      <c r="E84" s="52">
        <v>3020000</v>
      </c>
      <c r="F84" s="52"/>
      <c r="G84" s="52"/>
      <c r="H84" s="53">
        <v>3969000</v>
      </c>
      <c r="I84" s="52">
        <v>12800000</v>
      </c>
      <c r="J84" s="53">
        <v>12800000</v>
      </c>
      <c r="K84" s="52">
        <v>13500000</v>
      </c>
      <c r="L84" s="52">
        <v>13500000</v>
      </c>
      <c r="M84" s="77">
        <v>10280000</v>
      </c>
      <c r="N84" s="77">
        <v>1431000</v>
      </c>
      <c r="O84" s="36"/>
      <c r="P84" s="36"/>
      <c r="Q84" s="36"/>
      <c r="R84" s="141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40"/>
      <c r="AM84" s="140"/>
      <c r="AN84" s="140"/>
      <c r="AO84" s="140"/>
      <c r="AP84" s="140"/>
      <c r="AQ84" s="140"/>
      <c r="AR84" s="140"/>
      <c r="AS84" s="140"/>
    </row>
    <row r="85" spans="1:45" s="37" customFormat="1" x14ac:dyDescent="0.2">
      <c r="A85" s="158"/>
      <c r="B85" s="80"/>
      <c r="C85" s="32"/>
      <c r="D85" s="52"/>
      <c r="E85" s="52"/>
      <c r="F85" s="52"/>
      <c r="G85" s="52"/>
      <c r="H85" s="53"/>
      <c r="I85" s="52"/>
      <c r="J85" s="53"/>
      <c r="K85" s="52"/>
      <c r="L85" s="52"/>
      <c r="M85" s="77"/>
      <c r="N85" s="78"/>
      <c r="O85" s="36"/>
      <c r="P85" s="36"/>
      <c r="Q85" s="36"/>
      <c r="R85" s="141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40"/>
      <c r="AM85" s="140"/>
      <c r="AN85" s="140"/>
      <c r="AO85" s="140"/>
      <c r="AP85" s="140"/>
      <c r="AQ85" s="140"/>
      <c r="AR85" s="140"/>
      <c r="AS85" s="140"/>
    </row>
    <row r="86" spans="1:45" s="40" customFormat="1" x14ac:dyDescent="0.2">
      <c r="A86" s="27"/>
      <c r="B86" s="80" t="s">
        <v>97</v>
      </c>
      <c r="C86" s="32" t="s">
        <v>98</v>
      </c>
      <c r="D86" s="52">
        <v>1950000</v>
      </c>
      <c r="E86" s="52">
        <v>122900</v>
      </c>
      <c r="F86" s="52"/>
      <c r="G86" s="52"/>
      <c r="H86" s="53">
        <v>7100</v>
      </c>
      <c r="I86" s="52">
        <v>400000</v>
      </c>
      <c r="J86" s="53">
        <v>400000</v>
      </c>
      <c r="K86" s="52">
        <v>1300000</v>
      </c>
      <c r="L86" s="77">
        <v>1300000</v>
      </c>
      <c r="M86" s="77">
        <v>120000</v>
      </c>
      <c r="N86" s="78"/>
      <c r="O86" s="39"/>
      <c r="P86" s="39"/>
      <c r="Q86" s="39"/>
      <c r="R86" s="138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2"/>
      <c r="AL86" s="142"/>
      <c r="AM86" s="142"/>
      <c r="AN86" s="142"/>
      <c r="AO86" s="142"/>
      <c r="AP86" s="142"/>
      <c r="AQ86" s="142"/>
      <c r="AR86" s="142"/>
      <c r="AS86" s="142"/>
    </row>
    <row r="87" spans="1:45" s="37" customFormat="1" x14ac:dyDescent="0.2">
      <c r="A87" s="158"/>
      <c r="B87" s="80"/>
      <c r="C87" s="32"/>
      <c r="D87" s="52"/>
      <c r="E87" s="52"/>
      <c r="F87" s="52"/>
      <c r="G87" s="52"/>
      <c r="H87" s="53"/>
      <c r="I87" s="52"/>
      <c r="J87" s="53"/>
      <c r="K87" s="52"/>
      <c r="L87" s="77"/>
      <c r="M87" s="78"/>
      <c r="N87" s="78"/>
      <c r="O87" s="36"/>
      <c r="P87" s="36"/>
      <c r="Q87" s="36"/>
      <c r="R87" s="141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40"/>
      <c r="AL87" s="140"/>
      <c r="AM87" s="140"/>
      <c r="AN87" s="140"/>
      <c r="AO87" s="140"/>
      <c r="AP87" s="140"/>
      <c r="AQ87" s="140"/>
      <c r="AR87" s="140"/>
      <c r="AS87" s="140"/>
    </row>
    <row r="88" spans="1:45" s="37" customFormat="1" x14ac:dyDescent="0.2">
      <c r="A88" s="158"/>
      <c r="B88" s="80" t="s">
        <v>272</v>
      </c>
      <c r="C88" s="32" t="s">
        <v>273</v>
      </c>
      <c r="D88" s="52">
        <v>930000</v>
      </c>
      <c r="E88" s="52">
        <v>150000</v>
      </c>
      <c r="F88" s="52"/>
      <c r="G88" s="52"/>
      <c r="H88" s="53">
        <v>600000</v>
      </c>
      <c r="I88" s="52">
        <v>180000</v>
      </c>
      <c r="J88" s="53">
        <v>180000</v>
      </c>
      <c r="K88" s="52"/>
      <c r="L88" s="77">
        <v>0</v>
      </c>
      <c r="M88" s="78"/>
      <c r="N88" s="77">
        <v>0</v>
      </c>
      <c r="O88" s="36"/>
      <c r="P88" s="36"/>
      <c r="Q88" s="36"/>
      <c r="R88" s="141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40"/>
      <c r="AL88" s="140"/>
      <c r="AM88" s="140"/>
      <c r="AN88" s="140"/>
      <c r="AO88" s="140"/>
      <c r="AP88" s="140"/>
      <c r="AQ88" s="140"/>
      <c r="AR88" s="140"/>
      <c r="AS88" s="140"/>
    </row>
    <row r="89" spans="1:45" s="37" customFormat="1" x14ac:dyDescent="0.2">
      <c r="A89" s="158"/>
      <c r="B89" s="80"/>
      <c r="C89" s="32"/>
      <c r="D89" s="52"/>
      <c r="E89" s="52"/>
      <c r="F89" s="52"/>
      <c r="G89" s="52"/>
      <c r="H89" s="53"/>
      <c r="I89" s="52"/>
      <c r="J89" s="53"/>
      <c r="K89" s="52"/>
      <c r="L89" s="77"/>
      <c r="M89" s="78"/>
      <c r="N89" s="77"/>
      <c r="O89" s="36"/>
      <c r="P89" s="36"/>
      <c r="Q89" s="36"/>
      <c r="R89" s="141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40"/>
      <c r="AL89" s="140"/>
      <c r="AM89" s="140"/>
      <c r="AN89" s="140"/>
      <c r="AO89" s="140"/>
      <c r="AP89" s="140"/>
      <c r="AQ89" s="140"/>
      <c r="AR89" s="140"/>
      <c r="AS89" s="140"/>
    </row>
    <row r="90" spans="1:45" s="37" customFormat="1" x14ac:dyDescent="0.2">
      <c r="A90" s="158"/>
      <c r="B90" s="80" t="s">
        <v>274</v>
      </c>
      <c r="C90" s="32" t="s">
        <v>275</v>
      </c>
      <c r="D90" s="52">
        <v>700000</v>
      </c>
      <c r="E90" s="52">
        <v>40000</v>
      </c>
      <c r="F90" s="52"/>
      <c r="G90" s="52"/>
      <c r="H90" s="53">
        <v>480000</v>
      </c>
      <c r="I90" s="52">
        <v>160000</v>
      </c>
      <c r="J90" s="53">
        <v>160000</v>
      </c>
      <c r="K90" s="52"/>
      <c r="L90" s="77">
        <v>0</v>
      </c>
      <c r="M90" s="78"/>
      <c r="N90" s="77">
        <v>0</v>
      </c>
      <c r="O90" s="36"/>
      <c r="P90" s="36"/>
      <c r="Q90" s="36"/>
      <c r="R90" s="141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40"/>
      <c r="AL90" s="140"/>
      <c r="AM90" s="140"/>
      <c r="AN90" s="140"/>
      <c r="AO90" s="140"/>
      <c r="AP90" s="140"/>
      <c r="AQ90" s="140"/>
      <c r="AR90" s="140"/>
      <c r="AS90" s="140"/>
    </row>
    <row r="91" spans="1:45" s="37" customFormat="1" x14ac:dyDescent="0.2">
      <c r="A91" s="158"/>
      <c r="B91" s="80"/>
      <c r="C91" s="32"/>
      <c r="D91" s="52"/>
      <c r="E91" s="52"/>
      <c r="F91" s="52"/>
      <c r="G91" s="52"/>
      <c r="H91" s="53"/>
      <c r="I91" s="52"/>
      <c r="J91" s="53"/>
      <c r="K91" s="52"/>
      <c r="L91" s="77"/>
      <c r="M91" s="78"/>
      <c r="N91" s="78"/>
      <c r="O91" s="36"/>
      <c r="P91" s="36"/>
      <c r="Q91" s="36"/>
      <c r="R91" s="141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40"/>
      <c r="AL91" s="140"/>
      <c r="AM91" s="140"/>
      <c r="AN91" s="140"/>
      <c r="AO91" s="140"/>
      <c r="AP91" s="140"/>
      <c r="AQ91" s="140"/>
      <c r="AR91" s="140"/>
      <c r="AS91" s="140"/>
    </row>
    <row r="92" spans="1:45" s="40" customFormat="1" x14ac:dyDescent="0.2">
      <c r="A92" s="27"/>
      <c r="B92" s="80" t="s">
        <v>245</v>
      </c>
      <c r="C92" s="32" t="s">
        <v>246</v>
      </c>
      <c r="D92" s="52">
        <v>3600000</v>
      </c>
      <c r="E92" s="52">
        <v>178000</v>
      </c>
      <c r="F92" s="52"/>
      <c r="G92" s="52"/>
      <c r="H92" s="53">
        <v>500000</v>
      </c>
      <c r="I92" s="52">
        <v>1400000</v>
      </c>
      <c r="J92" s="53">
        <v>1400000</v>
      </c>
      <c r="K92" s="52">
        <v>1400000</v>
      </c>
      <c r="L92" s="77">
        <v>1400000</v>
      </c>
      <c r="M92" s="77">
        <v>122000</v>
      </c>
      <c r="N92" s="78"/>
      <c r="O92" s="39"/>
      <c r="P92" s="39"/>
      <c r="Q92" s="39"/>
      <c r="R92" s="138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2"/>
      <c r="AL92" s="142"/>
      <c r="AM92" s="142"/>
      <c r="AN92" s="142"/>
      <c r="AO92" s="142"/>
      <c r="AP92" s="142"/>
      <c r="AQ92" s="142"/>
      <c r="AR92" s="142"/>
      <c r="AS92" s="142"/>
    </row>
    <row r="93" spans="1:45" s="37" customFormat="1" x14ac:dyDescent="0.2">
      <c r="A93" s="158"/>
      <c r="B93" s="80"/>
      <c r="C93" s="32"/>
      <c r="D93" s="52"/>
      <c r="E93" s="52"/>
      <c r="F93" s="52"/>
      <c r="G93" s="52"/>
      <c r="H93" s="53"/>
      <c r="I93" s="52"/>
      <c r="J93" s="53"/>
      <c r="K93" s="52"/>
      <c r="L93" s="77"/>
      <c r="M93" s="78"/>
      <c r="N93" s="78"/>
      <c r="O93" s="36"/>
      <c r="P93" s="36"/>
      <c r="Q93" s="36"/>
      <c r="R93" s="141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40"/>
      <c r="AL93" s="140"/>
      <c r="AM93" s="140"/>
      <c r="AN93" s="140"/>
      <c r="AO93" s="140"/>
      <c r="AP93" s="140"/>
      <c r="AQ93" s="140"/>
      <c r="AR93" s="140"/>
      <c r="AS93" s="140"/>
    </row>
    <row r="94" spans="1:45" s="40" customFormat="1" x14ac:dyDescent="0.2">
      <c r="A94" s="27"/>
      <c r="B94" s="80" t="s">
        <v>247</v>
      </c>
      <c r="C94" s="32" t="s">
        <v>248</v>
      </c>
      <c r="D94" s="52">
        <v>530000</v>
      </c>
      <c r="E94" s="52">
        <v>30000</v>
      </c>
      <c r="F94" s="52"/>
      <c r="G94" s="52"/>
      <c r="H94" s="53">
        <v>500000</v>
      </c>
      <c r="I94" s="52"/>
      <c r="J94" s="53"/>
      <c r="K94" s="52"/>
      <c r="L94" s="77"/>
      <c r="M94" s="78"/>
      <c r="N94" s="78"/>
      <c r="O94" s="39"/>
      <c r="P94" s="39"/>
      <c r="Q94" s="39"/>
      <c r="R94" s="138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2"/>
      <c r="AL94" s="142"/>
      <c r="AM94" s="142"/>
      <c r="AN94" s="142"/>
      <c r="AO94" s="142"/>
      <c r="AP94" s="142"/>
      <c r="AQ94" s="142"/>
      <c r="AR94" s="142"/>
      <c r="AS94" s="142"/>
    </row>
    <row r="95" spans="1:45" s="37" customFormat="1" x14ac:dyDescent="0.2">
      <c r="A95" s="158"/>
      <c r="B95" s="80"/>
      <c r="C95" s="32"/>
      <c r="D95" s="52"/>
      <c r="E95" s="52"/>
      <c r="F95" s="52"/>
      <c r="G95" s="52"/>
      <c r="H95" s="53"/>
      <c r="I95" s="52"/>
      <c r="J95" s="53"/>
      <c r="K95" s="52"/>
      <c r="L95" s="77"/>
      <c r="M95" s="78"/>
      <c r="N95" s="78"/>
      <c r="O95" s="36"/>
      <c r="P95" s="36"/>
      <c r="Q95" s="36"/>
      <c r="R95" s="141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40"/>
      <c r="AL95" s="140"/>
      <c r="AM95" s="140"/>
      <c r="AN95" s="140"/>
      <c r="AO95" s="140"/>
      <c r="AP95" s="140"/>
      <c r="AQ95" s="140"/>
      <c r="AR95" s="140"/>
      <c r="AS95" s="140"/>
    </row>
    <row r="96" spans="1:45" s="40" customFormat="1" x14ac:dyDescent="0.2">
      <c r="A96" s="27"/>
      <c r="B96" s="80" t="s">
        <v>249</v>
      </c>
      <c r="C96" s="32" t="s">
        <v>250</v>
      </c>
      <c r="D96" s="52">
        <v>8000000</v>
      </c>
      <c r="E96" s="52">
        <v>25900</v>
      </c>
      <c r="F96" s="52"/>
      <c r="G96" s="52"/>
      <c r="H96" s="53">
        <v>4100</v>
      </c>
      <c r="I96" s="52">
        <v>100000</v>
      </c>
      <c r="J96" s="53">
        <v>100000</v>
      </c>
      <c r="K96" s="52">
        <v>870000</v>
      </c>
      <c r="L96" s="77">
        <v>870000</v>
      </c>
      <c r="M96" s="77">
        <v>2000000</v>
      </c>
      <c r="N96" s="77">
        <v>5000000</v>
      </c>
      <c r="O96" s="39"/>
      <c r="P96" s="39"/>
      <c r="Q96" s="39"/>
      <c r="R96" s="138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2"/>
      <c r="AL96" s="142"/>
      <c r="AM96" s="142"/>
      <c r="AN96" s="142"/>
      <c r="AO96" s="142"/>
      <c r="AP96" s="142"/>
      <c r="AQ96" s="142"/>
      <c r="AR96" s="142"/>
      <c r="AS96" s="142"/>
    </row>
    <row r="97" spans="1:45" s="37" customFormat="1" x14ac:dyDescent="0.2">
      <c r="A97" s="158"/>
      <c r="B97" s="80"/>
      <c r="C97" s="32"/>
      <c r="D97" s="52"/>
      <c r="E97" s="52"/>
      <c r="F97" s="52"/>
      <c r="G97" s="52"/>
      <c r="H97" s="53"/>
      <c r="I97" s="52"/>
      <c r="J97" s="53"/>
      <c r="K97" s="52"/>
      <c r="L97" s="77"/>
      <c r="M97" s="78"/>
      <c r="N97" s="78"/>
      <c r="O97" s="36"/>
      <c r="P97" s="36"/>
      <c r="Q97" s="36"/>
      <c r="R97" s="141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40"/>
      <c r="AL97" s="140"/>
      <c r="AM97" s="140"/>
      <c r="AN97" s="140"/>
      <c r="AO97" s="140"/>
      <c r="AP97" s="140"/>
      <c r="AQ97" s="140"/>
      <c r="AR97" s="140"/>
      <c r="AS97" s="140"/>
    </row>
    <row r="98" spans="1:45" s="37" customFormat="1" x14ac:dyDescent="0.2">
      <c r="A98" s="158"/>
      <c r="B98" s="80" t="s">
        <v>276</v>
      </c>
      <c r="C98" s="32" t="s">
        <v>277</v>
      </c>
      <c r="D98" s="52">
        <v>150000</v>
      </c>
      <c r="E98" s="52">
        <v>100000</v>
      </c>
      <c r="F98" s="52"/>
      <c r="G98" s="52"/>
      <c r="H98" s="53">
        <v>50000</v>
      </c>
      <c r="I98" s="52"/>
      <c r="J98" s="53"/>
      <c r="K98" s="52"/>
      <c r="L98" s="77"/>
      <c r="M98" s="78"/>
      <c r="N98" s="78"/>
      <c r="O98" s="36"/>
      <c r="P98" s="36"/>
      <c r="Q98" s="36"/>
      <c r="R98" s="141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40"/>
      <c r="AL98" s="140"/>
      <c r="AM98" s="140"/>
      <c r="AN98" s="140"/>
      <c r="AO98" s="140"/>
      <c r="AP98" s="140"/>
      <c r="AQ98" s="140"/>
      <c r="AR98" s="140"/>
      <c r="AS98" s="140"/>
    </row>
    <row r="99" spans="1:45" s="37" customFormat="1" x14ac:dyDescent="0.2">
      <c r="A99" s="158"/>
      <c r="B99" s="80"/>
      <c r="C99" s="32"/>
      <c r="D99" s="52"/>
      <c r="E99" s="52"/>
      <c r="F99" s="52"/>
      <c r="G99" s="52"/>
      <c r="H99" s="53"/>
      <c r="I99" s="52"/>
      <c r="J99" s="53"/>
      <c r="K99" s="52"/>
      <c r="L99" s="77"/>
      <c r="M99" s="78"/>
      <c r="N99" s="78"/>
      <c r="O99" s="36"/>
      <c r="P99" s="36"/>
      <c r="Q99" s="36"/>
      <c r="R99" s="141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40"/>
      <c r="AL99" s="140"/>
      <c r="AM99" s="140"/>
      <c r="AN99" s="140"/>
      <c r="AO99" s="140"/>
      <c r="AP99" s="140"/>
      <c r="AQ99" s="140"/>
      <c r="AR99" s="140"/>
      <c r="AS99" s="140"/>
    </row>
    <row r="100" spans="1:45" s="40" customFormat="1" x14ac:dyDescent="0.2">
      <c r="A100" s="27"/>
      <c r="B100" s="80" t="s">
        <v>278</v>
      </c>
      <c r="C100" s="32" t="s">
        <v>279</v>
      </c>
      <c r="D100" s="52">
        <v>460000</v>
      </c>
      <c r="E100" s="52">
        <v>0</v>
      </c>
      <c r="F100" s="52"/>
      <c r="G100" s="52"/>
      <c r="H100" s="53">
        <v>260000</v>
      </c>
      <c r="I100" s="52">
        <v>200000</v>
      </c>
      <c r="J100" s="53">
        <v>200000</v>
      </c>
      <c r="K100" s="52"/>
      <c r="L100" s="77"/>
      <c r="M100" s="78"/>
      <c r="N100" s="78"/>
      <c r="O100" s="39"/>
      <c r="P100" s="39"/>
      <c r="Q100" s="39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2"/>
      <c r="AL100" s="142"/>
      <c r="AM100" s="142"/>
      <c r="AN100" s="142"/>
      <c r="AO100" s="142"/>
      <c r="AP100" s="142"/>
      <c r="AQ100" s="142"/>
      <c r="AR100" s="142"/>
      <c r="AS100" s="142"/>
    </row>
    <row r="101" spans="1:45" s="37" customFormat="1" x14ac:dyDescent="0.2">
      <c r="A101" s="158"/>
      <c r="B101" s="80"/>
      <c r="C101" s="32"/>
      <c r="D101" s="52"/>
      <c r="E101" s="52"/>
      <c r="F101" s="52"/>
      <c r="G101" s="52"/>
      <c r="H101" s="53"/>
      <c r="I101" s="52"/>
      <c r="J101" s="53"/>
      <c r="K101" s="52"/>
      <c r="L101" s="77"/>
      <c r="M101" s="78"/>
      <c r="N101" s="78"/>
      <c r="O101" s="36"/>
      <c r="P101" s="36"/>
      <c r="Q101" s="36"/>
      <c r="R101" s="141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40"/>
      <c r="AL101" s="140"/>
      <c r="AM101" s="140"/>
      <c r="AN101" s="140"/>
      <c r="AO101" s="140"/>
      <c r="AP101" s="140"/>
      <c r="AQ101" s="140"/>
      <c r="AR101" s="140"/>
      <c r="AS101" s="140"/>
    </row>
    <row r="102" spans="1:45" s="37" customFormat="1" x14ac:dyDescent="0.2">
      <c r="A102" s="158"/>
      <c r="B102" s="80" t="s">
        <v>280</v>
      </c>
      <c r="C102" s="32" t="s">
        <v>281</v>
      </c>
      <c r="D102" s="52">
        <v>300000</v>
      </c>
      <c r="E102" s="52">
        <v>170000</v>
      </c>
      <c r="F102" s="52"/>
      <c r="G102" s="52"/>
      <c r="H102" s="53">
        <v>100000</v>
      </c>
      <c r="I102" s="52">
        <v>20000</v>
      </c>
      <c r="J102" s="53">
        <v>20000</v>
      </c>
      <c r="K102" s="52"/>
      <c r="L102" s="77"/>
      <c r="M102" s="78"/>
      <c r="N102" s="78"/>
      <c r="O102" s="36"/>
      <c r="P102" s="36"/>
      <c r="Q102" s="36"/>
      <c r="R102" s="141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40"/>
      <c r="AL102" s="140"/>
      <c r="AM102" s="140"/>
      <c r="AN102" s="140"/>
      <c r="AO102" s="140"/>
      <c r="AP102" s="140"/>
      <c r="AQ102" s="140"/>
      <c r="AR102" s="140"/>
      <c r="AS102" s="140"/>
    </row>
    <row r="103" spans="1:45" s="37" customFormat="1" x14ac:dyDescent="0.2">
      <c r="A103" s="158"/>
      <c r="B103" s="80"/>
      <c r="C103" s="32"/>
      <c r="D103" s="52"/>
      <c r="E103" s="52"/>
      <c r="F103" s="52"/>
      <c r="G103" s="52"/>
      <c r="H103" s="53"/>
      <c r="I103" s="52"/>
      <c r="J103" s="53"/>
      <c r="K103" s="52"/>
      <c r="L103" s="77"/>
      <c r="M103" s="78"/>
      <c r="N103" s="78"/>
      <c r="O103" s="36"/>
      <c r="P103" s="36"/>
      <c r="Q103" s="36"/>
      <c r="R103" s="141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40"/>
      <c r="AL103" s="140"/>
      <c r="AM103" s="140"/>
      <c r="AN103" s="140"/>
      <c r="AO103" s="140"/>
      <c r="AP103" s="140"/>
      <c r="AQ103" s="140"/>
      <c r="AR103" s="140"/>
      <c r="AS103" s="140"/>
    </row>
    <row r="104" spans="1:45" s="40" customFormat="1" x14ac:dyDescent="0.2">
      <c r="A104" s="162"/>
      <c r="B104" s="76" t="s">
        <v>99</v>
      </c>
      <c r="C104" s="32" t="s">
        <v>100</v>
      </c>
      <c r="D104" s="52">
        <v>2000000</v>
      </c>
      <c r="E104" s="52">
        <v>170000</v>
      </c>
      <c r="F104" s="52"/>
      <c r="G104" s="52"/>
      <c r="H104" s="53">
        <v>800000</v>
      </c>
      <c r="I104" s="52">
        <v>1030000</v>
      </c>
      <c r="J104" s="53">
        <v>1030000</v>
      </c>
      <c r="K104" s="52"/>
      <c r="L104" s="77"/>
      <c r="M104" s="78"/>
      <c r="N104" s="78"/>
      <c r="O104" s="39"/>
      <c r="P104" s="39"/>
      <c r="Q104" s="39"/>
      <c r="R104" s="138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2"/>
      <c r="AL104" s="142"/>
      <c r="AM104" s="142"/>
      <c r="AN104" s="142"/>
      <c r="AO104" s="142"/>
      <c r="AP104" s="142"/>
      <c r="AQ104" s="142"/>
      <c r="AR104" s="142"/>
      <c r="AS104" s="142"/>
    </row>
    <row r="105" spans="1:45" s="37" customFormat="1" x14ac:dyDescent="0.2">
      <c r="A105" s="161"/>
      <c r="B105" s="76"/>
      <c r="C105" s="32"/>
      <c r="D105" s="52"/>
      <c r="E105" s="52"/>
      <c r="F105" s="52"/>
      <c r="G105" s="52"/>
      <c r="H105" s="53"/>
      <c r="I105" s="52"/>
      <c r="J105" s="53"/>
      <c r="K105" s="52"/>
      <c r="L105" s="77"/>
      <c r="M105" s="78"/>
      <c r="N105" s="78"/>
      <c r="O105" s="36"/>
      <c r="P105" s="36"/>
      <c r="Q105" s="36"/>
      <c r="R105" s="141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40"/>
      <c r="AL105" s="140"/>
      <c r="AM105" s="140"/>
      <c r="AN105" s="140"/>
      <c r="AO105" s="140"/>
      <c r="AP105" s="140"/>
      <c r="AQ105" s="140"/>
      <c r="AR105" s="140"/>
      <c r="AS105" s="140"/>
    </row>
    <row r="106" spans="1:45" s="40" customFormat="1" x14ac:dyDescent="0.2">
      <c r="A106" s="162"/>
      <c r="B106" s="76" t="s">
        <v>182</v>
      </c>
      <c r="C106" s="32" t="s">
        <v>183</v>
      </c>
      <c r="D106" s="52">
        <v>1740000</v>
      </c>
      <c r="E106" s="52">
        <v>120000</v>
      </c>
      <c r="F106" s="52"/>
      <c r="G106" s="52"/>
      <c r="H106" s="53">
        <v>900000</v>
      </c>
      <c r="I106" s="52">
        <v>720000</v>
      </c>
      <c r="J106" s="53">
        <v>720000</v>
      </c>
      <c r="K106" s="52"/>
      <c r="L106" s="77"/>
      <c r="M106" s="78"/>
      <c r="N106" s="78"/>
      <c r="O106" s="39"/>
      <c r="P106" s="39"/>
      <c r="Q106" s="39"/>
      <c r="R106" s="138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2"/>
      <c r="AL106" s="142"/>
      <c r="AM106" s="142"/>
      <c r="AN106" s="142"/>
      <c r="AO106" s="142"/>
      <c r="AP106" s="142"/>
      <c r="AQ106" s="142"/>
      <c r="AR106" s="142"/>
      <c r="AS106" s="142"/>
    </row>
    <row r="107" spans="1:45" s="37" customFormat="1" x14ac:dyDescent="0.2">
      <c r="A107" s="161"/>
      <c r="B107" s="76"/>
      <c r="C107" s="32"/>
      <c r="D107" s="52"/>
      <c r="E107" s="52"/>
      <c r="F107" s="52"/>
      <c r="G107" s="52"/>
      <c r="H107" s="53"/>
      <c r="I107" s="52"/>
      <c r="J107" s="53"/>
      <c r="K107" s="52"/>
      <c r="L107" s="77"/>
      <c r="M107" s="78"/>
      <c r="N107" s="78"/>
      <c r="O107" s="36"/>
      <c r="P107" s="36"/>
      <c r="Q107" s="36"/>
      <c r="R107" s="141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40"/>
      <c r="AL107" s="140"/>
      <c r="AM107" s="140"/>
      <c r="AN107" s="140"/>
      <c r="AO107" s="140"/>
      <c r="AP107" s="140"/>
      <c r="AQ107" s="140"/>
      <c r="AR107" s="140"/>
      <c r="AS107" s="140"/>
    </row>
    <row r="108" spans="1:45" s="40" customFormat="1" x14ac:dyDescent="0.2">
      <c r="A108" s="162"/>
      <c r="B108" s="76" t="s">
        <v>184</v>
      </c>
      <c r="C108" s="32" t="s">
        <v>282</v>
      </c>
      <c r="D108" s="52">
        <v>750000</v>
      </c>
      <c r="E108" s="52">
        <v>90000</v>
      </c>
      <c r="F108" s="52"/>
      <c r="G108" s="52"/>
      <c r="H108" s="53">
        <v>20000</v>
      </c>
      <c r="I108" s="52"/>
      <c r="J108" s="53">
        <v>0</v>
      </c>
      <c r="K108" s="52"/>
      <c r="L108" s="77">
        <v>640000</v>
      </c>
      <c r="M108" s="78"/>
      <c r="N108" s="78"/>
      <c r="O108" s="39"/>
      <c r="P108" s="39"/>
      <c r="Q108" s="39"/>
      <c r="R108" s="138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2"/>
      <c r="AL108" s="142"/>
      <c r="AM108" s="142"/>
      <c r="AN108" s="142"/>
      <c r="AO108" s="142"/>
      <c r="AP108" s="142"/>
      <c r="AQ108" s="142"/>
      <c r="AR108" s="142"/>
      <c r="AS108" s="142"/>
    </row>
    <row r="109" spans="1:45" s="37" customFormat="1" x14ac:dyDescent="0.2">
      <c r="A109" s="161"/>
      <c r="B109" s="76"/>
      <c r="C109" s="32"/>
      <c r="D109" s="52"/>
      <c r="E109" s="52"/>
      <c r="F109" s="52"/>
      <c r="G109" s="52"/>
      <c r="H109" s="53"/>
      <c r="I109" s="52"/>
      <c r="J109" s="53"/>
      <c r="K109" s="52"/>
      <c r="L109" s="77"/>
      <c r="M109" s="78"/>
      <c r="N109" s="78"/>
      <c r="O109" s="36"/>
      <c r="P109" s="36"/>
      <c r="Q109" s="36"/>
      <c r="R109" s="141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40"/>
      <c r="AL109" s="140"/>
      <c r="AM109" s="140"/>
      <c r="AN109" s="140"/>
      <c r="AO109" s="140"/>
      <c r="AP109" s="140"/>
      <c r="AQ109" s="140"/>
      <c r="AR109" s="140"/>
      <c r="AS109" s="140"/>
    </row>
    <row r="110" spans="1:45" s="40" customFormat="1" x14ac:dyDescent="0.2">
      <c r="A110" s="162"/>
      <c r="B110" s="76" t="s">
        <v>185</v>
      </c>
      <c r="C110" s="32" t="s">
        <v>186</v>
      </c>
      <c r="D110" s="52">
        <v>220000</v>
      </c>
      <c r="E110" s="52">
        <v>50000</v>
      </c>
      <c r="F110" s="52"/>
      <c r="G110" s="52"/>
      <c r="H110" s="53">
        <v>170000</v>
      </c>
      <c r="I110" s="52"/>
      <c r="J110" s="53"/>
      <c r="K110" s="52"/>
      <c r="L110" s="77"/>
      <c r="M110" s="78"/>
      <c r="N110" s="78"/>
      <c r="O110" s="39"/>
      <c r="P110" s="39"/>
      <c r="Q110" s="39"/>
      <c r="R110" s="138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2"/>
      <c r="AL110" s="142"/>
      <c r="AM110" s="142"/>
      <c r="AN110" s="142"/>
      <c r="AO110" s="142"/>
      <c r="AP110" s="142"/>
      <c r="AQ110" s="142"/>
      <c r="AR110" s="142"/>
      <c r="AS110" s="142"/>
    </row>
    <row r="111" spans="1:45" s="37" customFormat="1" x14ac:dyDescent="0.2">
      <c r="A111" s="161"/>
      <c r="B111" s="76"/>
      <c r="C111" s="32"/>
      <c r="D111" s="52"/>
      <c r="E111" s="52"/>
      <c r="F111" s="52"/>
      <c r="G111" s="52"/>
      <c r="H111" s="53"/>
      <c r="I111" s="52"/>
      <c r="J111" s="53"/>
      <c r="K111" s="52"/>
      <c r="L111" s="77"/>
      <c r="M111" s="78"/>
      <c r="N111" s="78"/>
      <c r="O111" s="36"/>
      <c r="P111" s="36"/>
      <c r="Q111" s="36"/>
      <c r="R111" s="141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40"/>
      <c r="AL111" s="140"/>
      <c r="AM111" s="140"/>
      <c r="AN111" s="140"/>
      <c r="AO111" s="140"/>
      <c r="AP111" s="140"/>
      <c r="AQ111" s="140"/>
      <c r="AR111" s="140"/>
      <c r="AS111" s="140"/>
    </row>
    <row r="112" spans="1:45" s="40" customFormat="1" x14ac:dyDescent="0.2">
      <c r="A112" s="162"/>
      <c r="B112" s="76" t="s">
        <v>187</v>
      </c>
      <c r="C112" s="32" t="s">
        <v>188</v>
      </c>
      <c r="D112" s="52">
        <v>2150000</v>
      </c>
      <c r="E112" s="52">
        <v>122900</v>
      </c>
      <c r="F112" s="52"/>
      <c r="G112" s="52"/>
      <c r="H112" s="53">
        <v>27100</v>
      </c>
      <c r="I112" s="52">
        <v>200000</v>
      </c>
      <c r="J112" s="53">
        <v>200000</v>
      </c>
      <c r="K112" s="52">
        <v>1000000</v>
      </c>
      <c r="L112" s="77">
        <v>1000000</v>
      </c>
      <c r="M112" s="77">
        <v>800000</v>
      </c>
      <c r="N112" s="78"/>
      <c r="O112" s="39"/>
      <c r="P112" s="39"/>
      <c r="Q112" s="39"/>
      <c r="R112" s="138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2"/>
      <c r="AL112" s="142"/>
      <c r="AM112" s="142"/>
      <c r="AN112" s="142"/>
      <c r="AO112" s="142"/>
      <c r="AP112" s="142"/>
      <c r="AQ112" s="142"/>
      <c r="AR112" s="142"/>
      <c r="AS112" s="142"/>
    </row>
    <row r="113" spans="1:45" s="37" customFormat="1" x14ac:dyDescent="0.2">
      <c r="A113" s="161"/>
      <c r="B113" s="76"/>
      <c r="C113" s="32"/>
      <c r="D113" s="52"/>
      <c r="E113" s="52"/>
      <c r="F113" s="52"/>
      <c r="G113" s="52"/>
      <c r="H113" s="53"/>
      <c r="I113" s="52"/>
      <c r="J113" s="53"/>
      <c r="K113" s="52"/>
      <c r="L113" s="77"/>
      <c r="M113" s="78"/>
      <c r="N113" s="78"/>
      <c r="O113" s="36"/>
      <c r="P113" s="36"/>
      <c r="Q113" s="36"/>
      <c r="R113" s="141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40"/>
      <c r="AL113" s="140"/>
      <c r="AM113" s="140"/>
      <c r="AN113" s="140"/>
      <c r="AO113" s="140"/>
      <c r="AP113" s="140"/>
      <c r="AQ113" s="140"/>
      <c r="AR113" s="140"/>
      <c r="AS113" s="140"/>
    </row>
    <row r="114" spans="1:45" s="40" customFormat="1" x14ac:dyDescent="0.2">
      <c r="A114" s="162"/>
      <c r="B114" s="76" t="s">
        <v>189</v>
      </c>
      <c r="C114" s="32" t="s">
        <v>190</v>
      </c>
      <c r="D114" s="52">
        <v>2950000</v>
      </c>
      <c r="E114" s="52">
        <v>188300</v>
      </c>
      <c r="F114" s="52"/>
      <c r="G114" s="52"/>
      <c r="H114" s="53">
        <v>11700</v>
      </c>
      <c r="I114" s="52">
        <v>200000</v>
      </c>
      <c r="J114" s="53">
        <v>200000</v>
      </c>
      <c r="K114" s="52">
        <v>100000</v>
      </c>
      <c r="L114" s="77">
        <v>100000</v>
      </c>
      <c r="M114" s="77">
        <v>600000</v>
      </c>
      <c r="N114" s="77">
        <v>1850000</v>
      </c>
      <c r="O114" s="39"/>
      <c r="P114" s="39"/>
      <c r="Q114" s="39"/>
      <c r="R114" s="138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2"/>
      <c r="AL114" s="142"/>
      <c r="AM114" s="142"/>
      <c r="AN114" s="142"/>
      <c r="AO114" s="142"/>
      <c r="AP114" s="142"/>
      <c r="AQ114" s="142"/>
      <c r="AR114" s="142"/>
      <c r="AS114" s="142"/>
    </row>
    <row r="115" spans="1:45" s="37" customFormat="1" x14ac:dyDescent="0.2">
      <c r="A115" s="161"/>
      <c r="B115" s="76"/>
      <c r="C115" s="32"/>
      <c r="D115" s="52"/>
      <c r="E115" s="52"/>
      <c r="F115" s="52"/>
      <c r="G115" s="52"/>
      <c r="H115" s="53"/>
      <c r="I115" s="52"/>
      <c r="J115" s="53"/>
      <c r="K115" s="52"/>
      <c r="L115" s="77"/>
      <c r="M115" s="78"/>
      <c r="N115" s="78"/>
      <c r="O115" s="36"/>
      <c r="P115" s="36"/>
      <c r="Q115" s="36"/>
      <c r="R115" s="141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40"/>
      <c r="AL115" s="140"/>
      <c r="AM115" s="140"/>
      <c r="AN115" s="140"/>
      <c r="AO115" s="140"/>
      <c r="AP115" s="140"/>
      <c r="AQ115" s="140"/>
      <c r="AR115" s="140"/>
      <c r="AS115" s="140"/>
    </row>
    <row r="116" spans="1:45" s="40" customFormat="1" x14ac:dyDescent="0.2">
      <c r="A116" s="162"/>
      <c r="B116" s="76" t="s">
        <v>191</v>
      </c>
      <c r="C116" s="32" t="s">
        <v>192</v>
      </c>
      <c r="D116" s="52">
        <v>1080000</v>
      </c>
      <c r="E116" s="52">
        <v>105000</v>
      </c>
      <c r="F116" s="52"/>
      <c r="G116" s="52"/>
      <c r="H116" s="53">
        <v>975000</v>
      </c>
      <c r="I116" s="52"/>
      <c r="J116" s="53"/>
      <c r="K116" s="52"/>
      <c r="L116" s="77"/>
      <c r="M116" s="78"/>
      <c r="N116" s="78"/>
      <c r="O116" s="39"/>
      <c r="P116" s="39"/>
      <c r="Q116" s="39"/>
      <c r="R116" s="138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2"/>
      <c r="AL116" s="142"/>
      <c r="AM116" s="142"/>
      <c r="AN116" s="142"/>
      <c r="AO116" s="142"/>
      <c r="AP116" s="142"/>
      <c r="AQ116" s="142"/>
      <c r="AR116" s="142"/>
      <c r="AS116" s="142"/>
    </row>
    <row r="117" spans="1:45" s="37" customFormat="1" x14ac:dyDescent="0.2">
      <c r="A117" s="161"/>
      <c r="B117" s="76"/>
      <c r="C117" s="32"/>
      <c r="D117" s="52"/>
      <c r="E117" s="52"/>
      <c r="F117" s="52"/>
      <c r="G117" s="52"/>
      <c r="H117" s="53"/>
      <c r="I117" s="52"/>
      <c r="J117" s="53"/>
      <c r="K117" s="52"/>
      <c r="L117" s="77"/>
      <c r="M117" s="78"/>
      <c r="N117" s="78"/>
      <c r="O117" s="36"/>
      <c r="P117" s="36"/>
      <c r="Q117" s="36"/>
      <c r="R117" s="141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40"/>
      <c r="AL117" s="140"/>
      <c r="AM117" s="140"/>
      <c r="AN117" s="140"/>
      <c r="AO117" s="140"/>
      <c r="AP117" s="140"/>
      <c r="AQ117" s="140"/>
      <c r="AR117" s="140"/>
      <c r="AS117" s="140"/>
    </row>
    <row r="118" spans="1:45" s="40" customFormat="1" x14ac:dyDescent="0.2">
      <c r="A118" s="162"/>
      <c r="B118" s="76" t="s">
        <v>193</v>
      </c>
      <c r="C118" s="32" t="s">
        <v>194</v>
      </c>
      <c r="D118" s="52">
        <v>1200000</v>
      </c>
      <c r="E118" s="52">
        <v>100000</v>
      </c>
      <c r="F118" s="52"/>
      <c r="G118" s="52"/>
      <c r="H118" s="53">
        <v>0</v>
      </c>
      <c r="I118" s="52"/>
      <c r="J118" s="53">
        <v>10000</v>
      </c>
      <c r="K118" s="52">
        <v>90000</v>
      </c>
      <c r="L118" s="77">
        <v>90000</v>
      </c>
      <c r="M118" s="77">
        <v>900000</v>
      </c>
      <c r="N118" s="77">
        <v>100000</v>
      </c>
      <c r="O118" s="39"/>
      <c r="P118" s="39"/>
      <c r="Q118" s="39"/>
      <c r="R118" s="138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2"/>
      <c r="AL118" s="142"/>
      <c r="AM118" s="142"/>
      <c r="AN118" s="142"/>
      <c r="AO118" s="142"/>
      <c r="AP118" s="142"/>
      <c r="AQ118" s="142"/>
      <c r="AR118" s="142"/>
      <c r="AS118" s="142"/>
    </row>
    <row r="119" spans="1:45" s="37" customFormat="1" x14ac:dyDescent="0.2">
      <c r="A119" s="161"/>
      <c r="B119" s="76"/>
      <c r="C119" s="32"/>
      <c r="D119" s="52"/>
      <c r="E119" s="52"/>
      <c r="F119" s="52"/>
      <c r="G119" s="52"/>
      <c r="H119" s="53"/>
      <c r="I119" s="52"/>
      <c r="J119" s="53"/>
      <c r="K119" s="52"/>
      <c r="L119" s="77"/>
      <c r="M119" s="78"/>
      <c r="N119" s="78"/>
      <c r="O119" s="36"/>
      <c r="P119" s="36"/>
      <c r="Q119" s="36"/>
      <c r="R119" s="141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40"/>
      <c r="AL119" s="140"/>
      <c r="AM119" s="140"/>
      <c r="AN119" s="140"/>
      <c r="AO119" s="140"/>
      <c r="AP119" s="140"/>
      <c r="AQ119" s="140"/>
      <c r="AR119" s="140"/>
      <c r="AS119" s="140"/>
    </row>
    <row r="120" spans="1:45" s="40" customFormat="1" x14ac:dyDescent="0.2">
      <c r="A120" s="162"/>
      <c r="B120" s="76" t="s">
        <v>196</v>
      </c>
      <c r="C120" s="32" t="s">
        <v>195</v>
      </c>
      <c r="D120" s="52">
        <v>990000</v>
      </c>
      <c r="E120" s="52">
        <v>95000</v>
      </c>
      <c r="F120" s="52"/>
      <c r="G120" s="52"/>
      <c r="H120" s="53">
        <v>0</v>
      </c>
      <c r="I120" s="52"/>
      <c r="J120" s="53">
        <v>0</v>
      </c>
      <c r="K120" s="52"/>
      <c r="L120" s="77">
        <v>895000</v>
      </c>
      <c r="M120" s="78"/>
      <c r="N120" s="78"/>
      <c r="O120" s="39"/>
      <c r="P120" s="39"/>
      <c r="Q120" s="39"/>
      <c r="R120" s="138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2"/>
      <c r="AL120" s="142"/>
      <c r="AM120" s="142"/>
      <c r="AN120" s="142"/>
      <c r="AO120" s="142"/>
      <c r="AP120" s="142"/>
      <c r="AQ120" s="142"/>
      <c r="AR120" s="142"/>
      <c r="AS120" s="142"/>
    </row>
    <row r="121" spans="1:45" s="37" customFormat="1" x14ac:dyDescent="0.2">
      <c r="A121" s="161"/>
      <c r="B121" s="76"/>
      <c r="C121" s="32"/>
      <c r="D121" s="52"/>
      <c r="E121" s="52"/>
      <c r="F121" s="52"/>
      <c r="G121" s="52"/>
      <c r="H121" s="53"/>
      <c r="I121" s="52"/>
      <c r="J121" s="53"/>
      <c r="K121" s="52"/>
      <c r="L121" s="77"/>
      <c r="M121" s="78"/>
      <c r="N121" s="78"/>
      <c r="O121" s="36"/>
      <c r="P121" s="36"/>
      <c r="Q121" s="36"/>
      <c r="R121" s="141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40"/>
      <c r="AL121" s="140"/>
      <c r="AM121" s="140"/>
      <c r="AN121" s="140"/>
      <c r="AO121" s="140"/>
      <c r="AP121" s="140"/>
      <c r="AQ121" s="140"/>
      <c r="AR121" s="140"/>
      <c r="AS121" s="140"/>
    </row>
    <row r="122" spans="1:45" s="40" customFormat="1" x14ac:dyDescent="0.2">
      <c r="A122" s="162"/>
      <c r="B122" s="80" t="s">
        <v>197</v>
      </c>
      <c r="C122" s="32" t="s">
        <v>283</v>
      </c>
      <c r="D122" s="52">
        <v>1180000</v>
      </c>
      <c r="E122" s="52">
        <v>30000</v>
      </c>
      <c r="F122" s="52"/>
      <c r="G122" s="52"/>
      <c r="H122" s="53">
        <v>450000</v>
      </c>
      <c r="I122" s="52">
        <v>700000</v>
      </c>
      <c r="J122" s="53">
        <v>700000</v>
      </c>
      <c r="K122" s="52"/>
      <c r="L122" s="77"/>
      <c r="M122" s="78"/>
      <c r="N122" s="78"/>
      <c r="O122" s="39"/>
      <c r="P122" s="39"/>
      <c r="Q122" s="39"/>
      <c r="R122" s="138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2"/>
      <c r="AL122" s="142"/>
      <c r="AM122" s="142"/>
      <c r="AN122" s="142"/>
      <c r="AO122" s="142"/>
      <c r="AP122" s="142"/>
      <c r="AQ122" s="142"/>
      <c r="AR122" s="142"/>
      <c r="AS122" s="142"/>
    </row>
    <row r="123" spans="1:45" s="37" customFormat="1" x14ac:dyDescent="0.2">
      <c r="A123" s="161"/>
      <c r="B123" s="76"/>
      <c r="C123" s="32"/>
      <c r="D123" s="52"/>
      <c r="E123" s="52"/>
      <c r="F123" s="52"/>
      <c r="G123" s="52"/>
      <c r="H123" s="53"/>
      <c r="I123" s="52"/>
      <c r="J123" s="53"/>
      <c r="K123" s="52"/>
      <c r="L123" s="77"/>
      <c r="M123" s="78"/>
      <c r="N123" s="78"/>
      <c r="O123" s="36"/>
      <c r="P123" s="36"/>
      <c r="Q123" s="36"/>
      <c r="R123" s="141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139"/>
      <c r="AG123" s="139"/>
      <c r="AH123" s="139"/>
      <c r="AI123" s="139"/>
      <c r="AJ123" s="139"/>
      <c r="AK123" s="140"/>
      <c r="AL123" s="140"/>
      <c r="AM123" s="140"/>
      <c r="AN123" s="140"/>
      <c r="AO123" s="140"/>
      <c r="AP123" s="140"/>
      <c r="AQ123" s="140"/>
      <c r="AR123" s="140"/>
      <c r="AS123" s="140"/>
    </row>
    <row r="124" spans="1:45" s="40" customFormat="1" x14ac:dyDescent="0.2">
      <c r="A124" s="162"/>
      <c r="B124" s="76" t="s">
        <v>198</v>
      </c>
      <c r="C124" s="32" t="s">
        <v>284</v>
      </c>
      <c r="D124" s="52">
        <v>1600000</v>
      </c>
      <c r="E124" s="52">
        <v>100000</v>
      </c>
      <c r="F124" s="52"/>
      <c r="G124" s="52"/>
      <c r="H124" s="53">
        <v>1200000</v>
      </c>
      <c r="I124" s="52">
        <v>300000</v>
      </c>
      <c r="J124" s="53">
        <v>300000</v>
      </c>
      <c r="K124" s="52"/>
      <c r="L124" s="77"/>
      <c r="M124" s="78"/>
      <c r="N124" s="78"/>
      <c r="O124" s="39"/>
      <c r="P124" s="39"/>
      <c r="Q124" s="39"/>
      <c r="R124" s="138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2"/>
      <c r="AL124" s="142"/>
      <c r="AM124" s="142"/>
      <c r="AN124" s="142"/>
      <c r="AO124" s="142"/>
      <c r="AP124" s="142"/>
      <c r="AQ124" s="142"/>
      <c r="AR124" s="142"/>
      <c r="AS124" s="142"/>
    </row>
    <row r="125" spans="1:45" s="37" customFormat="1" x14ac:dyDescent="0.2">
      <c r="A125" s="161"/>
      <c r="B125" s="76"/>
      <c r="C125" s="32"/>
      <c r="D125" s="52"/>
      <c r="E125" s="52"/>
      <c r="F125" s="52"/>
      <c r="G125" s="52"/>
      <c r="H125" s="53"/>
      <c r="I125" s="52"/>
      <c r="J125" s="53"/>
      <c r="K125" s="52"/>
      <c r="L125" s="77"/>
      <c r="M125" s="78"/>
      <c r="N125" s="78"/>
      <c r="O125" s="36"/>
      <c r="P125" s="36"/>
      <c r="Q125" s="36"/>
      <c r="R125" s="141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40"/>
      <c r="AL125" s="140"/>
      <c r="AM125" s="140"/>
      <c r="AN125" s="140"/>
      <c r="AO125" s="140"/>
      <c r="AP125" s="140"/>
      <c r="AQ125" s="140"/>
      <c r="AR125" s="140"/>
      <c r="AS125" s="140"/>
    </row>
    <row r="126" spans="1:45" s="40" customFormat="1" x14ac:dyDescent="0.2">
      <c r="A126" s="162"/>
      <c r="B126" s="76" t="s">
        <v>199</v>
      </c>
      <c r="C126" s="32" t="s">
        <v>285</v>
      </c>
      <c r="D126" s="52">
        <v>700000</v>
      </c>
      <c r="E126" s="52">
        <v>460000</v>
      </c>
      <c r="F126" s="52"/>
      <c r="G126" s="52"/>
      <c r="H126" s="53">
        <v>240000</v>
      </c>
      <c r="I126" s="52"/>
      <c r="J126" s="53"/>
      <c r="K126" s="52"/>
      <c r="L126" s="77"/>
      <c r="M126" s="78"/>
      <c r="N126" s="78"/>
      <c r="O126" s="39"/>
      <c r="P126" s="39"/>
      <c r="Q126" s="39"/>
      <c r="R126" s="138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141"/>
      <c r="AJ126" s="141"/>
      <c r="AK126" s="142"/>
      <c r="AL126" s="142"/>
      <c r="AM126" s="142"/>
      <c r="AN126" s="142"/>
      <c r="AO126" s="142"/>
      <c r="AP126" s="142"/>
      <c r="AQ126" s="142"/>
      <c r="AR126" s="142"/>
      <c r="AS126" s="142"/>
    </row>
    <row r="127" spans="1:45" s="37" customFormat="1" x14ac:dyDescent="0.2">
      <c r="A127" s="161"/>
      <c r="B127" s="76"/>
      <c r="C127" s="32"/>
      <c r="D127" s="52"/>
      <c r="E127" s="52"/>
      <c r="F127" s="52"/>
      <c r="G127" s="52"/>
      <c r="H127" s="53"/>
      <c r="I127" s="52"/>
      <c r="J127" s="53"/>
      <c r="K127" s="52"/>
      <c r="L127" s="77"/>
      <c r="M127" s="78"/>
      <c r="N127" s="78"/>
      <c r="O127" s="36"/>
      <c r="P127" s="36"/>
      <c r="Q127" s="36"/>
      <c r="R127" s="141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C127" s="139"/>
      <c r="AD127" s="139"/>
      <c r="AE127" s="139"/>
      <c r="AF127" s="139"/>
      <c r="AG127" s="139"/>
      <c r="AH127" s="139"/>
      <c r="AI127" s="139"/>
      <c r="AJ127" s="139"/>
      <c r="AK127" s="140"/>
      <c r="AL127" s="140"/>
      <c r="AM127" s="140"/>
      <c r="AN127" s="140"/>
      <c r="AO127" s="140"/>
      <c r="AP127" s="140"/>
      <c r="AQ127" s="140"/>
      <c r="AR127" s="140"/>
      <c r="AS127" s="140"/>
    </row>
    <row r="128" spans="1:45" s="40" customFormat="1" x14ac:dyDescent="0.2">
      <c r="A128" s="162"/>
      <c r="B128" s="76" t="s">
        <v>200</v>
      </c>
      <c r="C128" s="32" t="s">
        <v>286</v>
      </c>
      <c r="D128" s="52">
        <v>490000</v>
      </c>
      <c r="E128" s="52">
        <v>0</v>
      </c>
      <c r="F128" s="52"/>
      <c r="G128" s="52"/>
      <c r="H128" s="53">
        <v>10000</v>
      </c>
      <c r="I128" s="52">
        <v>10000</v>
      </c>
      <c r="J128" s="53">
        <v>10000</v>
      </c>
      <c r="K128" s="52">
        <v>10000</v>
      </c>
      <c r="L128" s="77">
        <v>10000</v>
      </c>
      <c r="M128" s="77">
        <v>460000</v>
      </c>
      <c r="N128" s="78"/>
      <c r="O128" s="39"/>
      <c r="P128" s="39"/>
      <c r="Q128" s="39"/>
      <c r="R128" s="138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2"/>
      <c r="AL128" s="142"/>
      <c r="AM128" s="142"/>
      <c r="AN128" s="142"/>
      <c r="AO128" s="142"/>
      <c r="AP128" s="142"/>
      <c r="AQ128" s="142"/>
      <c r="AR128" s="142"/>
      <c r="AS128" s="142"/>
    </row>
    <row r="129" spans="1:45" s="37" customFormat="1" x14ac:dyDescent="0.2">
      <c r="A129" s="161"/>
      <c r="B129" s="76"/>
      <c r="C129" s="32"/>
      <c r="D129" s="52"/>
      <c r="E129" s="52"/>
      <c r="F129" s="52"/>
      <c r="G129" s="52"/>
      <c r="H129" s="53"/>
      <c r="I129" s="52"/>
      <c r="J129" s="53"/>
      <c r="K129" s="52"/>
      <c r="L129" s="77"/>
      <c r="M129" s="78"/>
      <c r="N129" s="78"/>
      <c r="O129" s="36"/>
      <c r="P129" s="36"/>
      <c r="Q129" s="36"/>
      <c r="R129" s="141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40"/>
      <c r="AL129" s="140"/>
      <c r="AM129" s="140"/>
      <c r="AN129" s="140"/>
      <c r="AO129" s="140"/>
      <c r="AP129" s="140"/>
      <c r="AQ129" s="140"/>
      <c r="AR129" s="140"/>
      <c r="AS129" s="140"/>
    </row>
    <row r="130" spans="1:45" s="40" customFormat="1" x14ac:dyDescent="0.2">
      <c r="A130" s="162"/>
      <c r="B130" s="76" t="s">
        <v>201</v>
      </c>
      <c r="C130" s="32" t="s">
        <v>287</v>
      </c>
      <c r="D130" s="52">
        <v>1400000</v>
      </c>
      <c r="E130" s="52">
        <v>25000</v>
      </c>
      <c r="F130" s="52"/>
      <c r="G130" s="52"/>
      <c r="H130" s="53">
        <v>20000</v>
      </c>
      <c r="I130" s="52">
        <v>10000</v>
      </c>
      <c r="J130" s="53">
        <v>10000</v>
      </c>
      <c r="K130" s="52">
        <v>245000</v>
      </c>
      <c r="L130" s="77">
        <v>245000</v>
      </c>
      <c r="M130" s="77">
        <v>900000</v>
      </c>
      <c r="N130" s="77">
        <v>200000</v>
      </c>
      <c r="O130" s="39"/>
      <c r="P130" s="39"/>
      <c r="Q130" s="39"/>
      <c r="R130" s="138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141"/>
      <c r="AJ130" s="141"/>
      <c r="AK130" s="142"/>
      <c r="AL130" s="142"/>
      <c r="AM130" s="142"/>
      <c r="AN130" s="142"/>
      <c r="AO130" s="142"/>
      <c r="AP130" s="142"/>
      <c r="AQ130" s="142"/>
      <c r="AR130" s="142"/>
      <c r="AS130" s="142"/>
    </row>
    <row r="131" spans="1:45" s="37" customFormat="1" x14ac:dyDescent="0.2">
      <c r="A131" s="161"/>
      <c r="B131" s="76"/>
      <c r="C131" s="32"/>
      <c r="D131" s="52"/>
      <c r="E131" s="52"/>
      <c r="F131" s="52"/>
      <c r="G131" s="52"/>
      <c r="H131" s="53"/>
      <c r="I131" s="52"/>
      <c r="J131" s="53"/>
      <c r="K131" s="52"/>
      <c r="L131" s="77"/>
      <c r="M131" s="78"/>
      <c r="N131" s="78"/>
      <c r="O131" s="36"/>
      <c r="P131" s="36"/>
      <c r="Q131" s="36"/>
      <c r="R131" s="141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40"/>
      <c r="AL131" s="140"/>
      <c r="AM131" s="140"/>
      <c r="AN131" s="140"/>
      <c r="AO131" s="140"/>
      <c r="AP131" s="140"/>
      <c r="AQ131" s="140"/>
      <c r="AR131" s="140"/>
      <c r="AS131" s="140"/>
    </row>
    <row r="132" spans="1:45" s="40" customFormat="1" x14ac:dyDescent="0.2">
      <c r="A132" s="162"/>
      <c r="B132" s="76" t="s">
        <v>202</v>
      </c>
      <c r="C132" s="32" t="s">
        <v>288</v>
      </c>
      <c r="D132" s="52">
        <v>1180000</v>
      </c>
      <c r="E132" s="52">
        <v>80000</v>
      </c>
      <c r="F132" s="52"/>
      <c r="G132" s="52"/>
      <c r="H132" s="53">
        <v>200000</v>
      </c>
      <c r="I132" s="52">
        <v>900000</v>
      </c>
      <c r="J132" s="53">
        <v>900000</v>
      </c>
      <c r="K132" s="52"/>
      <c r="L132" s="77"/>
      <c r="M132" s="78"/>
      <c r="N132" s="78"/>
      <c r="O132" s="39"/>
      <c r="P132" s="39"/>
      <c r="Q132" s="39"/>
      <c r="R132" s="138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141"/>
      <c r="AJ132" s="141"/>
      <c r="AK132" s="142"/>
      <c r="AL132" s="142"/>
      <c r="AM132" s="142"/>
      <c r="AN132" s="142"/>
      <c r="AO132" s="142"/>
      <c r="AP132" s="142"/>
      <c r="AQ132" s="142"/>
      <c r="AR132" s="142"/>
      <c r="AS132" s="142"/>
    </row>
    <row r="133" spans="1:45" s="37" customFormat="1" x14ac:dyDescent="0.2">
      <c r="A133" s="161"/>
      <c r="B133" s="76"/>
      <c r="C133" s="32"/>
      <c r="D133" s="52"/>
      <c r="E133" s="52"/>
      <c r="F133" s="52"/>
      <c r="G133" s="52"/>
      <c r="H133" s="53"/>
      <c r="I133" s="52"/>
      <c r="J133" s="53"/>
      <c r="K133" s="52"/>
      <c r="L133" s="77"/>
      <c r="M133" s="78"/>
      <c r="N133" s="78"/>
      <c r="O133" s="36"/>
      <c r="P133" s="36"/>
      <c r="Q133" s="36"/>
      <c r="R133" s="141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39"/>
      <c r="AE133" s="139"/>
      <c r="AF133" s="139"/>
      <c r="AG133" s="139"/>
      <c r="AH133" s="139"/>
      <c r="AI133" s="139"/>
      <c r="AJ133" s="139"/>
      <c r="AK133" s="140"/>
      <c r="AL133" s="140"/>
      <c r="AM133" s="140"/>
      <c r="AN133" s="140"/>
      <c r="AO133" s="140"/>
      <c r="AP133" s="140"/>
      <c r="AQ133" s="140"/>
      <c r="AR133" s="140"/>
      <c r="AS133" s="140"/>
    </row>
    <row r="134" spans="1:45" s="37" customFormat="1" x14ac:dyDescent="0.2">
      <c r="A134" s="158"/>
      <c r="B134" s="80" t="s">
        <v>101</v>
      </c>
      <c r="C134" s="32" t="s">
        <v>102</v>
      </c>
      <c r="D134" s="52">
        <v>3200000</v>
      </c>
      <c r="E134" s="52">
        <v>2900000</v>
      </c>
      <c r="F134" s="52"/>
      <c r="G134" s="52"/>
      <c r="H134" s="53">
        <v>250000</v>
      </c>
      <c r="I134" s="52">
        <v>50000</v>
      </c>
      <c r="J134" s="53">
        <v>50000</v>
      </c>
      <c r="K134" s="52"/>
      <c r="L134" s="77">
        <v>0</v>
      </c>
      <c r="M134" s="77">
        <v>0</v>
      </c>
      <c r="N134" s="78"/>
      <c r="O134" s="36"/>
      <c r="P134" s="36"/>
      <c r="Q134" s="36"/>
      <c r="R134" s="141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  <c r="AF134" s="139"/>
      <c r="AG134" s="139"/>
      <c r="AH134" s="139"/>
      <c r="AI134" s="139"/>
      <c r="AJ134" s="139"/>
      <c r="AK134" s="140"/>
      <c r="AL134" s="140"/>
      <c r="AM134" s="140"/>
      <c r="AN134" s="140"/>
      <c r="AO134" s="140"/>
      <c r="AP134" s="140"/>
      <c r="AQ134" s="140"/>
      <c r="AR134" s="140"/>
      <c r="AS134" s="140"/>
    </row>
    <row r="135" spans="1:45" s="37" customFormat="1" x14ac:dyDescent="0.2">
      <c r="A135" s="158"/>
      <c r="B135" s="80"/>
      <c r="C135" s="32"/>
      <c r="D135" s="52"/>
      <c r="E135" s="52"/>
      <c r="F135" s="52"/>
      <c r="G135" s="52"/>
      <c r="H135" s="53"/>
      <c r="I135" s="52"/>
      <c r="J135" s="53"/>
      <c r="K135" s="52"/>
      <c r="L135" s="77"/>
      <c r="M135" s="78"/>
      <c r="N135" s="78"/>
      <c r="O135" s="36"/>
      <c r="P135" s="36"/>
      <c r="Q135" s="36"/>
      <c r="R135" s="141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39"/>
      <c r="AI135" s="139"/>
      <c r="AJ135" s="139"/>
      <c r="AK135" s="140"/>
      <c r="AL135" s="140"/>
      <c r="AM135" s="140"/>
      <c r="AN135" s="140"/>
      <c r="AO135" s="140"/>
      <c r="AP135" s="140"/>
      <c r="AQ135" s="140"/>
      <c r="AR135" s="140"/>
      <c r="AS135" s="140"/>
    </row>
    <row r="136" spans="1:45" s="37" customFormat="1" x14ac:dyDescent="0.2">
      <c r="A136" s="158"/>
      <c r="B136" s="76" t="s">
        <v>289</v>
      </c>
      <c r="C136" s="87" t="s">
        <v>290</v>
      </c>
      <c r="D136" s="52">
        <v>800000</v>
      </c>
      <c r="E136" s="52">
        <v>250000</v>
      </c>
      <c r="F136" s="52"/>
      <c r="G136" s="52"/>
      <c r="H136" s="53">
        <v>550000</v>
      </c>
      <c r="I136" s="52"/>
      <c r="J136" s="53"/>
      <c r="K136" s="52"/>
      <c r="L136" s="77"/>
      <c r="M136" s="78"/>
      <c r="N136" s="78"/>
      <c r="O136" s="39"/>
      <c r="P136" s="39"/>
      <c r="Q136" s="39"/>
      <c r="R136" s="141"/>
      <c r="S136" s="141"/>
      <c r="T136" s="141"/>
      <c r="U136" s="139"/>
      <c r="V136" s="139"/>
      <c r="W136" s="139"/>
      <c r="X136" s="139"/>
      <c r="Y136" s="139"/>
      <c r="Z136" s="139"/>
      <c r="AA136" s="139"/>
      <c r="AB136" s="139"/>
      <c r="AC136" s="139"/>
      <c r="AD136" s="139"/>
      <c r="AE136" s="139"/>
      <c r="AF136" s="139"/>
      <c r="AG136" s="139"/>
      <c r="AH136" s="139"/>
      <c r="AI136" s="139"/>
      <c r="AJ136" s="139"/>
      <c r="AK136" s="140"/>
      <c r="AL136" s="140"/>
      <c r="AM136" s="140"/>
      <c r="AN136" s="140"/>
      <c r="AO136" s="140"/>
      <c r="AP136" s="140"/>
      <c r="AQ136" s="140"/>
      <c r="AR136" s="140"/>
      <c r="AS136" s="140"/>
    </row>
    <row r="137" spans="1:45" s="37" customFormat="1" x14ac:dyDescent="0.2">
      <c r="A137" s="161"/>
      <c r="B137" s="76"/>
      <c r="C137" s="32"/>
      <c r="D137" s="52"/>
      <c r="E137" s="52"/>
      <c r="F137" s="52"/>
      <c r="G137" s="52"/>
      <c r="H137" s="53"/>
      <c r="I137" s="52"/>
      <c r="J137" s="53"/>
      <c r="K137" s="52"/>
      <c r="L137" s="77"/>
      <c r="M137" s="78"/>
      <c r="N137" s="78"/>
      <c r="O137" s="39"/>
      <c r="P137" s="39"/>
      <c r="Q137" s="39"/>
      <c r="R137" s="141"/>
      <c r="S137" s="141"/>
      <c r="T137" s="141"/>
      <c r="U137" s="139"/>
      <c r="V137" s="139"/>
      <c r="W137" s="139"/>
      <c r="X137" s="139"/>
      <c r="Y137" s="139"/>
      <c r="Z137" s="139"/>
      <c r="AA137" s="139"/>
      <c r="AB137" s="139"/>
      <c r="AC137" s="139"/>
      <c r="AD137" s="139"/>
      <c r="AE137" s="139"/>
      <c r="AF137" s="139"/>
      <c r="AG137" s="139"/>
      <c r="AH137" s="139"/>
      <c r="AI137" s="139"/>
      <c r="AJ137" s="139"/>
      <c r="AK137" s="140"/>
      <c r="AL137" s="140"/>
      <c r="AM137" s="140"/>
      <c r="AN137" s="140"/>
      <c r="AO137" s="140"/>
      <c r="AP137" s="140"/>
      <c r="AQ137" s="140"/>
      <c r="AR137" s="140"/>
      <c r="AS137" s="140"/>
    </row>
    <row r="138" spans="1:45" s="40" customFormat="1" x14ac:dyDescent="0.2">
      <c r="A138" s="162"/>
      <c r="B138" s="76" t="s">
        <v>291</v>
      </c>
      <c r="C138" s="32" t="s">
        <v>169</v>
      </c>
      <c r="D138" s="52">
        <v>730000</v>
      </c>
      <c r="E138" s="52">
        <v>250000</v>
      </c>
      <c r="F138" s="52"/>
      <c r="G138" s="52"/>
      <c r="H138" s="53">
        <v>480000</v>
      </c>
      <c r="I138" s="52"/>
      <c r="J138" s="53"/>
      <c r="K138" s="52"/>
      <c r="L138" s="77"/>
      <c r="M138" s="78"/>
      <c r="N138" s="78"/>
      <c r="O138" s="39"/>
      <c r="P138" s="39"/>
      <c r="Q138" s="39"/>
      <c r="R138" s="138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  <c r="AI138" s="141"/>
      <c r="AJ138" s="141"/>
      <c r="AK138" s="142"/>
      <c r="AL138" s="142"/>
      <c r="AM138" s="142"/>
      <c r="AN138" s="142"/>
      <c r="AO138" s="142"/>
      <c r="AP138" s="142"/>
      <c r="AQ138" s="142"/>
      <c r="AR138" s="142"/>
      <c r="AS138" s="142"/>
    </row>
    <row r="139" spans="1:45" s="3" customFormat="1" x14ac:dyDescent="0.2">
      <c r="A139" s="27"/>
      <c r="B139" s="80"/>
      <c r="C139" s="32"/>
      <c r="D139" s="52"/>
      <c r="E139" s="52"/>
      <c r="F139" s="52"/>
      <c r="G139" s="52"/>
      <c r="H139" s="53"/>
      <c r="I139" s="52"/>
      <c r="J139" s="53"/>
      <c r="K139" s="52"/>
      <c r="L139" s="52"/>
      <c r="M139" s="52"/>
      <c r="N139" s="52"/>
      <c r="O139" s="4"/>
      <c r="P139" s="5"/>
      <c r="Q139" s="9"/>
      <c r="R139" s="81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</row>
    <row r="140" spans="1:45" ht="15.75" x14ac:dyDescent="0.25">
      <c r="A140" s="27"/>
      <c r="B140" s="80"/>
      <c r="C140" s="33" t="s">
        <v>27</v>
      </c>
      <c r="D140" s="52"/>
      <c r="E140" s="52"/>
      <c r="F140" s="52"/>
      <c r="G140" s="52"/>
      <c r="H140" s="53"/>
      <c r="I140" s="52"/>
      <c r="J140" s="53"/>
      <c r="K140" s="52"/>
      <c r="L140" s="52"/>
      <c r="M140" s="52"/>
      <c r="N140" s="52"/>
      <c r="O140" s="10"/>
      <c r="P140" s="7"/>
      <c r="Q140" s="6"/>
      <c r="R140" s="81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 ht="15.75" x14ac:dyDescent="0.25">
      <c r="A141" s="27"/>
      <c r="B141" s="80"/>
      <c r="C141" s="33"/>
      <c r="D141" s="52"/>
      <c r="E141" s="52"/>
      <c r="F141" s="52"/>
      <c r="G141" s="52"/>
      <c r="H141" s="53"/>
      <c r="I141" s="52"/>
      <c r="J141" s="53"/>
      <c r="K141" s="52"/>
      <c r="L141" s="52"/>
      <c r="M141" s="52"/>
      <c r="N141" s="52"/>
      <c r="O141" s="10"/>
      <c r="P141" s="7"/>
      <c r="Q141" s="6"/>
      <c r="R141" s="81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:45" s="40" customFormat="1" x14ac:dyDescent="0.2">
      <c r="A142" s="162"/>
      <c r="B142" s="76" t="s">
        <v>203</v>
      </c>
      <c r="C142" s="32" t="s">
        <v>204</v>
      </c>
      <c r="D142" s="52">
        <v>360000</v>
      </c>
      <c r="E142" s="52">
        <v>80000</v>
      </c>
      <c r="F142" s="52"/>
      <c r="G142" s="52"/>
      <c r="H142" s="53">
        <v>0</v>
      </c>
      <c r="I142" s="52"/>
      <c r="J142" s="53">
        <v>180000</v>
      </c>
      <c r="K142" s="52">
        <v>100000</v>
      </c>
      <c r="L142" s="77">
        <v>100000</v>
      </c>
      <c r="M142" s="78"/>
      <c r="N142" s="78"/>
      <c r="O142" s="39"/>
      <c r="P142" s="39"/>
      <c r="Q142" s="39"/>
      <c r="R142" s="138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141"/>
      <c r="AD142" s="141"/>
      <c r="AE142" s="141"/>
      <c r="AF142" s="141"/>
      <c r="AG142" s="141"/>
      <c r="AH142" s="141"/>
      <c r="AI142" s="141"/>
      <c r="AJ142" s="141"/>
      <c r="AK142" s="142"/>
      <c r="AL142" s="142"/>
      <c r="AM142" s="142"/>
      <c r="AN142" s="142"/>
      <c r="AO142" s="142"/>
      <c r="AP142" s="142"/>
      <c r="AQ142" s="142"/>
      <c r="AR142" s="142"/>
      <c r="AS142" s="142"/>
    </row>
    <row r="143" spans="1:45" s="37" customFormat="1" ht="15.75" x14ac:dyDescent="0.25">
      <c r="A143" s="161"/>
      <c r="B143" s="76"/>
      <c r="C143" s="33"/>
      <c r="D143" s="52"/>
      <c r="E143" s="52"/>
      <c r="F143" s="52"/>
      <c r="G143" s="52"/>
      <c r="H143" s="53"/>
      <c r="I143" s="52"/>
      <c r="J143" s="53"/>
      <c r="K143" s="52"/>
      <c r="L143" s="77"/>
      <c r="M143" s="78"/>
      <c r="N143" s="78"/>
      <c r="O143" s="36"/>
      <c r="P143" s="36"/>
      <c r="Q143" s="36"/>
      <c r="R143" s="141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39"/>
      <c r="AF143" s="139"/>
      <c r="AG143" s="139"/>
      <c r="AH143" s="139"/>
      <c r="AI143" s="139"/>
      <c r="AJ143" s="139"/>
      <c r="AK143" s="140"/>
      <c r="AL143" s="140"/>
      <c r="AM143" s="140"/>
      <c r="AN143" s="140"/>
      <c r="AO143" s="140"/>
      <c r="AP143" s="140"/>
      <c r="AQ143" s="140"/>
      <c r="AR143" s="140"/>
      <c r="AS143" s="140"/>
    </row>
    <row r="144" spans="1:45" s="40" customFormat="1" x14ac:dyDescent="0.2">
      <c r="A144" s="162"/>
      <c r="B144" s="76" t="s">
        <v>205</v>
      </c>
      <c r="C144" s="32" t="s">
        <v>292</v>
      </c>
      <c r="D144" s="52">
        <v>320000</v>
      </c>
      <c r="E144" s="52">
        <v>20000</v>
      </c>
      <c r="F144" s="52"/>
      <c r="G144" s="52"/>
      <c r="H144" s="53">
        <v>0</v>
      </c>
      <c r="I144" s="52"/>
      <c r="J144" s="53">
        <v>100000</v>
      </c>
      <c r="K144" s="52">
        <v>200000</v>
      </c>
      <c r="L144" s="77">
        <v>200000</v>
      </c>
      <c r="M144" s="78"/>
      <c r="N144" s="78"/>
      <c r="O144" s="39"/>
      <c r="P144" s="39"/>
      <c r="Q144" s="39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1"/>
      <c r="AC144" s="141"/>
      <c r="AD144" s="141"/>
      <c r="AE144" s="141"/>
      <c r="AF144" s="141"/>
      <c r="AG144" s="141"/>
      <c r="AH144" s="141"/>
      <c r="AI144" s="141"/>
      <c r="AJ144" s="141"/>
      <c r="AK144" s="142"/>
      <c r="AL144" s="142"/>
      <c r="AM144" s="142"/>
      <c r="AN144" s="142"/>
      <c r="AO144" s="142"/>
      <c r="AP144" s="142"/>
      <c r="AQ144" s="142"/>
      <c r="AR144" s="142"/>
      <c r="AS144" s="142"/>
    </row>
    <row r="145" spans="1:45" s="37" customFormat="1" x14ac:dyDescent="0.2">
      <c r="A145" s="161"/>
      <c r="B145" s="76"/>
      <c r="C145" s="32"/>
      <c r="D145" s="52"/>
      <c r="E145" s="52"/>
      <c r="F145" s="52"/>
      <c r="G145" s="52"/>
      <c r="H145" s="53"/>
      <c r="I145" s="52"/>
      <c r="J145" s="53"/>
      <c r="K145" s="52"/>
      <c r="L145" s="77"/>
      <c r="M145" s="78"/>
      <c r="N145" s="78"/>
      <c r="O145" s="36"/>
      <c r="P145" s="36"/>
      <c r="Q145" s="36"/>
      <c r="R145" s="141"/>
      <c r="S145" s="139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9"/>
      <c r="AE145" s="139"/>
      <c r="AF145" s="139"/>
      <c r="AG145" s="139"/>
      <c r="AH145" s="139"/>
      <c r="AI145" s="139"/>
      <c r="AJ145" s="139"/>
      <c r="AK145" s="140"/>
      <c r="AL145" s="140"/>
      <c r="AM145" s="140"/>
      <c r="AN145" s="140"/>
      <c r="AO145" s="140"/>
      <c r="AP145" s="140"/>
      <c r="AQ145" s="140"/>
      <c r="AR145" s="140"/>
      <c r="AS145" s="140"/>
    </row>
    <row r="146" spans="1:45" s="40" customFormat="1" x14ac:dyDescent="0.2">
      <c r="A146" s="27"/>
      <c r="B146" s="80" t="s">
        <v>68</v>
      </c>
      <c r="C146" s="32" t="s">
        <v>69</v>
      </c>
      <c r="D146" s="52">
        <v>1600000</v>
      </c>
      <c r="E146" s="52">
        <v>150000</v>
      </c>
      <c r="F146" s="52"/>
      <c r="G146" s="52"/>
      <c r="H146" s="53">
        <v>1060000</v>
      </c>
      <c r="I146" s="52">
        <v>390000</v>
      </c>
      <c r="J146" s="53">
        <v>390000</v>
      </c>
      <c r="K146" s="52"/>
      <c r="L146" s="77"/>
      <c r="M146" s="78"/>
      <c r="N146" s="78"/>
      <c r="O146" s="39"/>
      <c r="P146" s="39"/>
      <c r="Q146" s="39"/>
      <c r="R146" s="138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  <c r="AI146" s="141"/>
      <c r="AJ146" s="141"/>
      <c r="AK146" s="142"/>
      <c r="AL146" s="142"/>
      <c r="AM146" s="142"/>
      <c r="AN146" s="142"/>
      <c r="AO146" s="142"/>
      <c r="AP146" s="142"/>
      <c r="AQ146" s="142"/>
      <c r="AR146" s="142"/>
      <c r="AS146" s="142"/>
    </row>
    <row r="147" spans="1:45" s="37" customFormat="1" x14ac:dyDescent="0.2">
      <c r="A147" s="158"/>
      <c r="B147" s="80"/>
      <c r="C147" s="32"/>
      <c r="D147" s="52"/>
      <c r="E147" s="52"/>
      <c r="F147" s="52"/>
      <c r="G147" s="52"/>
      <c r="H147" s="53"/>
      <c r="I147" s="52"/>
      <c r="J147" s="53"/>
      <c r="K147" s="52"/>
      <c r="L147" s="77"/>
      <c r="M147" s="78"/>
      <c r="N147" s="78"/>
      <c r="O147" s="36"/>
      <c r="P147" s="36"/>
      <c r="Q147" s="36"/>
      <c r="R147" s="141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139"/>
      <c r="AH147" s="139"/>
      <c r="AI147" s="139"/>
      <c r="AJ147" s="139"/>
      <c r="AK147" s="140"/>
      <c r="AL147" s="140"/>
      <c r="AM147" s="140"/>
      <c r="AN147" s="140"/>
      <c r="AO147" s="140"/>
      <c r="AP147" s="140"/>
      <c r="AQ147" s="140"/>
      <c r="AR147" s="140"/>
      <c r="AS147" s="140"/>
    </row>
    <row r="148" spans="1:45" s="40" customFormat="1" x14ac:dyDescent="0.2">
      <c r="A148" s="27"/>
      <c r="B148" s="80" t="s">
        <v>206</v>
      </c>
      <c r="C148" s="32" t="s">
        <v>293</v>
      </c>
      <c r="D148" s="52">
        <v>1500000</v>
      </c>
      <c r="E148" s="52"/>
      <c r="F148" s="52"/>
      <c r="G148" s="52"/>
      <c r="H148" s="53">
        <v>40000</v>
      </c>
      <c r="I148" s="52">
        <v>30000</v>
      </c>
      <c r="J148" s="53">
        <v>30000</v>
      </c>
      <c r="K148" s="52">
        <v>430000</v>
      </c>
      <c r="L148" s="77">
        <v>430000</v>
      </c>
      <c r="M148" s="77">
        <v>1000000</v>
      </c>
      <c r="N148" s="78"/>
      <c r="O148" s="39"/>
      <c r="P148" s="39"/>
      <c r="Q148" s="39"/>
      <c r="R148" s="138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41"/>
      <c r="AC148" s="141"/>
      <c r="AD148" s="141"/>
      <c r="AE148" s="141"/>
      <c r="AF148" s="141"/>
      <c r="AG148" s="141"/>
      <c r="AH148" s="141"/>
      <c r="AI148" s="141"/>
      <c r="AJ148" s="141"/>
      <c r="AK148" s="142"/>
      <c r="AL148" s="142"/>
      <c r="AM148" s="142"/>
      <c r="AN148" s="142"/>
      <c r="AO148" s="142"/>
      <c r="AP148" s="142"/>
      <c r="AQ148" s="142"/>
      <c r="AR148" s="142"/>
      <c r="AS148" s="142"/>
    </row>
    <row r="149" spans="1:45" s="37" customFormat="1" x14ac:dyDescent="0.2">
      <c r="A149" s="158"/>
      <c r="B149" s="80"/>
      <c r="C149" s="32"/>
      <c r="D149" s="52"/>
      <c r="E149" s="52"/>
      <c r="F149" s="52"/>
      <c r="G149" s="52"/>
      <c r="H149" s="53"/>
      <c r="I149" s="52"/>
      <c r="J149" s="53"/>
      <c r="K149" s="52"/>
      <c r="L149" s="77"/>
      <c r="M149" s="78"/>
      <c r="N149" s="78"/>
      <c r="O149" s="36"/>
      <c r="P149" s="36"/>
      <c r="Q149" s="36"/>
      <c r="R149" s="141"/>
      <c r="S149" s="139"/>
      <c r="T149" s="139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/>
      <c r="AE149" s="139"/>
      <c r="AF149" s="139"/>
      <c r="AG149" s="139"/>
      <c r="AH149" s="139"/>
      <c r="AI149" s="139"/>
      <c r="AJ149" s="139"/>
      <c r="AK149" s="140"/>
      <c r="AL149" s="140"/>
      <c r="AM149" s="140"/>
      <c r="AN149" s="140"/>
      <c r="AO149" s="140"/>
      <c r="AP149" s="140"/>
      <c r="AQ149" s="140"/>
      <c r="AR149" s="140"/>
      <c r="AS149" s="140"/>
    </row>
    <row r="150" spans="1:45" s="95" customFormat="1" x14ac:dyDescent="0.2">
      <c r="A150" s="163"/>
      <c r="B150" s="80" t="s">
        <v>207</v>
      </c>
      <c r="C150" s="32" t="s">
        <v>294</v>
      </c>
      <c r="D150" s="52">
        <v>300000</v>
      </c>
      <c r="E150" s="52">
        <v>11100</v>
      </c>
      <c r="F150" s="52"/>
      <c r="G150" s="52"/>
      <c r="H150" s="53">
        <v>10000</v>
      </c>
      <c r="I150" s="52">
        <v>50000</v>
      </c>
      <c r="J150" s="53">
        <v>50000</v>
      </c>
      <c r="K150" s="52">
        <v>230000</v>
      </c>
      <c r="L150" s="77">
        <v>230000</v>
      </c>
      <c r="M150" s="78">
        <v>0</v>
      </c>
      <c r="N150" s="78"/>
      <c r="O150" s="94"/>
      <c r="P150" s="94"/>
      <c r="Q150" s="94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7"/>
      <c r="AL150" s="147"/>
      <c r="AM150" s="147"/>
      <c r="AN150" s="147"/>
      <c r="AO150" s="147"/>
      <c r="AP150" s="147"/>
      <c r="AQ150" s="147"/>
      <c r="AR150" s="147"/>
      <c r="AS150" s="147"/>
    </row>
    <row r="151" spans="1:45" s="37" customFormat="1" x14ac:dyDescent="0.2">
      <c r="A151" s="158"/>
      <c r="B151" s="80"/>
      <c r="C151" s="32"/>
      <c r="D151" s="52"/>
      <c r="E151" s="52"/>
      <c r="F151" s="52"/>
      <c r="G151" s="52"/>
      <c r="H151" s="53"/>
      <c r="I151" s="52"/>
      <c r="J151" s="53"/>
      <c r="K151" s="52"/>
      <c r="L151" s="77"/>
      <c r="M151" s="78" t="s">
        <v>295</v>
      </c>
      <c r="N151" s="78"/>
      <c r="O151" s="36"/>
      <c r="P151" s="36"/>
      <c r="Q151" s="36"/>
      <c r="R151" s="141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39"/>
      <c r="AH151" s="139"/>
      <c r="AI151" s="139"/>
      <c r="AJ151" s="139"/>
      <c r="AK151" s="140"/>
      <c r="AL151" s="140"/>
      <c r="AM151" s="140"/>
      <c r="AN151" s="140"/>
      <c r="AO151" s="140"/>
      <c r="AP151" s="140"/>
      <c r="AQ151" s="140"/>
      <c r="AR151" s="140"/>
      <c r="AS151" s="140"/>
    </row>
    <row r="152" spans="1:45" s="40" customFormat="1" x14ac:dyDescent="0.2">
      <c r="A152" s="27"/>
      <c r="B152" s="80" t="s">
        <v>106</v>
      </c>
      <c r="C152" s="32" t="s">
        <v>104</v>
      </c>
      <c r="D152" s="52">
        <v>150000</v>
      </c>
      <c r="E152" s="52">
        <v>120000</v>
      </c>
      <c r="F152" s="52"/>
      <c r="G152" s="52"/>
      <c r="H152" s="53">
        <v>30000</v>
      </c>
      <c r="I152" s="52"/>
      <c r="J152" s="53"/>
      <c r="K152" s="52"/>
      <c r="L152" s="77"/>
      <c r="M152" s="78"/>
      <c r="N152" s="78"/>
      <c r="O152" s="39"/>
      <c r="P152" s="39"/>
      <c r="Q152" s="39"/>
      <c r="R152" s="141"/>
      <c r="S152" s="141"/>
      <c r="T152" s="141"/>
      <c r="U152" s="141"/>
      <c r="V152" s="141"/>
      <c r="W152" s="141"/>
      <c r="X152" s="141"/>
      <c r="Y152" s="141"/>
      <c r="Z152" s="141"/>
      <c r="AA152" s="141"/>
      <c r="AB152" s="141"/>
      <c r="AC152" s="141"/>
      <c r="AD152" s="141"/>
      <c r="AE152" s="141"/>
      <c r="AF152" s="141"/>
      <c r="AG152" s="141"/>
      <c r="AH152" s="141"/>
      <c r="AI152" s="141"/>
      <c r="AJ152" s="141"/>
      <c r="AK152" s="142"/>
      <c r="AL152" s="142"/>
      <c r="AM152" s="142"/>
      <c r="AN152" s="142"/>
      <c r="AO152" s="142"/>
      <c r="AP152" s="142"/>
      <c r="AQ152" s="142"/>
      <c r="AR152" s="142"/>
      <c r="AS152" s="142"/>
    </row>
    <row r="153" spans="1:45" s="37" customFormat="1" x14ac:dyDescent="0.2">
      <c r="A153" s="158"/>
      <c r="B153" s="80"/>
      <c r="C153" s="32"/>
      <c r="D153" s="52"/>
      <c r="E153" s="52"/>
      <c r="F153" s="52"/>
      <c r="G153" s="52"/>
      <c r="H153" s="53"/>
      <c r="I153" s="52"/>
      <c r="J153" s="53"/>
      <c r="K153" s="52"/>
      <c r="L153" s="77"/>
      <c r="M153" s="78"/>
      <c r="N153" s="78"/>
      <c r="O153" s="36"/>
      <c r="P153" s="36"/>
      <c r="Q153" s="36"/>
      <c r="R153" s="141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9"/>
      <c r="AE153" s="139"/>
      <c r="AF153" s="139"/>
      <c r="AG153" s="139"/>
      <c r="AH153" s="139"/>
      <c r="AI153" s="139"/>
      <c r="AJ153" s="139"/>
      <c r="AK153" s="140"/>
      <c r="AL153" s="140"/>
      <c r="AM153" s="140"/>
      <c r="AN153" s="140"/>
      <c r="AO153" s="140"/>
      <c r="AP153" s="140"/>
      <c r="AQ153" s="140"/>
      <c r="AR153" s="140"/>
      <c r="AS153" s="140"/>
    </row>
    <row r="154" spans="1:45" s="40" customFormat="1" x14ac:dyDescent="0.2">
      <c r="A154" s="27"/>
      <c r="B154" s="80" t="s">
        <v>105</v>
      </c>
      <c r="C154" s="32" t="s">
        <v>296</v>
      </c>
      <c r="D154" s="52">
        <v>1200000</v>
      </c>
      <c r="E154" s="52">
        <v>30000</v>
      </c>
      <c r="F154" s="52"/>
      <c r="G154" s="52"/>
      <c r="H154" s="53">
        <v>30000</v>
      </c>
      <c r="I154" s="52">
        <v>40000</v>
      </c>
      <c r="J154" s="53">
        <v>40000</v>
      </c>
      <c r="K154" s="52">
        <v>400000</v>
      </c>
      <c r="L154" s="77">
        <v>400000</v>
      </c>
      <c r="M154" s="77">
        <v>700000</v>
      </c>
      <c r="N154" s="77"/>
      <c r="O154" s="39"/>
      <c r="P154" s="39"/>
      <c r="Q154" s="39"/>
      <c r="R154" s="138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41"/>
      <c r="AC154" s="141"/>
      <c r="AD154" s="141"/>
      <c r="AE154" s="141"/>
      <c r="AF154" s="141"/>
      <c r="AG154" s="141"/>
      <c r="AH154" s="141"/>
      <c r="AI154" s="141"/>
      <c r="AJ154" s="141"/>
      <c r="AK154" s="142"/>
      <c r="AL154" s="142"/>
      <c r="AM154" s="142"/>
      <c r="AN154" s="142"/>
      <c r="AO154" s="142"/>
      <c r="AP154" s="142"/>
      <c r="AQ154" s="142"/>
      <c r="AR154" s="142"/>
      <c r="AS154" s="142"/>
    </row>
    <row r="155" spans="1:45" s="37" customFormat="1" x14ac:dyDescent="0.2">
      <c r="A155" s="161"/>
      <c r="B155" s="76"/>
      <c r="C155" s="32"/>
      <c r="D155" s="52"/>
      <c r="E155" s="52"/>
      <c r="F155" s="52"/>
      <c r="G155" s="52"/>
      <c r="H155" s="53"/>
      <c r="I155" s="52"/>
      <c r="J155" s="53"/>
      <c r="K155" s="52"/>
      <c r="L155" s="77"/>
      <c r="M155" s="78"/>
      <c r="N155" s="77"/>
      <c r="O155" s="36"/>
      <c r="P155" s="36"/>
      <c r="Q155" s="36"/>
      <c r="R155" s="141"/>
      <c r="S155" s="139"/>
      <c r="T155" s="139"/>
      <c r="U155" s="139"/>
      <c r="V155" s="139"/>
      <c r="W155" s="139"/>
      <c r="X155" s="139"/>
      <c r="Y155" s="139"/>
      <c r="Z155" s="139"/>
      <c r="AA155" s="139"/>
      <c r="AB155" s="139"/>
      <c r="AC155" s="139"/>
      <c r="AD155" s="139"/>
      <c r="AE155" s="139"/>
      <c r="AF155" s="139"/>
      <c r="AG155" s="139"/>
      <c r="AH155" s="139"/>
      <c r="AI155" s="139"/>
      <c r="AJ155" s="139"/>
      <c r="AK155" s="140"/>
      <c r="AL155" s="140"/>
      <c r="AM155" s="140"/>
      <c r="AN155" s="140"/>
      <c r="AO155" s="140"/>
      <c r="AP155" s="140"/>
      <c r="AQ155" s="140"/>
      <c r="AR155" s="140"/>
      <c r="AS155" s="140"/>
    </row>
    <row r="156" spans="1:45" s="40" customFormat="1" x14ac:dyDescent="0.2">
      <c r="A156" s="162"/>
      <c r="B156" s="76" t="s">
        <v>107</v>
      </c>
      <c r="C156" s="32" t="s">
        <v>108</v>
      </c>
      <c r="D156" s="52">
        <v>200000</v>
      </c>
      <c r="E156" s="52">
        <v>10000</v>
      </c>
      <c r="F156" s="52"/>
      <c r="G156" s="52"/>
      <c r="H156" s="53">
        <v>35000</v>
      </c>
      <c r="I156" s="52">
        <v>155000</v>
      </c>
      <c r="J156" s="53">
        <v>155000</v>
      </c>
      <c r="K156" s="52"/>
      <c r="L156" s="77"/>
      <c r="M156" s="78"/>
      <c r="N156" s="77"/>
      <c r="O156" s="39"/>
      <c r="P156" s="39"/>
      <c r="Q156" s="39"/>
      <c r="R156" s="138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41"/>
      <c r="AH156" s="141"/>
      <c r="AI156" s="141"/>
      <c r="AJ156" s="141"/>
      <c r="AK156" s="142"/>
      <c r="AL156" s="142"/>
      <c r="AM156" s="142"/>
      <c r="AN156" s="142"/>
      <c r="AO156" s="142"/>
      <c r="AP156" s="142"/>
      <c r="AQ156" s="142"/>
      <c r="AR156" s="142"/>
      <c r="AS156" s="142"/>
    </row>
    <row r="157" spans="1:45" s="37" customFormat="1" x14ac:dyDescent="0.2">
      <c r="A157" s="161"/>
      <c r="B157" s="76"/>
      <c r="C157" s="32"/>
      <c r="D157" s="52"/>
      <c r="E157" s="52"/>
      <c r="F157" s="52"/>
      <c r="G157" s="52"/>
      <c r="H157" s="53"/>
      <c r="I157" s="52"/>
      <c r="J157" s="53"/>
      <c r="K157" s="52"/>
      <c r="L157" s="77"/>
      <c r="M157" s="78"/>
      <c r="N157" s="77"/>
      <c r="O157" s="36"/>
      <c r="P157" s="36"/>
      <c r="Q157" s="36"/>
      <c r="R157" s="141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40"/>
      <c r="AL157" s="140"/>
      <c r="AM157" s="140"/>
      <c r="AN157" s="140"/>
      <c r="AO157" s="140"/>
      <c r="AP157" s="140"/>
      <c r="AQ157" s="140"/>
      <c r="AR157" s="140"/>
      <c r="AS157" s="140"/>
    </row>
    <row r="158" spans="1:45" s="40" customFormat="1" x14ac:dyDescent="0.2">
      <c r="A158" s="162"/>
      <c r="B158" s="76" t="s">
        <v>208</v>
      </c>
      <c r="C158" s="32" t="s">
        <v>297</v>
      </c>
      <c r="D158" s="52">
        <v>4000000</v>
      </c>
      <c r="E158" s="52">
        <v>20000</v>
      </c>
      <c r="F158" s="52"/>
      <c r="G158" s="52"/>
      <c r="H158" s="53">
        <v>80000</v>
      </c>
      <c r="I158" s="52">
        <v>50000</v>
      </c>
      <c r="J158" s="53">
        <v>50000</v>
      </c>
      <c r="K158" s="52">
        <v>1000000</v>
      </c>
      <c r="L158" s="77">
        <v>1000000</v>
      </c>
      <c r="M158" s="77">
        <v>2350000</v>
      </c>
      <c r="N158" s="77">
        <v>500000</v>
      </c>
      <c r="O158" s="39"/>
      <c r="P158" s="39"/>
      <c r="Q158" s="39"/>
      <c r="R158" s="138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1"/>
      <c r="AC158" s="141"/>
      <c r="AD158" s="141"/>
      <c r="AE158" s="141"/>
      <c r="AF158" s="141"/>
      <c r="AG158" s="141"/>
      <c r="AH158" s="141"/>
      <c r="AI158" s="141"/>
      <c r="AJ158" s="141"/>
      <c r="AK158" s="142"/>
      <c r="AL158" s="142"/>
      <c r="AM158" s="142"/>
      <c r="AN158" s="142"/>
      <c r="AO158" s="142"/>
      <c r="AP158" s="142"/>
      <c r="AQ158" s="142"/>
      <c r="AR158" s="142"/>
      <c r="AS158" s="142"/>
    </row>
    <row r="159" spans="1:45" s="37" customFormat="1" x14ac:dyDescent="0.2">
      <c r="A159" s="161"/>
      <c r="B159" s="76"/>
      <c r="C159" s="32"/>
      <c r="D159" s="52"/>
      <c r="E159" s="52"/>
      <c r="F159" s="52"/>
      <c r="G159" s="52"/>
      <c r="H159" s="53"/>
      <c r="I159" s="52"/>
      <c r="J159" s="53"/>
      <c r="K159" s="52"/>
      <c r="L159" s="77"/>
      <c r="M159" s="78"/>
      <c r="N159" s="77"/>
      <c r="O159" s="36"/>
      <c r="P159" s="36"/>
      <c r="Q159" s="36"/>
      <c r="R159" s="141"/>
      <c r="S159" s="139"/>
      <c r="T159" s="139"/>
      <c r="U159" s="139"/>
      <c r="V159" s="139"/>
      <c r="W159" s="139"/>
      <c r="X159" s="139"/>
      <c r="Y159" s="139"/>
      <c r="Z159" s="139"/>
      <c r="AA159" s="139"/>
      <c r="AB159" s="139"/>
      <c r="AC159" s="139"/>
      <c r="AD159" s="139"/>
      <c r="AE159" s="139"/>
      <c r="AF159" s="139"/>
      <c r="AG159" s="139"/>
      <c r="AH159" s="139"/>
      <c r="AI159" s="139"/>
      <c r="AJ159" s="139"/>
      <c r="AK159" s="140"/>
      <c r="AL159" s="140"/>
      <c r="AM159" s="140"/>
      <c r="AN159" s="140"/>
      <c r="AO159" s="140"/>
      <c r="AP159" s="140"/>
      <c r="AQ159" s="140"/>
      <c r="AR159" s="140"/>
      <c r="AS159" s="140"/>
    </row>
    <row r="160" spans="1:45" s="40" customFormat="1" x14ac:dyDescent="0.2">
      <c r="A160" s="162"/>
      <c r="B160" s="76" t="s">
        <v>209</v>
      </c>
      <c r="C160" s="32" t="s">
        <v>298</v>
      </c>
      <c r="D160" s="52">
        <v>600000</v>
      </c>
      <c r="E160" s="52">
        <v>4000</v>
      </c>
      <c r="F160" s="52"/>
      <c r="G160" s="52"/>
      <c r="H160" s="53">
        <v>20000</v>
      </c>
      <c r="I160" s="52">
        <v>30000</v>
      </c>
      <c r="J160" s="53">
        <v>30000</v>
      </c>
      <c r="K160" s="52">
        <v>46000</v>
      </c>
      <c r="L160" s="77">
        <v>46000</v>
      </c>
      <c r="M160" s="77">
        <v>500000</v>
      </c>
      <c r="N160" s="77"/>
      <c r="O160" s="39"/>
      <c r="P160" s="39"/>
      <c r="Q160" s="39"/>
      <c r="R160" s="138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2"/>
      <c r="AL160" s="142"/>
      <c r="AM160" s="142"/>
      <c r="AN160" s="142"/>
      <c r="AO160" s="142"/>
      <c r="AP160" s="142"/>
      <c r="AQ160" s="142"/>
      <c r="AR160" s="142"/>
      <c r="AS160" s="142"/>
    </row>
    <row r="161" spans="1:45" s="37" customFormat="1" x14ac:dyDescent="0.2">
      <c r="A161" s="161"/>
      <c r="B161" s="76"/>
      <c r="C161" s="32"/>
      <c r="D161" s="52"/>
      <c r="E161" s="52"/>
      <c r="F161" s="52"/>
      <c r="G161" s="52"/>
      <c r="H161" s="53"/>
      <c r="I161" s="52"/>
      <c r="J161" s="53"/>
      <c r="K161" s="52"/>
      <c r="L161" s="77"/>
      <c r="M161" s="78"/>
      <c r="N161" s="77"/>
      <c r="O161" s="36"/>
      <c r="P161" s="36"/>
      <c r="Q161" s="36"/>
      <c r="R161" s="141"/>
      <c r="S161" s="139"/>
      <c r="T161" s="139"/>
      <c r="U161" s="139"/>
      <c r="V161" s="139"/>
      <c r="W161" s="139"/>
      <c r="X161" s="139"/>
      <c r="Y161" s="139"/>
      <c r="Z161" s="139"/>
      <c r="AA161" s="139"/>
      <c r="AB161" s="139"/>
      <c r="AC161" s="139"/>
      <c r="AD161" s="139"/>
      <c r="AE161" s="139"/>
      <c r="AF161" s="139"/>
      <c r="AG161" s="139"/>
      <c r="AH161" s="139"/>
      <c r="AI161" s="139"/>
      <c r="AJ161" s="139"/>
      <c r="AK161" s="140"/>
      <c r="AL161" s="140"/>
      <c r="AM161" s="140"/>
      <c r="AN161" s="140"/>
      <c r="AO161" s="140"/>
      <c r="AP161" s="140"/>
      <c r="AQ161" s="140"/>
      <c r="AR161" s="140"/>
      <c r="AS161" s="140"/>
    </row>
    <row r="162" spans="1:45" s="40" customFormat="1" x14ac:dyDescent="0.2">
      <c r="A162" s="27"/>
      <c r="B162" s="80" t="s">
        <v>70</v>
      </c>
      <c r="C162" s="32" t="s">
        <v>71</v>
      </c>
      <c r="D162" s="52">
        <f>3600000+2550000</f>
        <v>6150000</v>
      </c>
      <c r="E162" s="52">
        <v>3616000</v>
      </c>
      <c r="F162" s="52"/>
      <c r="G162" s="52"/>
      <c r="H162" s="53">
        <v>34000</v>
      </c>
      <c r="I162" s="52">
        <v>100000</v>
      </c>
      <c r="J162" s="53">
        <v>100000</v>
      </c>
      <c r="K162" s="52">
        <v>400000</v>
      </c>
      <c r="L162" s="77">
        <v>400000</v>
      </c>
      <c r="M162" s="77">
        <v>1500000</v>
      </c>
      <c r="N162" s="77">
        <v>500000</v>
      </c>
      <c r="O162" s="39"/>
      <c r="P162" s="39"/>
      <c r="Q162" s="39"/>
      <c r="R162" s="138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1"/>
      <c r="AC162" s="141"/>
      <c r="AD162" s="141"/>
      <c r="AE162" s="141"/>
      <c r="AF162" s="141"/>
      <c r="AG162" s="141"/>
      <c r="AH162" s="141"/>
      <c r="AI162" s="141"/>
      <c r="AJ162" s="141"/>
      <c r="AK162" s="142"/>
      <c r="AL162" s="142"/>
      <c r="AM162" s="142"/>
      <c r="AN162" s="142"/>
      <c r="AO162" s="142"/>
      <c r="AP162" s="142"/>
      <c r="AQ162" s="142"/>
      <c r="AR162" s="142"/>
      <c r="AS162" s="142"/>
    </row>
    <row r="163" spans="1:45" s="37" customFormat="1" x14ac:dyDescent="0.2">
      <c r="A163" s="158"/>
      <c r="B163" s="80"/>
      <c r="C163" s="32"/>
      <c r="D163" s="52"/>
      <c r="E163" s="52"/>
      <c r="F163" s="52"/>
      <c r="G163" s="52"/>
      <c r="H163" s="53"/>
      <c r="I163" s="52"/>
      <c r="J163" s="53"/>
      <c r="K163" s="52"/>
      <c r="L163" s="77"/>
      <c r="M163" s="78"/>
      <c r="N163" s="77"/>
      <c r="O163" s="36"/>
      <c r="P163" s="36"/>
      <c r="Q163" s="36"/>
      <c r="R163" s="141"/>
      <c r="S163" s="139"/>
      <c r="T163" s="139"/>
      <c r="U163" s="139"/>
      <c r="V163" s="139"/>
      <c r="W163" s="139"/>
      <c r="X163" s="139"/>
      <c r="Y163" s="139"/>
      <c r="Z163" s="139"/>
      <c r="AA163" s="139"/>
      <c r="AB163" s="139"/>
      <c r="AC163" s="139"/>
      <c r="AD163" s="139"/>
      <c r="AE163" s="139"/>
      <c r="AF163" s="139"/>
      <c r="AG163" s="139"/>
      <c r="AH163" s="139"/>
      <c r="AI163" s="139"/>
      <c r="AJ163" s="139"/>
      <c r="AK163" s="140"/>
      <c r="AL163" s="140"/>
      <c r="AM163" s="140"/>
      <c r="AN163" s="140"/>
      <c r="AO163" s="140"/>
      <c r="AP163" s="140"/>
      <c r="AQ163" s="140"/>
      <c r="AR163" s="140"/>
      <c r="AS163" s="140"/>
    </row>
    <row r="164" spans="1:45" s="40" customFormat="1" x14ac:dyDescent="0.2">
      <c r="A164" s="27"/>
      <c r="B164" s="80" t="s">
        <v>210</v>
      </c>
      <c r="C164" s="32" t="s">
        <v>299</v>
      </c>
      <c r="D164" s="52">
        <v>1000000</v>
      </c>
      <c r="E164" s="52">
        <v>4000</v>
      </c>
      <c r="F164" s="52"/>
      <c r="G164" s="52"/>
      <c r="H164" s="53">
        <v>40000</v>
      </c>
      <c r="I164" s="52">
        <v>10000</v>
      </c>
      <c r="J164" s="53">
        <v>10000</v>
      </c>
      <c r="K164" s="52">
        <v>446000</v>
      </c>
      <c r="L164" s="77">
        <v>446000</v>
      </c>
      <c r="M164" s="77">
        <v>500000</v>
      </c>
      <c r="N164" s="77"/>
      <c r="O164" s="39"/>
      <c r="P164" s="39"/>
      <c r="Q164" s="39"/>
      <c r="R164" s="138"/>
      <c r="S164" s="141"/>
      <c r="T164" s="141"/>
      <c r="U164" s="141"/>
      <c r="V164" s="141"/>
      <c r="W164" s="141"/>
      <c r="X164" s="141"/>
      <c r="Y164" s="141"/>
      <c r="Z164" s="141"/>
      <c r="AA164" s="141"/>
      <c r="AB164" s="141"/>
      <c r="AC164" s="141"/>
      <c r="AD164" s="141"/>
      <c r="AE164" s="141"/>
      <c r="AF164" s="141"/>
      <c r="AG164" s="141"/>
      <c r="AH164" s="141"/>
      <c r="AI164" s="141"/>
      <c r="AJ164" s="141"/>
      <c r="AK164" s="142"/>
      <c r="AL164" s="142"/>
      <c r="AM164" s="142"/>
      <c r="AN164" s="142"/>
      <c r="AO164" s="142"/>
      <c r="AP164" s="142"/>
      <c r="AQ164" s="142"/>
      <c r="AR164" s="142"/>
      <c r="AS164" s="142"/>
    </row>
    <row r="165" spans="1:45" s="37" customFormat="1" x14ac:dyDescent="0.2">
      <c r="A165" s="158"/>
      <c r="B165" s="80"/>
      <c r="C165" s="32"/>
      <c r="D165" s="52"/>
      <c r="E165" s="52"/>
      <c r="F165" s="52"/>
      <c r="G165" s="52"/>
      <c r="H165" s="53"/>
      <c r="I165" s="52"/>
      <c r="J165" s="53"/>
      <c r="K165" s="52"/>
      <c r="L165" s="77"/>
      <c r="M165" s="78"/>
      <c r="N165" s="77"/>
      <c r="O165" s="36"/>
      <c r="P165" s="36"/>
      <c r="Q165" s="36"/>
      <c r="R165" s="141"/>
      <c r="S165" s="139"/>
      <c r="T165" s="139"/>
      <c r="U165" s="139"/>
      <c r="V165" s="139"/>
      <c r="W165" s="139"/>
      <c r="X165" s="139"/>
      <c r="Y165" s="139"/>
      <c r="Z165" s="139"/>
      <c r="AA165" s="139"/>
      <c r="AB165" s="139"/>
      <c r="AC165" s="139"/>
      <c r="AD165" s="139"/>
      <c r="AE165" s="139"/>
      <c r="AF165" s="139"/>
      <c r="AG165" s="139"/>
      <c r="AH165" s="139"/>
      <c r="AI165" s="139"/>
      <c r="AJ165" s="139"/>
      <c r="AK165" s="140"/>
      <c r="AL165" s="140"/>
      <c r="AM165" s="140"/>
      <c r="AN165" s="140"/>
      <c r="AO165" s="140"/>
      <c r="AP165" s="140"/>
      <c r="AQ165" s="140"/>
      <c r="AR165" s="140"/>
      <c r="AS165" s="140"/>
    </row>
    <row r="166" spans="1:45" s="40" customFormat="1" x14ac:dyDescent="0.2">
      <c r="A166" s="27"/>
      <c r="B166" s="80" t="s">
        <v>211</v>
      </c>
      <c r="C166" s="32" t="s">
        <v>300</v>
      </c>
      <c r="D166" s="52">
        <v>1380000</v>
      </c>
      <c r="E166" s="52">
        <v>35000</v>
      </c>
      <c r="F166" s="52"/>
      <c r="G166" s="52"/>
      <c r="H166" s="53">
        <v>250000</v>
      </c>
      <c r="I166" s="52">
        <v>1095000</v>
      </c>
      <c r="J166" s="53">
        <v>1095000</v>
      </c>
      <c r="K166" s="52"/>
      <c r="L166" s="77"/>
      <c r="M166" s="78"/>
      <c r="N166" s="77"/>
      <c r="O166" s="39"/>
      <c r="P166" s="39"/>
      <c r="Q166" s="39"/>
      <c r="R166" s="138"/>
      <c r="S166" s="141"/>
      <c r="T166" s="141"/>
      <c r="U166" s="141"/>
      <c r="V166" s="141"/>
      <c r="W166" s="141"/>
      <c r="X166" s="141"/>
      <c r="Y166" s="141"/>
      <c r="Z166" s="141"/>
      <c r="AA166" s="141"/>
      <c r="AB166" s="141"/>
      <c r="AC166" s="141"/>
      <c r="AD166" s="141"/>
      <c r="AE166" s="141"/>
      <c r="AF166" s="141"/>
      <c r="AG166" s="141"/>
      <c r="AH166" s="141"/>
      <c r="AI166" s="141"/>
      <c r="AJ166" s="141"/>
      <c r="AK166" s="142"/>
      <c r="AL166" s="142"/>
      <c r="AM166" s="142"/>
      <c r="AN166" s="142"/>
      <c r="AO166" s="142"/>
      <c r="AP166" s="142"/>
      <c r="AQ166" s="142"/>
      <c r="AR166" s="142"/>
      <c r="AS166" s="142"/>
    </row>
    <row r="167" spans="1:45" s="37" customFormat="1" x14ac:dyDescent="0.2">
      <c r="A167" s="158"/>
      <c r="B167" s="80"/>
      <c r="C167" s="32"/>
      <c r="D167" s="52"/>
      <c r="E167" s="52"/>
      <c r="F167" s="52"/>
      <c r="G167" s="52"/>
      <c r="H167" s="53"/>
      <c r="I167" s="52"/>
      <c r="J167" s="53"/>
      <c r="K167" s="52"/>
      <c r="L167" s="77"/>
      <c r="M167" s="78"/>
      <c r="N167" s="77"/>
      <c r="O167" s="36"/>
      <c r="P167" s="36"/>
      <c r="Q167" s="36"/>
      <c r="R167" s="141"/>
      <c r="S167" s="139"/>
      <c r="T167" s="139"/>
      <c r="U167" s="139"/>
      <c r="V167" s="139"/>
      <c r="W167" s="139"/>
      <c r="X167" s="139"/>
      <c r="Y167" s="139"/>
      <c r="Z167" s="139"/>
      <c r="AA167" s="139"/>
      <c r="AB167" s="139"/>
      <c r="AC167" s="139"/>
      <c r="AD167" s="139"/>
      <c r="AE167" s="139"/>
      <c r="AF167" s="139"/>
      <c r="AG167" s="139"/>
      <c r="AH167" s="139"/>
      <c r="AI167" s="139"/>
      <c r="AJ167" s="139"/>
      <c r="AK167" s="140"/>
      <c r="AL167" s="140"/>
      <c r="AM167" s="140"/>
      <c r="AN167" s="140"/>
      <c r="AO167" s="140"/>
      <c r="AP167" s="140"/>
      <c r="AQ167" s="140"/>
      <c r="AR167" s="140"/>
      <c r="AS167" s="140"/>
    </row>
    <row r="168" spans="1:45" s="40" customFormat="1" x14ac:dyDescent="0.2">
      <c r="A168" s="27"/>
      <c r="B168" s="80" t="s">
        <v>212</v>
      </c>
      <c r="C168" s="32" t="s">
        <v>301</v>
      </c>
      <c r="D168" s="52">
        <v>600000</v>
      </c>
      <c r="E168" s="52">
        <v>15000</v>
      </c>
      <c r="F168" s="52"/>
      <c r="G168" s="52"/>
      <c r="H168" s="53">
        <v>0</v>
      </c>
      <c r="I168" s="52"/>
      <c r="J168" s="53">
        <v>0</v>
      </c>
      <c r="K168" s="52"/>
      <c r="L168" s="77">
        <v>585000</v>
      </c>
      <c r="M168" s="78"/>
      <c r="N168" s="77"/>
      <c r="O168" s="39"/>
      <c r="P168" s="39"/>
      <c r="Q168" s="39"/>
      <c r="R168" s="138"/>
      <c r="S168" s="141"/>
      <c r="T168" s="141"/>
      <c r="U168" s="141"/>
      <c r="V168" s="141"/>
      <c r="W168" s="141"/>
      <c r="X168" s="141"/>
      <c r="Y168" s="141"/>
      <c r="Z168" s="141"/>
      <c r="AA168" s="141"/>
      <c r="AB168" s="141"/>
      <c r="AC168" s="141"/>
      <c r="AD168" s="141"/>
      <c r="AE168" s="141"/>
      <c r="AF168" s="141"/>
      <c r="AG168" s="141"/>
      <c r="AH168" s="141"/>
      <c r="AI168" s="141"/>
      <c r="AJ168" s="141"/>
      <c r="AK168" s="142"/>
      <c r="AL168" s="142"/>
      <c r="AM168" s="142"/>
      <c r="AN168" s="142"/>
      <c r="AO168" s="142"/>
      <c r="AP168" s="142"/>
      <c r="AQ168" s="142"/>
      <c r="AR168" s="142"/>
      <c r="AS168" s="142"/>
    </row>
    <row r="169" spans="1:45" s="37" customFormat="1" x14ac:dyDescent="0.2">
      <c r="A169" s="158"/>
      <c r="B169" s="80"/>
      <c r="C169" s="32"/>
      <c r="D169" s="52"/>
      <c r="E169" s="52"/>
      <c r="F169" s="52"/>
      <c r="G169" s="52"/>
      <c r="H169" s="53"/>
      <c r="I169" s="52"/>
      <c r="J169" s="53"/>
      <c r="K169" s="52"/>
      <c r="L169" s="77"/>
      <c r="M169" s="78"/>
      <c r="N169" s="77"/>
      <c r="O169" s="36"/>
      <c r="P169" s="36"/>
      <c r="Q169" s="36"/>
      <c r="R169" s="141"/>
      <c r="S169" s="139"/>
      <c r="T169" s="139"/>
      <c r="U169" s="139"/>
      <c r="V169" s="139"/>
      <c r="W169" s="139"/>
      <c r="X169" s="139"/>
      <c r="Y169" s="139"/>
      <c r="Z169" s="139"/>
      <c r="AA169" s="139"/>
      <c r="AB169" s="139"/>
      <c r="AC169" s="139"/>
      <c r="AD169" s="139"/>
      <c r="AE169" s="139"/>
      <c r="AF169" s="139"/>
      <c r="AG169" s="139"/>
      <c r="AH169" s="139"/>
      <c r="AI169" s="139"/>
      <c r="AJ169" s="139"/>
      <c r="AK169" s="140"/>
      <c r="AL169" s="140"/>
      <c r="AM169" s="140"/>
      <c r="AN169" s="140"/>
      <c r="AO169" s="140"/>
      <c r="AP169" s="140"/>
      <c r="AQ169" s="140"/>
      <c r="AR169" s="140"/>
      <c r="AS169" s="140"/>
    </row>
    <row r="170" spans="1:45" s="95" customFormat="1" x14ac:dyDescent="0.2">
      <c r="A170" s="163"/>
      <c r="B170" s="80" t="s">
        <v>31</v>
      </c>
      <c r="C170" s="32" t="s">
        <v>72</v>
      </c>
      <c r="D170" s="52">
        <v>3000000</v>
      </c>
      <c r="E170" s="52">
        <v>2910000</v>
      </c>
      <c r="F170" s="52"/>
      <c r="G170" s="52"/>
      <c r="H170" s="53">
        <v>90000</v>
      </c>
      <c r="I170" s="52"/>
      <c r="J170" s="53"/>
      <c r="K170" s="52"/>
      <c r="L170" s="77"/>
      <c r="M170" s="78"/>
      <c r="N170" s="78"/>
      <c r="O170" s="94"/>
      <c r="P170" s="94"/>
      <c r="Q170" s="94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7"/>
      <c r="AL170" s="147"/>
      <c r="AM170" s="147"/>
      <c r="AN170" s="147"/>
      <c r="AO170" s="147"/>
      <c r="AP170" s="147"/>
      <c r="AQ170" s="147"/>
      <c r="AR170" s="147"/>
      <c r="AS170" s="147"/>
    </row>
    <row r="171" spans="1:45" s="37" customFormat="1" x14ac:dyDescent="0.2">
      <c r="A171" s="158"/>
      <c r="B171" s="80"/>
      <c r="C171" s="32"/>
      <c r="D171" s="52"/>
      <c r="E171" s="52"/>
      <c r="F171" s="52"/>
      <c r="G171" s="52"/>
      <c r="H171" s="53"/>
      <c r="I171" s="52"/>
      <c r="J171" s="53"/>
      <c r="K171" s="52"/>
      <c r="L171" s="77"/>
      <c r="M171" s="78"/>
      <c r="N171" s="78"/>
      <c r="O171" s="36"/>
      <c r="P171" s="36"/>
      <c r="Q171" s="36"/>
      <c r="R171" s="141"/>
      <c r="S171" s="139"/>
      <c r="T171" s="139"/>
      <c r="U171" s="139"/>
      <c r="V171" s="139"/>
      <c r="W171" s="139"/>
      <c r="X171" s="139"/>
      <c r="Y171" s="139"/>
      <c r="Z171" s="139"/>
      <c r="AA171" s="139"/>
      <c r="AB171" s="139"/>
      <c r="AC171" s="139"/>
      <c r="AD171" s="139"/>
      <c r="AE171" s="139"/>
      <c r="AF171" s="139"/>
      <c r="AG171" s="139"/>
      <c r="AH171" s="139"/>
      <c r="AI171" s="139"/>
      <c r="AJ171" s="139"/>
      <c r="AK171" s="140"/>
      <c r="AL171" s="140"/>
      <c r="AM171" s="140"/>
      <c r="AN171" s="140"/>
      <c r="AO171" s="140"/>
      <c r="AP171" s="140"/>
      <c r="AQ171" s="140"/>
      <c r="AR171" s="140"/>
      <c r="AS171" s="140"/>
    </row>
    <row r="172" spans="1:45" s="40" customFormat="1" x14ac:dyDescent="0.2">
      <c r="A172" s="27"/>
      <c r="B172" s="80" t="s">
        <v>213</v>
      </c>
      <c r="C172" s="32" t="s">
        <v>302</v>
      </c>
      <c r="D172" s="52">
        <v>3390000</v>
      </c>
      <c r="E172" s="52">
        <v>1690000</v>
      </c>
      <c r="F172" s="52"/>
      <c r="G172" s="52"/>
      <c r="H172" s="53">
        <v>1700000</v>
      </c>
      <c r="I172" s="52"/>
      <c r="J172" s="53"/>
      <c r="K172" s="52"/>
      <c r="L172" s="77"/>
      <c r="M172" s="78"/>
      <c r="N172" s="78"/>
      <c r="O172" s="39"/>
      <c r="P172" s="39"/>
      <c r="Q172" s="39"/>
      <c r="R172" s="138"/>
      <c r="S172" s="141"/>
      <c r="T172" s="141"/>
      <c r="U172" s="141"/>
      <c r="V172" s="141"/>
      <c r="W172" s="141"/>
      <c r="X172" s="141"/>
      <c r="Y172" s="141"/>
      <c r="Z172" s="141"/>
      <c r="AA172" s="141"/>
      <c r="AB172" s="141"/>
      <c r="AC172" s="141"/>
      <c r="AD172" s="141"/>
      <c r="AE172" s="141"/>
      <c r="AF172" s="141"/>
      <c r="AG172" s="141"/>
      <c r="AH172" s="141"/>
      <c r="AI172" s="141"/>
      <c r="AJ172" s="141"/>
      <c r="AK172" s="142"/>
      <c r="AL172" s="142"/>
      <c r="AM172" s="142"/>
      <c r="AN172" s="142"/>
      <c r="AO172" s="142"/>
      <c r="AP172" s="142"/>
      <c r="AQ172" s="142"/>
      <c r="AR172" s="142"/>
      <c r="AS172" s="142"/>
    </row>
    <row r="173" spans="1:45" s="37" customFormat="1" x14ac:dyDescent="0.2">
      <c r="A173" s="158"/>
      <c r="B173" s="80"/>
      <c r="C173" s="32"/>
      <c r="D173" s="52"/>
      <c r="E173" s="52"/>
      <c r="F173" s="52"/>
      <c r="G173" s="52"/>
      <c r="H173" s="53"/>
      <c r="I173" s="52"/>
      <c r="J173" s="53"/>
      <c r="K173" s="52"/>
      <c r="L173" s="77"/>
      <c r="M173" s="78"/>
      <c r="N173" s="78"/>
      <c r="O173" s="36"/>
      <c r="P173" s="36"/>
      <c r="Q173" s="36"/>
      <c r="R173" s="141"/>
      <c r="S173" s="139"/>
      <c r="T173" s="139"/>
      <c r="U173" s="139"/>
      <c r="V173" s="139"/>
      <c r="W173" s="139"/>
      <c r="X173" s="139"/>
      <c r="Y173" s="139"/>
      <c r="Z173" s="139"/>
      <c r="AA173" s="139"/>
      <c r="AB173" s="139"/>
      <c r="AC173" s="139"/>
      <c r="AD173" s="139"/>
      <c r="AE173" s="139"/>
      <c r="AF173" s="139"/>
      <c r="AG173" s="139"/>
      <c r="AH173" s="139"/>
      <c r="AI173" s="139"/>
      <c r="AJ173" s="139"/>
      <c r="AK173" s="140"/>
      <c r="AL173" s="140"/>
      <c r="AM173" s="140"/>
      <c r="AN173" s="140"/>
      <c r="AO173" s="140"/>
      <c r="AP173" s="140"/>
      <c r="AQ173" s="140"/>
      <c r="AR173" s="140"/>
      <c r="AS173" s="140"/>
    </row>
    <row r="174" spans="1:45" s="40" customFormat="1" x14ac:dyDescent="0.2">
      <c r="A174" s="27"/>
      <c r="B174" s="80" t="s">
        <v>214</v>
      </c>
      <c r="C174" s="32" t="s">
        <v>215</v>
      </c>
      <c r="D174" s="52">
        <v>300000</v>
      </c>
      <c r="E174" s="52">
        <v>3000</v>
      </c>
      <c r="F174" s="52"/>
      <c r="G174" s="52"/>
      <c r="H174" s="53">
        <v>20000</v>
      </c>
      <c r="I174" s="52"/>
      <c r="J174" s="53">
        <v>0</v>
      </c>
      <c r="K174" s="52"/>
      <c r="L174" s="77">
        <v>277000</v>
      </c>
      <c r="M174" s="78"/>
      <c r="N174" s="78"/>
      <c r="O174" s="39"/>
      <c r="P174" s="39"/>
      <c r="Q174" s="39"/>
      <c r="R174" s="138"/>
      <c r="S174" s="141"/>
      <c r="T174" s="141"/>
      <c r="U174" s="141"/>
      <c r="V174" s="141"/>
      <c r="W174" s="141"/>
      <c r="X174" s="141"/>
      <c r="Y174" s="141"/>
      <c r="Z174" s="141"/>
      <c r="AA174" s="141"/>
      <c r="AB174" s="141"/>
      <c r="AC174" s="141"/>
      <c r="AD174" s="141"/>
      <c r="AE174" s="141"/>
      <c r="AF174" s="141"/>
      <c r="AG174" s="141"/>
      <c r="AH174" s="141"/>
      <c r="AI174" s="141"/>
      <c r="AJ174" s="141"/>
      <c r="AK174" s="142"/>
      <c r="AL174" s="142"/>
      <c r="AM174" s="142"/>
      <c r="AN174" s="142"/>
      <c r="AO174" s="142"/>
      <c r="AP174" s="142"/>
      <c r="AQ174" s="142"/>
      <c r="AR174" s="142"/>
      <c r="AS174" s="142"/>
    </row>
    <row r="175" spans="1:45" s="37" customFormat="1" x14ac:dyDescent="0.2">
      <c r="A175" s="158"/>
      <c r="B175" s="80"/>
      <c r="C175" s="32"/>
      <c r="D175" s="52"/>
      <c r="E175" s="52"/>
      <c r="F175" s="52"/>
      <c r="G175" s="52"/>
      <c r="H175" s="53"/>
      <c r="I175" s="52"/>
      <c r="J175" s="53"/>
      <c r="K175" s="52"/>
      <c r="L175" s="77"/>
      <c r="M175" s="78"/>
      <c r="N175" s="78"/>
      <c r="O175" s="36"/>
      <c r="P175" s="36"/>
      <c r="Q175" s="36"/>
      <c r="R175" s="141"/>
      <c r="S175" s="139"/>
      <c r="T175" s="139"/>
      <c r="U175" s="139"/>
      <c r="V175" s="139"/>
      <c r="W175" s="139"/>
      <c r="X175" s="139"/>
      <c r="Y175" s="139"/>
      <c r="Z175" s="139"/>
      <c r="AA175" s="139"/>
      <c r="AB175" s="139"/>
      <c r="AC175" s="139"/>
      <c r="AD175" s="139"/>
      <c r="AE175" s="139"/>
      <c r="AF175" s="139"/>
      <c r="AG175" s="139"/>
      <c r="AH175" s="139"/>
      <c r="AI175" s="139"/>
      <c r="AJ175" s="139"/>
      <c r="AK175" s="140"/>
      <c r="AL175" s="140"/>
      <c r="AM175" s="140"/>
      <c r="AN175" s="140"/>
      <c r="AO175" s="140"/>
      <c r="AP175" s="140"/>
      <c r="AQ175" s="140"/>
      <c r="AR175" s="140"/>
      <c r="AS175" s="140"/>
    </row>
    <row r="176" spans="1:45" s="40" customFormat="1" x14ac:dyDescent="0.2">
      <c r="A176" s="27"/>
      <c r="B176" s="80" t="s">
        <v>216</v>
      </c>
      <c r="C176" s="32" t="s">
        <v>303</v>
      </c>
      <c r="D176" s="52">
        <v>2000000</v>
      </c>
      <c r="E176" s="52">
        <v>90000</v>
      </c>
      <c r="F176" s="52"/>
      <c r="G176" s="52"/>
      <c r="H176" s="53">
        <v>10000</v>
      </c>
      <c r="I176" s="52">
        <v>400000</v>
      </c>
      <c r="J176" s="53">
        <v>400000</v>
      </c>
      <c r="K176" s="52">
        <v>1500000</v>
      </c>
      <c r="L176" s="77">
        <v>1500000</v>
      </c>
      <c r="M176" s="77"/>
      <c r="N176" s="78"/>
      <c r="O176" s="39"/>
      <c r="P176" s="39"/>
      <c r="Q176" s="39"/>
      <c r="R176" s="138"/>
      <c r="S176" s="141"/>
      <c r="T176" s="141"/>
      <c r="U176" s="141"/>
      <c r="V176" s="141"/>
      <c r="W176" s="141"/>
      <c r="X176" s="141"/>
      <c r="Y176" s="141"/>
      <c r="Z176" s="141"/>
      <c r="AA176" s="141"/>
      <c r="AB176" s="141"/>
      <c r="AC176" s="141"/>
      <c r="AD176" s="141"/>
      <c r="AE176" s="141"/>
      <c r="AF176" s="141"/>
      <c r="AG176" s="141"/>
      <c r="AH176" s="141"/>
      <c r="AI176" s="141"/>
      <c r="AJ176" s="141"/>
      <c r="AK176" s="142"/>
      <c r="AL176" s="142"/>
      <c r="AM176" s="142"/>
      <c r="AN176" s="142"/>
      <c r="AO176" s="142"/>
      <c r="AP176" s="142"/>
      <c r="AQ176" s="142"/>
      <c r="AR176" s="142"/>
      <c r="AS176" s="142"/>
    </row>
    <row r="177" spans="1:45" s="37" customFormat="1" x14ac:dyDescent="0.2">
      <c r="A177" s="161"/>
      <c r="B177" s="76"/>
      <c r="C177" s="32"/>
      <c r="D177" s="52"/>
      <c r="E177" s="52"/>
      <c r="F177" s="52"/>
      <c r="G177" s="52"/>
      <c r="H177" s="53"/>
      <c r="I177" s="52"/>
      <c r="J177" s="53"/>
      <c r="K177" s="52"/>
      <c r="L177" s="77"/>
      <c r="M177" s="78"/>
      <c r="N177" s="78"/>
      <c r="O177" s="36"/>
      <c r="P177" s="36"/>
      <c r="Q177" s="36"/>
      <c r="R177" s="141"/>
      <c r="S177" s="139"/>
      <c r="T177" s="139"/>
      <c r="U177" s="139"/>
      <c r="V177" s="139"/>
      <c r="W177" s="139"/>
      <c r="X177" s="139"/>
      <c r="Y177" s="139"/>
      <c r="Z177" s="139"/>
      <c r="AA177" s="139"/>
      <c r="AB177" s="139"/>
      <c r="AC177" s="139"/>
      <c r="AD177" s="139"/>
      <c r="AE177" s="139"/>
      <c r="AF177" s="139"/>
      <c r="AG177" s="139"/>
      <c r="AH177" s="139"/>
      <c r="AI177" s="139"/>
      <c r="AJ177" s="139"/>
      <c r="AK177" s="140"/>
      <c r="AL177" s="140"/>
      <c r="AM177" s="140"/>
      <c r="AN177" s="140"/>
      <c r="AO177" s="140"/>
      <c r="AP177" s="140"/>
      <c r="AQ177" s="140"/>
      <c r="AR177" s="140"/>
      <c r="AS177" s="140"/>
    </row>
    <row r="178" spans="1:45" s="40" customFormat="1" x14ac:dyDescent="0.2">
      <c r="A178" s="162"/>
      <c r="B178" s="76" t="s">
        <v>217</v>
      </c>
      <c r="C178" s="32" t="s">
        <v>304</v>
      </c>
      <c r="D178" s="52">
        <v>1120000</v>
      </c>
      <c r="E178" s="52">
        <v>50000</v>
      </c>
      <c r="F178" s="52"/>
      <c r="G178" s="52"/>
      <c r="H178" s="53">
        <v>300000</v>
      </c>
      <c r="I178" s="52">
        <v>770000</v>
      </c>
      <c r="J178" s="53">
        <v>770000</v>
      </c>
      <c r="K178" s="52"/>
      <c r="L178" s="77"/>
      <c r="M178" s="78"/>
      <c r="N178" s="78"/>
      <c r="O178" s="39"/>
      <c r="P178" s="39"/>
      <c r="Q178" s="39"/>
      <c r="R178" s="138"/>
      <c r="S178" s="141"/>
      <c r="T178" s="141"/>
      <c r="U178" s="141"/>
      <c r="V178" s="141"/>
      <c r="W178" s="141"/>
      <c r="X178" s="141"/>
      <c r="Y178" s="141"/>
      <c r="Z178" s="141"/>
      <c r="AA178" s="141"/>
      <c r="AB178" s="141"/>
      <c r="AC178" s="141"/>
      <c r="AD178" s="141"/>
      <c r="AE178" s="141"/>
      <c r="AF178" s="141"/>
      <c r="AG178" s="141"/>
      <c r="AH178" s="141"/>
      <c r="AI178" s="141"/>
      <c r="AJ178" s="141"/>
      <c r="AK178" s="142"/>
      <c r="AL178" s="142"/>
      <c r="AM178" s="142"/>
      <c r="AN178" s="142"/>
      <c r="AO178" s="142"/>
      <c r="AP178" s="142"/>
      <c r="AQ178" s="142"/>
      <c r="AR178" s="142"/>
      <c r="AS178" s="142"/>
    </row>
    <row r="179" spans="1:45" s="37" customFormat="1" x14ac:dyDescent="0.2">
      <c r="A179" s="161"/>
      <c r="B179" s="76"/>
      <c r="C179" s="32"/>
      <c r="D179" s="52"/>
      <c r="E179" s="52"/>
      <c r="F179" s="52"/>
      <c r="G179" s="52"/>
      <c r="H179" s="53"/>
      <c r="I179" s="52"/>
      <c r="J179" s="53"/>
      <c r="K179" s="52"/>
      <c r="L179" s="77"/>
      <c r="M179" s="78"/>
      <c r="N179" s="78"/>
      <c r="O179" s="36"/>
      <c r="P179" s="36"/>
      <c r="Q179" s="36"/>
      <c r="R179" s="141"/>
      <c r="S179" s="139"/>
      <c r="T179" s="139"/>
      <c r="U179" s="139"/>
      <c r="V179" s="139"/>
      <c r="W179" s="139"/>
      <c r="X179" s="139"/>
      <c r="Y179" s="139"/>
      <c r="Z179" s="139"/>
      <c r="AA179" s="139"/>
      <c r="AB179" s="139"/>
      <c r="AC179" s="139"/>
      <c r="AD179" s="139"/>
      <c r="AE179" s="139"/>
      <c r="AF179" s="139"/>
      <c r="AG179" s="139"/>
      <c r="AH179" s="139"/>
      <c r="AI179" s="139"/>
      <c r="AJ179" s="139"/>
      <c r="AK179" s="140"/>
      <c r="AL179" s="140"/>
      <c r="AM179" s="140"/>
      <c r="AN179" s="140"/>
      <c r="AO179" s="140"/>
      <c r="AP179" s="140"/>
      <c r="AQ179" s="140"/>
      <c r="AR179" s="140"/>
      <c r="AS179" s="140"/>
    </row>
    <row r="180" spans="1:45" s="40" customFormat="1" x14ac:dyDescent="0.2">
      <c r="A180" s="162"/>
      <c r="B180" s="76" t="s">
        <v>218</v>
      </c>
      <c r="C180" s="32" t="s">
        <v>305</v>
      </c>
      <c r="D180" s="52">
        <v>1520000</v>
      </c>
      <c r="E180" s="52"/>
      <c r="F180" s="52"/>
      <c r="G180" s="52"/>
      <c r="H180" s="53">
        <v>40000</v>
      </c>
      <c r="I180" s="52">
        <v>80000</v>
      </c>
      <c r="J180" s="53">
        <v>80000</v>
      </c>
      <c r="K180" s="52">
        <v>400000</v>
      </c>
      <c r="L180" s="77">
        <v>400000</v>
      </c>
      <c r="M180" s="77">
        <v>400000</v>
      </c>
      <c r="N180" s="77">
        <v>600000</v>
      </c>
      <c r="O180" s="39"/>
      <c r="P180" s="39"/>
      <c r="Q180" s="39"/>
      <c r="R180" s="138"/>
      <c r="S180" s="141"/>
      <c r="T180" s="141"/>
      <c r="U180" s="141"/>
      <c r="V180" s="141"/>
      <c r="W180" s="141"/>
      <c r="X180" s="141"/>
      <c r="Y180" s="141"/>
      <c r="Z180" s="141"/>
      <c r="AA180" s="141"/>
      <c r="AB180" s="141"/>
      <c r="AC180" s="141"/>
      <c r="AD180" s="141"/>
      <c r="AE180" s="141"/>
      <c r="AF180" s="141"/>
      <c r="AG180" s="141"/>
      <c r="AH180" s="141"/>
      <c r="AI180" s="141"/>
      <c r="AJ180" s="141"/>
      <c r="AK180" s="142"/>
      <c r="AL180" s="142"/>
      <c r="AM180" s="142"/>
      <c r="AN180" s="142"/>
      <c r="AO180" s="142"/>
      <c r="AP180" s="142"/>
      <c r="AQ180" s="142"/>
      <c r="AR180" s="142"/>
      <c r="AS180" s="142"/>
    </row>
    <row r="181" spans="1:45" s="37" customFormat="1" x14ac:dyDescent="0.2">
      <c r="A181" s="161"/>
      <c r="B181" s="76"/>
      <c r="C181" s="32"/>
      <c r="D181" s="52"/>
      <c r="E181" s="52"/>
      <c r="F181" s="52"/>
      <c r="G181" s="52"/>
      <c r="H181" s="53"/>
      <c r="I181" s="52"/>
      <c r="J181" s="53"/>
      <c r="K181" s="52"/>
      <c r="L181" s="77"/>
      <c r="M181" s="78"/>
      <c r="N181" s="78"/>
      <c r="O181" s="36"/>
      <c r="P181" s="36"/>
      <c r="Q181" s="36"/>
      <c r="R181" s="141"/>
      <c r="S181" s="139"/>
      <c r="T181" s="139"/>
      <c r="U181" s="139"/>
      <c r="V181" s="139"/>
      <c r="W181" s="139"/>
      <c r="X181" s="139"/>
      <c r="Y181" s="139"/>
      <c r="Z181" s="139"/>
      <c r="AA181" s="139"/>
      <c r="AB181" s="139"/>
      <c r="AC181" s="139"/>
      <c r="AD181" s="139"/>
      <c r="AE181" s="139"/>
      <c r="AF181" s="139"/>
      <c r="AG181" s="139"/>
      <c r="AH181" s="139"/>
      <c r="AI181" s="139"/>
      <c r="AJ181" s="139"/>
      <c r="AK181" s="140"/>
      <c r="AL181" s="140"/>
      <c r="AM181" s="140"/>
      <c r="AN181" s="140"/>
      <c r="AO181" s="140"/>
      <c r="AP181" s="140"/>
      <c r="AQ181" s="140"/>
      <c r="AR181" s="140"/>
      <c r="AS181" s="140"/>
    </row>
    <row r="182" spans="1:45" s="40" customFormat="1" x14ac:dyDescent="0.2">
      <c r="A182" s="162"/>
      <c r="B182" s="76" t="s">
        <v>219</v>
      </c>
      <c r="C182" s="32" t="s">
        <v>306</v>
      </c>
      <c r="D182" s="52">
        <v>770000</v>
      </c>
      <c r="E182" s="52">
        <v>170000</v>
      </c>
      <c r="F182" s="52"/>
      <c r="G182" s="52"/>
      <c r="H182" s="53">
        <v>600000</v>
      </c>
      <c r="I182" s="52"/>
      <c r="J182" s="53"/>
      <c r="K182" s="52"/>
      <c r="L182" s="77"/>
      <c r="M182" s="78"/>
      <c r="N182" s="78"/>
      <c r="O182" s="39"/>
      <c r="P182" s="39"/>
      <c r="Q182" s="39"/>
      <c r="R182" s="138"/>
      <c r="S182" s="141"/>
      <c r="T182" s="141"/>
      <c r="U182" s="141"/>
      <c r="V182" s="141"/>
      <c r="W182" s="141"/>
      <c r="X182" s="141"/>
      <c r="Y182" s="141"/>
      <c r="Z182" s="141"/>
      <c r="AA182" s="141"/>
      <c r="AB182" s="141"/>
      <c r="AC182" s="141"/>
      <c r="AD182" s="141"/>
      <c r="AE182" s="141"/>
      <c r="AF182" s="141"/>
      <c r="AG182" s="141"/>
      <c r="AH182" s="141"/>
      <c r="AI182" s="141"/>
      <c r="AJ182" s="141"/>
      <c r="AK182" s="142"/>
      <c r="AL182" s="142"/>
      <c r="AM182" s="142"/>
      <c r="AN182" s="142"/>
      <c r="AO182" s="142"/>
      <c r="AP182" s="142"/>
      <c r="AQ182" s="142"/>
      <c r="AR182" s="142"/>
      <c r="AS182" s="142"/>
    </row>
    <row r="183" spans="1:45" s="37" customFormat="1" x14ac:dyDescent="0.2">
      <c r="A183" s="161"/>
      <c r="B183" s="76"/>
      <c r="C183" s="32"/>
      <c r="D183" s="52"/>
      <c r="E183" s="52"/>
      <c r="F183" s="52"/>
      <c r="G183" s="52"/>
      <c r="H183" s="53"/>
      <c r="I183" s="52"/>
      <c r="J183" s="53"/>
      <c r="K183" s="52"/>
      <c r="L183" s="77"/>
      <c r="M183" s="78"/>
      <c r="N183" s="78"/>
      <c r="O183" s="36"/>
      <c r="P183" s="36"/>
      <c r="Q183" s="36"/>
      <c r="R183" s="141"/>
      <c r="S183" s="139"/>
      <c r="T183" s="139"/>
      <c r="U183" s="139"/>
      <c r="V183" s="139"/>
      <c r="W183" s="139"/>
      <c r="X183" s="139"/>
      <c r="Y183" s="139"/>
      <c r="Z183" s="139"/>
      <c r="AA183" s="139"/>
      <c r="AB183" s="139"/>
      <c r="AC183" s="139"/>
      <c r="AD183" s="139"/>
      <c r="AE183" s="139"/>
      <c r="AF183" s="139"/>
      <c r="AG183" s="139"/>
      <c r="AH183" s="139"/>
      <c r="AI183" s="139"/>
      <c r="AJ183" s="139"/>
      <c r="AK183" s="140"/>
      <c r="AL183" s="140"/>
      <c r="AM183" s="140"/>
      <c r="AN183" s="140"/>
      <c r="AO183" s="140"/>
      <c r="AP183" s="140"/>
      <c r="AQ183" s="140"/>
      <c r="AR183" s="140"/>
      <c r="AS183" s="140"/>
    </row>
    <row r="184" spans="1:45" s="40" customFormat="1" x14ac:dyDescent="0.2">
      <c r="A184" s="162"/>
      <c r="B184" s="76" t="s">
        <v>220</v>
      </c>
      <c r="C184" s="32" t="s">
        <v>221</v>
      </c>
      <c r="D184" s="52">
        <v>450000</v>
      </c>
      <c r="E184" s="52">
        <v>80000</v>
      </c>
      <c r="F184" s="52"/>
      <c r="G184" s="52"/>
      <c r="H184" s="53">
        <v>370000</v>
      </c>
      <c r="I184" s="52"/>
      <c r="J184" s="53"/>
      <c r="K184" s="52"/>
      <c r="L184" s="77"/>
      <c r="M184" s="78"/>
      <c r="N184" s="78"/>
      <c r="O184" s="39"/>
      <c r="P184" s="39"/>
      <c r="Q184" s="39"/>
      <c r="R184" s="138"/>
      <c r="S184" s="141"/>
      <c r="T184" s="141"/>
      <c r="U184" s="141"/>
      <c r="V184" s="141"/>
      <c r="W184" s="141"/>
      <c r="X184" s="141"/>
      <c r="Y184" s="141"/>
      <c r="Z184" s="141"/>
      <c r="AA184" s="141"/>
      <c r="AB184" s="141"/>
      <c r="AC184" s="141"/>
      <c r="AD184" s="141"/>
      <c r="AE184" s="141"/>
      <c r="AF184" s="141"/>
      <c r="AG184" s="141"/>
      <c r="AH184" s="141"/>
      <c r="AI184" s="141"/>
      <c r="AJ184" s="141"/>
      <c r="AK184" s="142"/>
      <c r="AL184" s="142"/>
      <c r="AM184" s="142"/>
      <c r="AN184" s="142"/>
      <c r="AO184" s="142"/>
      <c r="AP184" s="142"/>
      <c r="AQ184" s="142"/>
      <c r="AR184" s="142"/>
      <c r="AS184" s="142"/>
    </row>
    <row r="185" spans="1:45" s="37" customFormat="1" x14ac:dyDescent="0.2">
      <c r="A185" s="161"/>
      <c r="B185" s="76"/>
      <c r="C185" s="32"/>
      <c r="D185" s="52"/>
      <c r="E185" s="52"/>
      <c r="F185" s="52"/>
      <c r="G185" s="52"/>
      <c r="H185" s="53"/>
      <c r="I185" s="52"/>
      <c r="J185" s="53"/>
      <c r="K185" s="52"/>
      <c r="L185" s="77"/>
      <c r="M185" s="78"/>
      <c r="N185" s="78"/>
      <c r="O185" s="36"/>
      <c r="P185" s="36"/>
      <c r="Q185" s="36"/>
      <c r="R185" s="141"/>
      <c r="S185" s="139"/>
      <c r="T185" s="139"/>
      <c r="U185" s="139"/>
      <c r="V185" s="139"/>
      <c r="W185" s="139"/>
      <c r="X185" s="139"/>
      <c r="Y185" s="139"/>
      <c r="Z185" s="139"/>
      <c r="AA185" s="139"/>
      <c r="AB185" s="139"/>
      <c r="AC185" s="139"/>
      <c r="AD185" s="139"/>
      <c r="AE185" s="139"/>
      <c r="AF185" s="139"/>
      <c r="AG185" s="139"/>
      <c r="AH185" s="139"/>
      <c r="AI185" s="139"/>
      <c r="AJ185" s="139"/>
      <c r="AK185" s="140"/>
      <c r="AL185" s="140"/>
      <c r="AM185" s="140"/>
      <c r="AN185" s="140"/>
      <c r="AO185" s="140"/>
      <c r="AP185" s="140"/>
      <c r="AQ185" s="140"/>
      <c r="AR185" s="140"/>
      <c r="AS185" s="140"/>
    </row>
    <row r="186" spans="1:45" s="40" customFormat="1" x14ac:dyDescent="0.2">
      <c r="A186" s="162"/>
      <c r="B186" s="76" t="s">
        <v>222</v>
      </c>
      <c r="C186" s="32" t="s">
        <v>120</v>
      </c>
      <c r="D186" s="52">
        <v>500000</v>
      </c>
      <c r="E186" s="52">
        <v>230000</v>
      </c>
      <c r="F186" s="52"/>
      <c r="G186" s="52"/>
      <c r="H186" s="53">
        <v>270000</v>
      </c>
      <c r="I186" s="52"/>
      <c r="J186" s="53"/>
      <c r="K186" s="52"/>
      <c r="L186" s="77"/>
      <c r="M186" s="78"/>
      <c r="N186" s="78"/>
      <c r="O186" s="39"/>
      <c r="P186" s="39"/>
      <c r="Q186" s="39"/>
      <c r="R186" s="138"/>
      <c r="S186" s="141"/>
      <c r="T186" s="141"/>
      <c r="U186" s="141"/>
      <c r="V186" s="141"/>
      <c r="W186" s="141"/>
      <c r="X186" s="141"/>
      <c r="Y186" s="141"/>
      <c r="Z186" s="141"/>
      <c r="AA186" s="141"/>
      <c r="AB186" s="141"/>
      <c r="AC186" s="141"/>
      <c r="AD186" s="141"/>
      <c r="AE186" s="141"/>
      <c r="AF186" s="141"/>
      <c r="AG186" s="141"/>
      <c r="AH186" s="141"/>
      <c r="AI186" s="141"/>
      <c r="AJ186" s="141"/>
      <c r="AK186" s="142"/>
      <c r="AL186" s="142"/>
      <c r="AM186" s="142"/>
      <c r="AN186" s="142"/>
      <c r="AO186" s="142"/>
      <c r="AP186" s="142"/>
      <c r="AQ186" s="142"/>
      <c r="AR186" s="142"/>
      <c r="AS186" s="142"/>
    </row>
    <row r="187" spans="1:45" s="37" customFormat="1" x14ac:dyDescent="0.2">
      <c r="A187" s="161"/>
      <c r="B187" s="76"/>
      <c r="C187" s="32"/>
      <c r="D187" s="52"/>
      <c r="E187" s="52"/>
      <c r="F187" s="52"/>
      <c r="G187" s="52"/>
      <c r="H187" s="53"/>
      <c r="I187" s="52"/>
      <c r="J187" s="53"/>
      <c r="K187" s="52"/>
      <c r="L187" s="77"/>
      <c r="M187" s="78"/>
      <c r="N187" s="78"/>
      <c r="O187" s="36"/>
      <c r="P187" s="36"/>
      <c r="Q187" s="36"/>
      <c r="R187" s="141"/>
      <c r="S187" s="139"/>
      <c r="T187" s="139"/>
      <c r="U187" s="139"/>
      <c r="V187" s="139"/>
      <c r="W187" s="139"/>
      <c r="X187" s="139"/>
      <c r="Y187" s="139"/>
      <c r="Z187" s="139"/>
      <c r="AA187" s="139"/>
      <c r="AB187" s="139"/>
      <c r="AC187" s="139"/>
      <c r="AD187" s="139"/>
      <c r="AE187" s="139"/>
      <c r="AF187" s="139"/>
      <c r="AG187" s="139"/>
      <c r="AH187" s="139"/>
      <c r="AI187" s="139"/>
      <c r="AJ187" s="139"/>
      <c r="AK187" s="140"/>
      <c r="AL187" s="140"/>
      <c r="AM187" s="140"/>
      <c r="AN187" s="140"/>
      <c r="AO187" s="140"/>
      <c r="AP187" s="140"/>
      <c r="AQ187" s="140"/>
      <c r="AR187" s="140"/>
      <c r="AS187" s="140"/>
    </row>
    <row r="188" spans="1:45" s="40" customFormat="1" x14ac:dyDescent="0.2">
      <c r="A188" s="162"/>
      <c r="B188" s="76" t="s">
        <v>223</v>
      </c>
      <c r="C188" s="32" t="s">
        <v>224</v>
      </c>
      <c r="D188" s="52">
        <v>1800000</v>
      </c>
      <c r="E188" s="52">
        <v>40000</v>
      </c>
      <c r="F188" s="52"/>
      <c r="G188" s="52"/>
      <c r="H188" s="53">
        <v>40000</v>
      </c>
      <c r="I188" s="52">
        <v>10000</v>
      </c>
      <c r="J188" s="53">
        <v>10000</v>
      </c>
      <c r="K188" s="52">
        <v>410000</v>
      </c>
      <c r="L188" s="77">
        <v>410000</v>
      </c>
      <c r="M188" s="77">
        <v>1300000</v>
      </c>
      <c r="N188" s="78"/>
      <c r="O188" s="39"/>
      <c r="P188" s="39"/>
      <c r="Q188" s="39"/>
      <c r="R188" s="138"/>
      <c r="S188" s="141"/>
      <c r="T188" s="141"/>
      <c r="U188" s="141"/>
      <c r="V188" s="141"/>
      <c r="W188" s="141"/>
      <c r="X188" s="141"/>
      <c r="Y188" s="141"/>
      <c r="Z188" s="141"/>
      <c r="AA188" s="141"/>
      <c r="AB188" s="141"/>
      <c r="AC188" s="141"/>
      <c r="AD188" s="141"/>
      <c r="AE188" s="141"/>
      <c r="AF188" s="141"/>
      <c r="AG188" s="141"/>
      <c r="AH188" s="141"/>
      <c r="AI188" s="141"/>
      <c r="AJ188" s="141"/>
      <c r="AK188" s="142"/>
      <c r="AL188" s="142"/>
      <c r="AM188" s="142"/>
      <c r="AN188" s="142"/>
      <c r="AO188" s="142"/>
      <c r="AP188" s="142"/>
      <c r="AQ188" s="142"/>
      <c r="AR188" s="142"/>
      <c r="AS188" s="142"/>
    </row>
    <row r="189" spans="1:45" s="37" customFormat="1" x14ac:dyDescent="0.2">
      <c r="A189" s="161"/>
      <c r="B189" s="76"/>
      <c r="C189" s="32"/>
      <c r="D189" s="52"/>
      <c r="E189" s="52"/>
      <c r="F189" s="52"/>
      <c r="G189" s="52"/>
      <c r="H189" s="53"/>
      <c r="I189" s="52"/>
      <c r="J189" s="53"/>
      <c r="K189" s="52"/>
      <c r="L189" s="77"/>
      <c r="M189" s="78"/>
      <c r="N189" s="78"/>
      <c r="O189" s="36"/>
      <c r="P189" s="36"/>
      <c r="Q189" s="36"/>
      <c r="R189" s="141"/>
      <c r="S189" s="139"/>
      <c r="T189" s="139"/>
      <c r="U189" s="139"/>
      <c r="V189" s="139"/>
      <c r="W189" s="139"/>
      <c r="X189" s="139"/>
      <c r="Y189" s="139"/>
      <c r="Z189" s="139"/>
      <c r="AA189" s="139"/>
      <c r="AB189" s="139"/>
      <c r="AC189" s="139"/>
      <c r="AD189" s="139"/>
      <c r="AE189" s="139"/>
      <c r="AF189" s="139"/>
      <c r="AG189" s="139"/>
      <c r="AH189" s="139"/>
      <c r="AI189" s="139"/>
      <c r="AJ189" s="139"/>
      <c r="AK189" s="140"/>
      <c r="AL189" s="140"/>
      <c r="AM189" s="140"/>
      <c r="AN189" s="140"/>
      <c r="AO189" s="140"/>
      <c r="AP189" s="140"/>
      <c r="AQ189" s="140"/>
      <c r="AR189" s="140"/>
      <c r="AS189" s="140"/>
    </row>
    <row r="190" spans="1:45" s="40" customFormat="1" x14ac:dyDescent="0.2">
      <c r="A190" s="162"/>
      <c r="B190" s="76" t="s">
        <v>225</v>
      </c>
      <c r="C190" s="32" t="s">
        <v>226</v>
      </c>
      <c r="D190" s="52">
        <v>160000</v>
      </c>
      <c r="E190" s="52">
        <v>10000</v>
      </c>
      <c r="F190" s="52"/>
      <c r="G190" s="52"/>
      <c r="H190" s="53">
        <v>0</v>
      </c>
      <c r="I190" s="52"/>
      <c r="J190" s="53">
        <v>50000</v>
      </c>
      <c r="K190" s="52">
        <v>100000</v>
      </c>
      <c r="L190" s="77">
        <v>100000</v>
      </c>
      <c r="M190" s="78"/>
      <c r="N190" s="78"/>
      <c r="O190" s="39"/>
      <c r="P190" s="39"/>
      <c r="Q190" s="39"/>
      <c r="R190" s="138"/>
      <c r="S190" s="141"/>
      <c r="T190" s="141"/>
      <c r="U190" s="141"/>
      <c r="V190" s="141"/>
      <c r="W190" s="141"/>
      <c r="X190" s="141"/>
      <c r="Y190" s="141"/>
      <c r="Z190" s="141"/>
      <c r="AA190" s="141"/>
      <c r="AB190" s="141"/>
      <c r="AC190" s="141"/>
      <c r="AD190" s="141"/>
      <c r="AE190" s="141"/>
      <c r="AF190" s="141"/>
      <c r="AG190" s="141"/>
      <c r="AH190" s="141"/>
      <c r="AI190" s="141"/>
      <c r="AJ190" s="141"/>
      <c r="AK190" s="142"/>
      <c r="AL190" s="142"/>
      <c r="AM190" s="142"/>
      <c r="AN190" s="142"/>
      <c r="AO190" s="142"/>
      <c r="AP190" s="142"/>
      <c r="AQ190" s="142"/>
      <c r="AR190" s="142"/>
      <c r="AS190" s="142"/>
    </row>
    <row r="191" spans="1:45" s="37" customFormat="1" x14ac:dyDescent="0.2">
      <c r="A191" s="161"/>
      <c r="B191" s="76"/>
      <c r="C191" s="32"/>
      <c r="D191" s="52"/>
      <c r="E191" s="52"/>
      <c r="F191" s="52"/>
      <c r="G191" s="52"/>
      <c r="H191" s="53"/>
      <c r="I191" s="52"/>
      <c r="J191" s="53"/>
      <c r="K191" s="52"/>
      <c r="L191" s="77"/>
      <c r="M191" s="78"/>
      <c r="N191" s="78"/>
      <c r="O191" s="36"/>
      <c r="P191" s="36"/>
      <c r="Q191" s="36"/>
      <c r="R191" s="141"/>
      <c r="S191" s="139"/>
      <c r="T191" s="139"/>
      <c r="U191" s="139"/>
      <c r="V191" s="139"/>
      <c r="W191" s="139"/>
      <c r="X191" s="139"/>
      <c r="Y191" s="139"/>
      <c r="Z191" s="139"/>
      <c r="AA191" s="139"/>
      <c r="AB191" s="139"/>
      <c r="AC191" s="139"/>
      <c r="AD191" s="139"/>
      <c r="AE191" s="139"/>
      <c r="AF191" s="139"/>
      <c r="AG191" s="139"/>
      <c r="AH191" s="139"/>
      <c r="AI191" s="139"/>
      <c r="AJ191" s="139"/>
      <c r="AK191" s="140"/>
      <c r="AL191" s="140"/>
      <c r="AM191" s="140"/>
      <c r="AN191" s="140"/>
      <c r="AO191" s="140"/>
      <c r="AP191" s="140"/>
      <c r="AQ191" s="140"/>
      <c r="AR191" s="140"/>
      <c r="AS191" s="140"/>
    </row>
    <row r="192" spans="1:45" s="40" customFormat="1" x14ac:dyDescent="0.2">
      <c r="A192" s="162"/>
      <c r="B192" s="76" t="s">
        <v>227</v>
      </c>
      <c r="C192" s="32" t="s">
        <v>307</v>
      </c>
      <c r="D192" s="52">
        <v>3700000</v>
      </c>
      <c r="E192" s="52">
        <v>3220000</v>
      </c>
      <c r="F192" s="52"/>
      <c r="G192" s="52"/>
      <c r="H192" s="53">
        <v>480000</v>
      </c>
      <c r="I192" s="52"/>
      <c r="J192" s="53"/>
      <c r="K192" s="52"/>
      <c r="L192" s="77"/>
      <c r="M192" s="78"/>
      <c r="N192" s="78"/>
      <c r="O192" s="39"/>
      <c r="P192" s="39"/>
      <c r="Q192" s="39"/>
      <c r="R192" s="138"/>
      <c r="S192" s="141"/>
      <c r="T192" s="141"/>
      <c r="U192" s="141"/>
      <c r="V192" s="141"/>
      <c r="W192" s="141"/>
      <c r="X192" s="141"/>
      <c r="Y192" s="141"/>
      <c r="Z192" s="141"/>
      <c r="AA192" s="141"/>
      <c r="AB192" s="141"/>
      <c r="AC192" s="141"/>
      <c r="AD192" s="141"/>
      <c r="AE192" s="141"/>
      <c r="AF192" s="141"/>
      <c r="AG192" s="141"/>
      <c r="AH192" s="141"/>
      <c r="AI192" s="141"/>
      <c r="AJ192" s="141"/>
      <c r="AK192" s="142"/>
      <c r="AL192" s="142"/>
      <c r="AM192" s="142"/>
      <c r="AN192" s="142"/>
      <c r="AO192" s="142"/>
      <c r="AP192" s="142"/>
      <c r="AQ192" s="142"/>
      <c r="AR192" s="142"/>
      <c r="AS192" s="142"/>
    </row>
    <row r="193" spans="1:45" s="37" customFormat="1" x14ac:dyDescent="0.2">
      <c r="A193" s="161"/>
      <c r="B193" s="76"/>
      <c r="C193" s="32"/>
      <c r="D193" s="52"/>
      <c r="E193" s="52"/>
      <c r="F193" s="52"/>
      <c r="G193" s="52"/>
      <c r="H193" s="53"/>
      <c r="I193" s="52"/>
      <c r="J193" s="53"/>
      <c r="K193" s="52"/>
      <c r="L193" s="77"/>
      <c r="M193" s="78"/>
      <c r="N193" s="78"/>
      <c r="O193" s="36"/>
      <c r="P193" s="36"/>
      <c r="Q193" s="36"/>
      <c r="R193" s="141"/>
      <c r="S193" s="139"/>
      <c r="T193" s="139"/>
      <c r="U193" s="139"/>
      <c r="V193" s="139"/>
      <c r="W193" s="139"/>
      <c r="X193" s="139"/>
      <c r="Y193" s="139"/>
      <c r="Z193" s="139"/>
      <c r="AA193" s="139"/>
      <c r="AB193" s="139"/>
      <c r="AC193" s="139"/>
      <c r="AD193" s="139"/>
      <c r="AE193" s="139"/>
      <c r="AF193" s="139"/>
      <c r="AG193" s="139"/>
      <c r="AH193" s="139"/>
      <c r="AI193" s="139"/>
      <c r="AJ193" s="139"/>
      <c r="AK193" s="140"/>
      <c r="AL193" s="140"/>
      <c r="AM193" s="140"/>
      <c r="AN193" s="140"/>
      <c r="AO193" s="140"/>
      <c r="AP193" s="140"/>
      <c r="AQ193" s="140"/>
      <c r="AR193" s="140"/>
      <c r="AS193" s="140"/>
    </row>
    <row r="194" spans="1:45" s="40" customFormat="1" x14ac:dyDescent="0.2">
      <c r="A194" s="162"/>
      <c r="B194" s="76" t="s">
        <v>228</v>
      </c>
      <c r="C194" s="32" t="s">
        <v>308</v>
      </c>
      <c r="D194" s="52">
        <v>5200000</v>
      </c>
      <c r="E194" s="52">
        <v>4560000</v>
      </c>
      <c r="F194" s="52"/>
      <c r="G194" s="52"/>
      <c r="H194" s="53">
        <v>640000</v>
      </c>
      <c r="I194" s="52"/>
      <c r="J194" s="53"/>
      <c r="K194" s="52"/>
      <c r="L194" s="77"/>
      <c r="M194" s="78"/>
      <c r="N194" s="78"/>
      <c r="O194" s="39"/>
      <c r="P194" s="39"/>
      <c r="Q194" s="39"/>
      <c r="R194" s="138"/>
      <c r="S194" s="141"/>
      <c r="T194" s="141"/>
      <c r="U194" s="141"/>
      <c r="V194" s="141"/>
      <c r="W194" s="141"/>
      <c r="X194" s="141"/>
      <c r="Y194" s="141"/>
      <c r="Z194" s="141"/>
      <c r="AA194" s="141"/>
      <c r="AB194" s="141"/>
      <c r="AC194" s="141"/>
      <c r="AD194" s="141"/>
      <c r="AE194" s="141"/>
      <c r="AF194" s="141"/>
      <c r="AG194" s="141"/>
      <c r="AH194" s="141"/>
      <c r="AI194" s="141"/>
      <c r="AJ194" s="141"/>
      <c r="AK194" s="142"/>
      <c r="AL194" s="142"/>
      <c r="AM194" s="142"/>
      <c r="AN194" s="142"/>
      <c r="AO194" s="142"/>
      <c r="AP194" s="142"/>
      <c r="AQ194" s="142"/>
      <c r="AR194" s="142"/>
      <c r="AS194" s="142"/>
    </row>
    <row r="195" spans="1:45" s="37" customFormat="1" x14ac:dyDescent="0.2">
      <c r="A195" s="158"/>
      <c r="B195" s="85"/>
      <c r="C195" s="32"/>
      <c r="D195" s="52"/>
      <c r="E195" s="52"/>
      <c r="F195" s="52"/>
      <c r="G195" s="52"/>
      <c r="H195" s="53"/>
      <c r="I195" s="52"/>
      <c r="J195" s="53"/>
      <c r="K195" s="52"/>
      <c r="L195" s="77"/>
      <c r="M195" s="78"/>
      <c r="N195" s="78"/>
      <c r="O195" s="36"/>
      <c r="P195" s="36"/>
      <c r="Q195" s="36"/>
      <c r="R195" s="141"/>
      <c r="S195" s="139"/>
      <c r="T195" s="139"/>
      <c r="U195" s="139"/>
      <c r="V195" s="139"/>
      <c r="W195" s="139"/>
      <c r="X195" s="139"/>
      <c r="Y195" s="139"/>
      <c r="Z195" s="139"/>
      <c r="AA195" s="139"/>
      <c r="AB195" s="139"/>
      <c r="AC195" s="139"/>
      <c r="AD195" s="139"/>
      <c r="AE195" s="139"/>
      <c r="AF195" s="139"/>
      <c r="AG195" s="139"/>
      <c r="AH195" s="139"/>
      <c r="AI195" s="139"/>
      <c r="AJ195" s="139"/>
      <c r="AK195" s="140"/>
      <c r="AL195" s="140"/>
      <c r="AM195" s="140"/>
      <c r="AN195" s="140"/>
      <c r="AO195" s="140"/>
      <c r="AP195" s="140"/>
      <c r="AQ195" s="140"/>
      <c r="AR195" s="140"/>
      <c r="AS195" s="140"/>
    </row>
    <row r="196" spans="1:45" s="70" customFormat="1" x14ac:dyDescent="0.2">
      <c r="A196" s="159"/>
      <c r="B196" s="85" t="s">
        <v>408</v>
      </c>
      <c r="C196" s="32" t="s">
        <v>409</v>
      </c>
      <c r="D196" s="52">
        <v>150000</v>
      </c>
      <c r="E196" s="52">
        <v>50000</v>
      </c>
      <c r="F196" s="52"/>
      <c r="G196" s="52"/>
      <c r="H196" s="53">
        <v>50000</v>
      </c>
      <c r="I196" s="52">
        <v>100000</v>
      </c>
      <c r="J196" s="53">
        <v>100000</v>
      </c>
      <c r="K196" s="52"/>
      <c r="L196" s="77"/>
      <c r="M196" s="78"/>
      <c r="N196" s="78"/>
      <c r="O196" s="69"/>
      <c r="P196" s="69"/>
      <c r="Q196" s="69"/>
      <c r="R196" s="143"/>
      <c r="S196" s="143"/>
      <c r="T196" s="143"/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4"/>
      <c r="AL196" s="144"/>
      <c r="AM196" s="144"/>
      <c r="AN196" s="144"/>
      <c r="AO196" s="144"/>
      <c r="AP196" s="144"/>
      <c r="AQ196" s="144"/>
      <c r="AR196" s="144"/>
      <c r="AS196" s="144"/>
    </row>
    <row r="197" spans="1:45" s="37" customFormat="1" x14ac:dyDescent="0.2">
      <c r="A197" s="161"/>
      <c r="B197" s="76"/>
      <c r="C197" s="32"/>
      <c r="D197" s="52"/>
      <c r="E197" s="52"/>
      <c r="F197" s="52"/>
      <c r="G197" s="52"/>
      <c r="H197" s="53"/>
      <c r="I197" s="52"/>
      <c r="J197" s="53"/>
      <c r="K197" s="52"/>
      <c r="L197" s="77"/>
      <c r="M197" s="78"/>
      <c r="N197" s="78"/>
      <c r="O197" s="36"/>
      <c r="P197" s="36"/>
      <c r="Q197" s="36"/>
      <c r="R197" s="141"/>
      <c r="S197" s="139"/>
      <c r="T197" s="139"/>
      <c r="U197" s="139"/>
      <c r="V197" s="139"/>
      <c r="W197" s="139"/>
      <c r="X197" s="139"/>
      <c r="Y197" s="139"/>
      <c r="Z197" s="139"/>
      <c r="AA197" s="139"/>
      <c r="AB197" s="139"/>
      <c r="AC197" s="139"/>
      <c r="AD197" s="139"/>
      <c r="AE197" s="139"/>
      <c r="AF197" s="139"/>
      <c r="AG197" s="139"/>
      <c r="AH197" s="139"/>
      <c r="AI197" s="139"/>
      <c r="AJ197" s="139"/>
      <c r="AK197" s="140"/>
      <c r="AL197" s="140"/>
      <c r="AM197" s="140"/>
      <c r="AN197" s="140"/>
      <c r="AO197" s="140"/>
      <c r="AP197" s="140"/>
      <c r="AQ197" s="140"/>
      <c r="AR197" s="140"/>
      <c r="AS197" s="140"/>
    </row>
    <row r="198" spans="1:45" s="37" customFormat="1" x14ac:dyDescent="0.2">
      <c r="A198" s="161"/>
      <c r="B198" s="76" t="s">
        <v>309</v>
      </c>
      <c r="C198" s="87" t="s">
        <v>310</v>
      </c>
      <c r="D198" s="52">
        <v>1600000</v>
      </c>
      <c r="E198" s="52">
        <v>20000</v>
      </c>
      <c r="F198" s="52"/>
      <c r="G198" s="52"/>
      <c r="H198" s="53">
        <v>50000</v>
      </c>
      <c r="I198" s="52">
        <v>50000</v>
      </c>
      <c r="J198" s="53">
        <v>100000</v>
      </c>
      <c r="K198" s="52">
        <v>100000</v>
      </c>
      <c r="L198" s="77">
        <v>100000</v>
      </c>
      <c r="M198" s="77">
        <v>100000</v>
      </c>
      <c r="N198" s="77">
        <v>360000</v>
      </c>
      <c r="O198" s="36"/>
      <c r="P198" s="36"/>
      <c r="Q198" s="36"/>
      <c r="R198" s="141"/>
      <c r="S198" s="139"/>
      <c r="T198" s="139"/>
      <c r="U198" s="139"/>
      <c r="V198" s="139"/>
      <c r="W198" s="139"/>
      <c r="X198" s="139"/>
      <c r="Y198" s="139"/>
      <c r="Z198" s="139"/>
      <c r="AA198" s="139"/>
      <c r="AB198" s="139"/>
      <c r="AC198" s="139"/>
      <c r="AD198" s="139"/>
      <c r="AE198" s="139"/>
      <c r="AF198" s="139"/>
      <c r="AG198" s="139"/>
      <c r="AH198" s="139"/>
      <c r="AI198" s="139"/>
      <c r="AJ198" s="139"/>
      <c r="AK198" s="140"/>
      <c r="AL198" s="140"/>
      <c r="AM198" s="140"/>
      <c r="AN198" s="140"/>
      <c r="AO198" s="140"/>
      <c r="AP198" s="140"/>
      <c r="AQ198" s="140"/>
      <c r="AR198" s="140"/>
      <c r="AS198" s="140"/>
    </row>
    <row r="199" spans="1:45" s="37" customFormat="1" x14ac:dyDescent="0.2">
      <c r="A199" s="161"/>
      <c r="B199" s="76"/>
      <c r="C199" s="87"/>
      <c r="D199" s="52"/>
      <c r="E199" s="52"/>
      <c r="F199" s="52"/>
      <c r="G199" s="52"/>
      <c r="H199" s="53"/>
      <c r="I199" s="52"/>
      <c r="J199" s="53"/>
      <c r="K199" s="52"/>
      <c r="L199" s="77"/>
      <c r="M199" s="78"/>
      <c r="N199" s="78"/>
      <c r="O199" s="36"/>
      <c r="P199" s="36"/>
      <c r="Q199" s="36"/>
      <c r="R199" s="141"/>
      <c r="S199" s="139"/>
      <c r="T199" s="139"/>
      <c r="U199" s="139"/>
      <c r="V199" s="139"/>
      <c r="W199" s="139"/>
      <c r="X199" s="139"/>
      <c r="Y199" s="139"/>
      <c r="Z199" s="139"/>
      <c r="AA199" s="139"/>
      <c r="AB199" s="139"/>
      <c r="AC199" s="139"/>
      <c r="AD199" s="139"/>
      <c r="AE199" s="139"/>
      <c r="AF199" s="139"/>
      <c r="AG199" s="139"/>
      <c r="AH199" s="139"/>
      <c r="AI199" s="139"/>
      <c r="AJ199" s="139"/>
      <c r="AK199" s="140"/>
      <c r="AL199" s="140"/>
      <c r="AM199" s="140"/>
      <c r="AN199" s="140"/>
      <c r="AO199" s="140"/>
      <c r="AP199" s="140"/>
      <c r="AQ199" s="140"/>
      <c r="AR199" s="140"/>
      <c r="AS199" s="140"/>
    </row>
    <row r="200" spans="1:45" s="37" customFormat="1" x14ac:dyDescent="0.2">
      <c r="A200" s="161"/>
      <c r="B200" s="76" t="s">
        <v>311</v>
      </c>
      <c r="C200" s="87" t="s">
        <v>312</v>
      </c>
      <c r="D200" s="52">
        <v>1600000</v>
      </c>
      <c r="E200" s="52">
        <v>20000</v>
      </c>
      <c r="F200" s="52"/>
      <c r="G200" s="52"/>
      <c r="H200" s="53">
        <v>50000</v>
      </c>
      <c r="I200" s="52">
        <v>50000</v>
      </c>
      <c r="J200" s="53">
        <v>100000</v>
      </c>
      <c r="K200" s="52">
        <v>100000</v>
      </c>
      <c r="L200" s="77">
        <v>100000</v>
      </c>
      <c r="M200" s="77">
        <v>100000</v>
      </c>
      <c r="N200" s="77">
        <v>360000</v>
      </c>
      <c r="O200" s="36"/>
      <c r="P200" s="36"/>
      <c r="Q200" s="36"/>
      <c r="R200" s="141"/>
      <c r="S200" s="139"/>
      <c r="T200" s="139"/>
      <c r="U200" s="139"/>
      <c r="V200" s="139"/>
      <c r="W200" s="139"/>
      <c r="X200" s="139"/>
      <c r="Y200" s="139"/>
      <c r="Z200" s="139"/>
      <c r="AA200" s="139"/>
      <c r="AB200" s="139"/>
      <c r="AC200" s="139"/>
      <c r="AD200" s="139"/>
      <c r="AE200" s="139"/>
      <c r="AF200" s="139"/>
      <c r="AG200" s="139"/>
      <c r="AH200" s="139"/>
      <c r="AI200" s="139"/>
      <c r="AJ200" s="139"/>
      <c r="AK200" s="140"/>
      <c r="AL200" s="140"/>
      <c r="AM200" s="140"/>
      <c r="AN200" s="140"/>
      <c r="AO200" s="140"/>
      <c r="AP200" s="140"/>
      <c r="AQ200" s="140"/>
      <c r="AR200" s="140"/>
      <c r="AS200" s="140"/>
    </row>
    <row r="201" spans="1:45" s="37" customFormat="1" x14ac:dyDescent="0.2">
      <c r="A201" s="161"/>
      <c r="B201" s="76"/>
      <c r="C201" s="87"/>
      <c r="D201" s="52"/>
      <c r="E201" s="52"/>
      <c r="F201" s="52"/>
      <c r="G201" s="52"/>
      <c r="H201" s="53"/>
      <c r="I201" s="52"/>
      <c r="J201" s="53"/>
      <c r="K201" s="52"/>
      <c r="L201" s="77"/>
      <c r="M201" s="78"/>
      <c r="N201" s="78"/>
      <c r="O201" s="36"/>
      <c r="P201" s="36"/>
      <c r="Q201" s="36"/>
      <c r="R201" s="141"/>
      <c r="S201" s="139"/>
      <c r="T201" s="139"/>
      <c r="U201" s="139"/>
      <c r="V201" s="139"/>
      <c r="W201" s="139"/>
      <c r="X201" s="139"/>
      <c r="Y201" s="139"/>
      <c r="Z201" s="139"/>
      <c r="AA201" s="139"/>
      <c r="AB201" s="139"/>
      <c r="AC201" s="139"/>
      <c r="AD201" s="139"/>
      <c r="AE201" s="139"/>
      <c r="AF201" s="139"/>
      <c r="AG201" s="139"/>
      <c r="AH201" s="139"/>
      <c r="AI201" s="139"/>
      <c r="AJ201" s="139"/>
      <c r="AK201" s="140"/>
      <c r="AL201" s="140"/>
      <c r="AM201" s="140"/>
      <c r="AN201" s="140"/>
      <c r="AO201" s="140"/>
      <c r="AP201" s="140"/>
      <c r="AQ201" s="140"/>
      <c r="AR201" s="140"/>
      <c r="AS201" s="140"/>
    </row>
    <row r="202" spans="1:45" s="37" customFormat="1" x14ac:dyDescent="0.2">
      <c r="A202" s="161"/>
      <c r="B202" s="76" t="s">
        <v>313</v>
      </c>
      <c r="C202" s="87" t="s">
        <v>314</v>
      </c>
      <c r="D202" s="52">
        <v>1600000</v>
      </c>
      <c r="E202" s="52">
        <v>20000</v>
      </c>
      <c r="F202" s="52"/>
      <c r="G202" s="52"/>
      <c r="H202" s="53">
        <v>50000</v>
      </c>
      <c r="I202" s="52">
        <v>50000</v>
      </c>
      <c r="J202" s="53">
        <v>50000</v>
      </c>
      <c r="K202" s="52">
        <v>100000</v>
      </c>
      <c r="L202" s="77">
        <v>100000</v>
      </c>
      <c r="M202" s="77">
        <v>100000</v>
      </c>
      <c r="N202" s="77">
        <v>360000</v>
      </c>
      <c r="O202" s="36"/>
      <c r="P202" s="36"/>
      <c r="Q202" s="36"/>
      <c r="R202" s="141"/>
      <c r="S202" s="139"/>
      <c r="T202" s="139"/>
      <c r="U202" s="139"/>
      <c r="V202" s="139"/>
      <c r="W202" s="139"/>
      <c r="X202" s="139"/>
      <c r="Y202" s="139"/>
      <c r="Z202" s="139"/>
      <c r="AA202" s="139"/>
      <c r="AB202" s="139"/>
      <c r="AC202" s="139"/>
      <c r="AD202" s="139"/>
      <c r="AE202" s="139"/>
      <c r="AF202" s="139"/>
      <c r="AG202" s="139"/>
      <c r="AH202" s="139"/>
      <c r="AI202" s="139"/>
      <c r="AJ202" s="139"/>
      <c r="AK202" s="140"/>
      <c r="AL202" s="140"/>
      <c r="AM202" s="140"/>
      <c r="AN202" s="140"/>
      <c r="AO202" s="140"/>
      <c r="AP202" s="140"/>
      <c r="AQ202" s="140"/>
      <c r="AR202" s="140"/>
      <c r="AS202" s="140"/>
    </row>
    <row r="203" spans="1:45" s="37" customFormat="1" x14ac:dyDescent="0.2">
      <c r="A203" s="161"/>
      <c r="B203" s="76"/>
      <c r="C203" s="87"/>
      <c r="D203" s="52"/>
      <c r="E203" s="52"/>
      <c r="F203" s="52"/>
      <c r="G203" s="52"/>
      <c r="H203" s="53"/>
      <c r="I203" s="52"/>
      <c r="J203" s="53"/>
      <c r="K203" s="52"/>
      <c r="L203" s="77"/>
      <c r="M203" s="78"/>
      <c r="N203" s="78"/>
      <c r="O203" s="36"/>
      <c r="P203" s="36"/>
      <c r="Q203" s="36"/>
      <c r="R203" s="141"/>
      <c r="S203" s="139"/>
      <c r="T203" s="139"/>
      <c r="U203" s="139"/>
      <c r="V203" s="139"/>
      <c r="W203" s="139"/>
      <c r="X203" s="139"/>
      <c r="Y203" s="139"/>
      <c r="Z203" s="139"/>
      <c r="AA203" s="139"/>
      <c r="AB203" s="139"/>
      <c r="AC203" s="139"/>
      <c r="AD203" s="139"/>
      <c r="AE203" s="139"/>
      <c r="AF203" s="139"/>
      <c r="AG203" s="139"/>
      <c r="AH203" s="139"/>
      <c r="AI203" s="139"/>
      <c r="AJ203" s="139"/>
      <c r="AK203" s="140"/>
      <c r="AL203" s="140"/>
      <c r="AM203" s="140"/>
      <c r="AN203" s="140"/>
      <c r="AO203" s="140"/>
      <c r="AP203" s="140"/>
      <c r="AQ203" s="140"/>
      <c r="AR203" s="140"/>
      <c r="AS203" s="140"/>
    </row>
    <row r="204" spans="1:45" s="40" customFormat="1" x14ac:dyDescent="0.2">
      <c r="A204" s="27"/>
      <c r="B204" s="80" t="s">
        <v>315</v>
      </c>
      <c r="C204" s="32" t="s">
        <v>316</v>
      </c>
      <c r="D204" s="52">
        <v>14000000</v>
      </c>
      <c r="E204" s="52"/>
      <c r="F204" s="52"/>
      <c r="G204" s="52"/>
      <c r="H204" s="53">
        <v>10000</v>
      </c>
      <c r="I204" s="52">
        <v>20000</v>
      </c>
      <c r="J204" s="53">
        <v>20000</v>
      </c>
      <c r="K204" s="52">
        <v>200000</v>
      </c>
      <c r="L204" s="77">
        <v>200000</v>
      </c>
      <c r="M204" s="77">
        <v>200000</v>
      </c>
      <c r="N204" s="77">
        <v>13570000</v>
      </c>
      <c r="O204" s="39"/>
      <c r="P204" s="39"/>
      <c r="Q204" s="39"/>
      <c r="R204" s="138"/>
      <c r="S204" s="141"/>
      <c r="T204" s="141"/>
      <c r="U204" s="141"/>
      <c r="V204" s="141"/>
      <c r="W204" s="141"/>
      <c r="X204" s="141"/>
      <c r="Y204" s="141"/>
      <c r="Z204" s="141"/>
      <c r="AA204" s="141"/>
      <c r="AB204" s="141"/>
      <c r="AC204" s="141"/>
      <c r="AD204" s="141"/>
      <c r="AE204" s="141"/>
      <c r="AF204" s="141"/>
      <c r="AG204" s="141"/>
      <c r="AH204" s="141"/>
      <c r="AI204" s="141"/>
      <c r="AJ204" s="141"/>
      <c r="AK204" s="142"/>
      <c r="AL204" s="142"/>
      <c r="AM204" s="142"/>
      <c r="AN204" s="142"/>
      <c r="AO204" s="142"/>
      <c r="AP204" s="142"/>
      <c r="AQ204" s="142"/>
      <c r="AR204" s="142"/>
      <c r="AS204" s="142"/>
    </row>
    <row r="205" spans="1:45" s="37" customFormat="1" x14ac:dyDescent="0.2">
      <c r="A205" s="158"/>
      <c r="B205" s="80"/>
      <c r="C205" s="32"/>
      <c r="D205" s="52"/>
      <c r="E205" s="52"/>
      <c r="F205" s="52"/>
      <c r="G205" s="52"/>
      <c r="H205" s="53"/>
      <c r="I205" s="52"/>
      <c r="J205" s="53"/>
      <c r="K205" s="52"/>
      <c r="L205" s="77"/>
      <c r="M205" s="78"/>
      <c r="N205" s="78"/>
      <c r="O205" s="36"/>
      <c r="P205" s="36"/>
      <c r="Q205" s="36"/>
      <c r="R205" s="141"/>
      <c r="S205" s="139"/>
      <c r="T205" s="139"/>
      <c r="U205" s="139"/>
      <c r="V205" s="139"/>
      <c r="W205" s="139"/>
      <c r="X205" s="139"/>
      <c r="Y205" s="139"/>
      <c r="Z205" s="139"/>
      <c r="AA205" s="139"/>
      <c r="AB205" s="139"/>
      <c r="AC205" s="139"/>
      <c r="AD205" s="139"/>
      <c r="AE205" s="139"/>
      <c r="AF205" s="139"/>
      <c r="AG205" s="139"/>
      <c r="AH205" s="139"/>
      <c r="AI205" s="139"/>
      <c r="AJ205" s="139"/>
      <c r="AK205" s="140"/>
      <c r="AL205" s="140"/>
      <c r="AM205" s="140"/>
      <c r="AN205" s="140"/>
      <c r="AO205" s="140"/>
      <c r="AP205" s="140"/>
      <c r="AQ205" s="140"/>
      <c r="AR205" s="140"/>
      <c r="AS205" s="140"/>
    </row>
    <row r="206" spans="1:45" s="40" customFormat="1" x14ac:dyDescent="0.2">
      <c r="A206" s="27"/>
      <c r="B206" s="80" t="s">
        <v>317</v>
      </c>
      <c r="C206" s="32" t="s">
        <v>318</v>
      </c>
      <c r="D206" s="52">
        <v>870000</v>
      </c>
      <c r="E206" s="52">
        <v>5000</v>
      </c>
      <c r="F206" s="52"/>
      <c r="G206" s="52"/>
      <c r="H206" s="53">
        <v>10000</v>
      </c>
      <c r="I206" s="52">
        <v>5000</v>
      </c>
      <c r="J206" s="53">
        <v>5000</v>
      </c>
      <c r="K206" s="52"/>
      <c r="L206" s="77"/>
      <c r="M206" s="77">
        <v>450000</v>
      </c>
      <c r="N206" s="77">
        <v>400000</v>
      </c>
      <c r="O206" s="39"/>
      <c r="P206" s="39"/>
      <c r="Q206" s="39"/>
      <c r="R206" s="138"/>
      <c r="S206" s="141"/>
      <c r="T206" s="141"/>
      <c r="U206" s="141"/>
      <c r="V206" s="141"/>
      <c r="W206" s="141"/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1"/>
      <c r="AK206" s="142"/>
      <c r="AL206" s="142"/>
      <c r="AM206" s="142"/>
      <c r="AN206" s="142"/>
      <c r="AO206" s="142"/>
      <c r="AP206" s="142"/>
      <c r="AQ206" s="142"/>
      <c r="AR206" s="142"/>
      <c r="AS206" s="142"/>
    </row>
    <row r="207" spans="1:45" s="37" customFormat="1" x14ac:dyDescent="0.2">
      <c r="A207" s="158"/>
      <c r="B207" s="80"/>
      <c r="C207" s="32"/>
      <c r="D207" s="52"/>
      <c r="E207" s="52"/>
      <c r="F207" s="52"/>
      <c r="G207" s="52"/>
      <c r="H207" s="53"/>
      <c r="I207" s="52"/>
      <c r="J207" s="53"/>
      <c r="K207" s="52"/>
      <c r="L207" s="77"/>
      <c r="M207" s="78"/>
      <c r="N207" s="78"/>
      <c r="O207" s="36"/>
      <c r="P207" s="36"/>
      <c r="Q207" s="36"/>
      <c r="R207" s="141"/>
      <c r="S207" s="139"/>
      <c r="T207" s="139"/>
      <c r="U207" s="139"/>
      <c r="V207" s="139"/>
      <c r="W207" s="139"/>
      <c r="X207" s="139"/>
      <c r="Y207" s="139"/>
      <c r="Z207" s="139"/>
      <c r="AA207" s="139"/>
      <c r="AB207" s="139"/>
      <c r="AC207" s="139"/>
      <c r="AD207" s="139"/>
      <c r="AE207" s="139"/>
      <c r="AF207" s="139"/>
      <c r="AG207" s="139"/>
      <c r="AH207" s="139"/>
      <c r="AI207" s="139"/>
      <c r="AJ207" s="139"/>
      <c r="AK207" s="140"/>
      <c r="AL207" s="140"/>
      <c r="AM207" s="140"/>
      <c r="AN207" s="140"/>
      <c r="AO207" s="140"/>
      <c r="AP207" s="140"/>
      <c r="AQ207" s="140"/>
      <c r="AR207" s="140"/>
      <c r="AS207" s="140"/>
    </row>
    <row r="208" spans="1:45" s="40" customFormat="1" x14ac:dyDescent="0.2">
      <c r="A208" s="27"/>
      <c r="B208" s="80" t="s">
        <v>319</v>
      </c>
      <c r="C208" s="32" t="s">
        <v>320</v>
      </c>
      <c r="D208" s="52">
        <v>1850000</v>
      </c>
      <c r="E208" s="52">
        <v>1000</v>
      </c>
      <c r="F208" s="52"/>
      <c r="G208" s="52"/>
      <c r="H208" s="53">
        <v>0</v>
      </c>
      <c r="I208" s="52"/>
      <c r="J208" s="53">
        <v>20000</v>
      </c>
      <c r="K208" s="52">
        <v>79000</v>
      </c>
      <c r="L208" s="77">
        <v>79000</v>
      </c>
      <c r="M208" s="77">
        <v>750000</v>
      </c>
      <c r="N208" s="77">
        <v>1000000</v>
      </c>
      <c r="O208" s="39"/>
      <c r="P208" s="39"/>
      <c r="Q208" s="39"/>
      <c r="R208" s="138"/>
      <c r="S208" s="141"/>
      <c r="T208" s="141"/>
      <c r="U208" s="141"/>
      <c r="V208" s="141"/>
      <c r="W208" s="141"/>
      <c r="X208" s="141"/>
      <c r="Y208" s="141"/>
      <c r="Z208" s="141"/>
      <c r="AA208" s="141"/>
      <c r="AB208" s="141"/>
      <c r="AC208" s="141"/>
      <c r="AD208" s="141"/>
      <c r="AE208" s="141"/>
      <c r="AF208" s="141"/>
      <c r="AG208" s="141"/>
      <c r="AH208" s="141"/>
      <c r="AI208" s="141"/>
      <c r="AJ208" s="141"/>
      <c r="AK208" s="142"/>
      <c r="AL208" s="142"/>
      <c r="AM208" s="142"/>
      <c r="AN208" s="142"/>
      <c r="AO208" s="142"/>
      <c r="AP208" s="142"/>
      <c r="AQ208" s="142"/>
      <c r="AR208" s="142"/>
      <c r="AS208" s="142"/>
    </row>
    <row r="209" spans="1:45" s="37" customFormat="1" x14ac:dyDescent="0.2">
      <c r="A209" s="158"/>
      <c r="B209" s="80"/>
      <c r="C209" s="32"/>
      <c r="D209" s="52"/>
      <c r="E209" s="52"/>
      <c r="F209" s="52"/>
      <c r="G209" s="52"/>
      <c r="H209" s="53"/>
      <c r="I209" s="52"/>
      <c r="J209" s="53"/>
      <c r="K209" s="52"/>
      <c r="L209" s="77"/>
      <c r="M209" s="78"/>
      <c r="N209" s="78"/>
      <c r="O209" s="36"/>
      <c r="P209" s="36"/>
      <c r="Q209" s="36"/>
      <c r="R209" s="141"/>
      <c r="S209" s="139"/>
      <c r="T209" s="139"/>
      <c r="U209" s="139"/>
      <c r="V209" s="139"/>
      <c r="W209" s="139"/>
      <c r="X209" s="139"/>
      <c r="Y209" s="139"/>
      <c r="Z209" s="139"/>
      <c r="AA209" s="139"/>
      <c r="AB209" s="139"/>
      <c r="AC209" s="139"/>
      <c r="AD209" s="139"/>
      <c r="AE209" s="139"/>
      <c r="AF209" s="139"/>
      <c r="AG209" s="139"/>
      <c r="AH209" s="139"/>
      <c r="AI209" s="139"/>
      <c r="AJ209" s="139"/>
      <c r="AK209" s="140"/>
      <c r="AL209" s="140"/>
      <c r="AM209" s="140"/>
      <c r="AN209" s="140"/>
      <c r="AO209" s="140"/>
      <c r="AP209" s="140"/>
      <c r="AQ209" s="140"/>
      <c r="AR209" s="140"/>
      <c r="AS209" s="140"/>
    </row>
    <row r="210" spans="1:45" s="40" customFormat="1" x14ac:dyDescent="0.2">
      <c r="A210" s="27"/>
      <c r="B210" s="85" t="s">
        <v>109</v>
      </c>
      <c r="C210" s="32" t="s">
        <v>321</v>
      </c>
      <c r="D210" s="52">
        <v>2000000</v>
      </c>
      <c r="E210" s="52">
        <v>260000</v>
      </c>
      <c r="F210" s="52"/>
      <c r="G210" s="52"/>
      <c r="H210" s="53">
        <v>1200000</v>
      </c>
      <c r="I210" s="52">
        <v>540000</v>
      </c>
      <c r="J210" s="53">
        <v>540000</v>
      </c>
      <c r="K210" s="52"/>
      <c r="L210" s="77"/>
      <c r="M210" s="78"/>
      <c r="N210" s="78"/>
      <c r="O210" s="39"/>
      <c r="P210" s="39"/>
      <c r="Q210" s="39"/>
      <c r="R210" s="138"/>
      <c r="S210" s="141"/>
      <c r="T210" s="141"/>
      <c r="U210" s="141"/>
      <c r="V210" s="141"/>
      <c r="W210" s="141"/>
      <c r="X210" s="141"/>
      <c r="Y210" s="141"/>
      <c r="Z210" s="141"/>
      <c r="AA210" s="141"/>
      <c r="AB210" s="141"/>
      <c r="AC210" s="141"/>
      <c r="AD210" s="141"/>
      <c r="AE210" s="141"/>
      <c r="AF210" s="141"/>
      <c r="AG210" s="141"/>
      <c r="AH210" s="141"/>
      <c r="AI210" s="141"/>
      <c r="AJ210" s="141"/>
      <c r="AK210" s="142"/>
      <c r="AL210" s="142"/>
      <c r="AM210" s="142"/>
      <c r="AN210" s="142"/>
      <c r="AO210" s="142"/>
      <c r="AP210" s="142"/>
      <c r="AQ210" s="142"/>
      <c r="AR210" s="142"/>
      <c r="AS210" s="142"/>
    </row>
    <row r="211" spans="1:45" s="37" customFormat="1" x14ac:dyDescent="0.2">
      <c r="A211" s="158"/>
      <c r="B211" s="85"/>
      <c r="C211" s="32"/>
      <c r="D211" s="52"/>
      <c r="E211" s="52"/>
      <c r="F211" s="52"/>
      <c r="G211" s="52"/>
      <c r="H211" s="53"/>
      <c r="I211" s="52"/>
      <c r="J211" s="53"/>
      <c r="K211" s="52"/>
      <c r="L211" s="77"/>
      <c r="M211" s="78"/>
      <c r="N211" s="78"/>
      <c r="O211" s="36"/>
      <c r="P211" s="36"/>
      <c r="Q211" s="36"/>
      <c r="R211" s="141"/>
      <c r="S211" s="139"/>
      <c r="T211" s="139"/>
      <c r="U211" s="139"/>
      <c r="V211" s="139"/>
      <c r="W211" s="139"/>
      <c r="X211" s="139"/>
      <c r="Y211" s="139"/>
      <c r="Z211" s="139"/>
      <c r="AA211" s="139"/>
      <c r="AB211" s="139"/>
      <c r="AC211" s="139"/>
      <c r="AD211" s="139"/>
      <c r="AE211" s="139"/>
      <c r="AF211" s="139"/>
      <c r="AG211" s="139"/>
      <c r="AH211" s="139"/>
      <c r="AI211" s="139"/>
      <c r="AJ211" s="139"/>
      <c r="AK211" s="140"/>
      <c r="AL211" s="140"/>
      <c r="AM211" s="140"/>
      <c r="AN211" s="140"/>
      <c r="AO211" s="140"/>
      <c r="AP211" s="140"/>
      <c r="AQ211" s="140"/>
      <c r="AR211" s="140"/>
      <c r="AS211" s="140"/>
    </row>
    <row r="212" spans="1:45" s="37" customFormat="1" x14ac:dyDescent="0.2">
      <c r="A212" s="158"/>
      <c r="B212" s="76" t="s">
        <v>110</v>
      </c>
      <c r="C212" s="87" t="s">
        <v>111</v>
      </c>
      <c r="D212" s="52">
        <v>1020000</v>
      </c>
      <c r="E212" s="52">
        <v>570000</v>
      </c>
      <c r="F212" s="52"/>
      <c r="G212" s="52"/>
      <c r="H212" s="53">
        <v>350000</v>
      </c>
      <c r="I212" s="52">
        <v>80000</v>
      </c>
      <c r="J212" s="53">
        <v>80000</v>
      </c>
      <c r="K212" s="52">
        <v>20000</v>
      </c>
      <c r="L212" s="77">
        <v>20000</v>
      </c>
      <c r="M212" s="77">
        <v>0</v>
      </c>
      <c r="N212" s="78"/>
      <c r="O212" s="36"/>
      <c r="P212" s="36"/>
      <c r="Q212" s="36"/>
      <c r="R212" s="141"/>
      <c r="S212" s="139"/>
      <c r="T212" s="139"/>
      <c r="U212" s="139"/>
      <c r="V212" s="139"/>
      <c r="W212" s="139"/>
      <c r="X212" s="139"/>
      <c r="Y212" s="139"/>
      <c r="Z212" s="139"/>
      <c r="AA212" s="139"/>
      <c r="AB212" s="139"/>
      <c r="AC212" s="139"/>
      <c r="AD212" s="139"/>
      <c r="AE212" s="139"/>
      <c r="AF212" s="139"/>
      <c r="AG212" s="139"/>
      <c r="AH212" s="139"/>
      <c r="AI212" s="139"/>
      <c r="AJ212" s="139"/>
      <c r="AK212" s="140"/>
      <c r="AL212" s="140"/>
      <c r="AM212" s="140"/>
      <c r="AN212" s="140"/>
      <c r="AO212" s="140"/>
      <c r="AP212" s="140"/>
      <c r="AQ212" s="140"/>
      <c r="AR212" s="140"/>
      <c r="AS212" s="140"/>
    </row>
    <row r="213" spans="1:45" s="37" customFormat="1" x14ac:dyDescent="0.2">
      <c r="A213" s="158"/>
      <c r="B213" s="85"/>
      <c r="C213" s="32"/>
      <c r="D213" s="52"/>
      <c r="E213" s="52"/>
      <c r="F213" s="52"/>
      <c r="G213" s="52"/>
      <c r="H213" s="53"/>
      <c r="I213" s="52"/>
      <c r="J213" s="53"/>
      <c r="K213" s="52"/>
      <c r="L213" s="77"/>
      <c r="M213" s="78"/>
      <c r="N213" s="78"/>
      <c r="O213" s="36"/>
      <c r="P213" s="36"/>
      <c r="Q213" s="36"/>
      <c r="R213" s="141"/>
      <c r="S213" s="139"/>
      <c r="T213" s="139"/>
      <c r="U213" s="139"/>
      <c r="V213" s="139"/>
      <c r="W213" s="139"/>
      <c r="X213" s="139"/>
      <c r="Y213" s="139"/>
      <c r="Z213" s="139"/>
      <c r="AA213" s="139"/>
      <c r="AB213" s="139"/>
      <c r="AC213" s="139"/>
      <c r="AD213" s="139"/>
      <c r="AE213" s="139"/>
      <c r="AF213" s="139"/>
      <c r="AG213" s="139"/>
      <c r="AH213" s="139"/>
      <c r="AI213" s="139"/>
      <c r="AJ213" s="139"/>
      <c r="AK213" s="140"/>
      <c r="AL213" s="140"/>
      <c r="AM213" s="140"/>
      <c r="AN213" s="140"/>
      <c r="AO213" s="140"/>
      <c r="AP213" s="140"/>
      <c r="AQ213" s="140"/>
      <c r="AR213" s="140"/>
      <c r="AS213" s="140"/>
    </row>
    <row r="214" spans="1:45" s="40" customFormat="1" x14ac:dyDescent="0.2">
      <c r="A214" s="27"/>
      <c r="B214" s="85" t="s">
        <v>229</v>
      </c>
      <c r="C214" s="32" t="s">
        <v>230</v>
      </c>
      <c r="D214" s="52">
        <v>420000</v>
      </c>
      <c r="E214" s="52">
        <v>5000</v>
      </c>
      <c r="F214" s="52"/>
      <c r="G214" s="52"/>
      <c r="H214" s="53">
        <v>5000</v>
      </c>
      <c r="I214" s="52"/>
      <c r="J214" s="53">
        <v>0</v>
      </c>
      <c r="K214" s="52"/>
      <c r="L214" s="77">
        <v>410000</v>
      </c>
      <c r="M214" s="78"/>
      <c r="N214" s="78"/>
      <c r="O214" s="39"/>
      <c r="P214" s="39"/>
      <c r="Q214" s="39"/>
      <c r="R214" s="138"/>
      <c r="S214" s="141"/>
      <c r="T214" s="141"/>
      <c r="U214" s="141"/>
      <c r="V214" s="141"/>
      <c r="W214" s="141"/>
      <c r="X214" s="141"/>
      <c r="Y214" s="141"/>
      <c r="Z214" s="141"/>
      <c r="AA214" s="141"/>
      <c r="AB214" s="141"/>
      <c r="AC214" s="141"/>
      <c r="AD214" s="141"/>
      <c r="AE214" s="141"/>
      <c r="AF214" s="141"/>
      <c r="AG214" s="141"/>
      <c r="AH214" s="141"/>
      <c r="AI214" s="141"/>
      <c r="AJ214" s="141"/>
      <c r="AK214" s="142"/>
      <c r="AL214" s="142"/>
      <c r="AM214" s="142"/>
      <c r="AN214" s="142"/>
      <c r="AO214" s="142"/>
      <c r="AP214" s="142"/>
      <c r="AQ214" s="142"/>
      <c r="AR214" s="142"/>
      <c r="AS214" s="142"/>
    </row>
    <row r="215" spans="1:45" s="37" customFormat="1" x14ac:dyDescent="0.2">
      <c r="A215" s="161"/>
      <c r="B215" s="86"/>
      <c r="C215" s="87"/>
      <c r="D215" s="52"/>
      <c r="E215" s="52"/>
      <c r="F215" s="52"/>
      <c r="G215" s="52"/>
      <c r="H215" s="53"/>
      <c r="I215" s="52"/>
      <c r="J215" s="53"/>
      <c r="K215" s="52"/>
      <c r="L215" s="77"/>
      <c r="M215" s="78"/>
      <c r="N215" s="78"/>
      <c r="O215" s="36"/>
      <c r="P215" s="36"/>
      <c r="Q215" s="36"/>
      <c r="R215" s="141"/>
      <c r="S215" s="139"/>
      <c r="T215" s="139"/>
      <c r="U215" s="139"/>
      <c r="V215" s="139"/>
      <c r="W215" s="139"/>
      <c r="X215" s="139"/>
      <c r="Y215" s="139"/>
      <c r="Z215" s="139"/>
      <c r="AA215" s="139"/>
      <c r="AB215" s="139"/>
      <c r="AC215" s="139"/>
      <c r="AD215" s="139"/>
      <c r="AE215" s="139"/>
      <c r="AF215" s="139"/>
      <c r="AG215" s="139"/>
      <c r="AH215" s="139"/>
      <c r="AI215" s="139"/>
      <c r="AJ215" s="139"/>
      <c r="AK215" s="140"/>
      <c r="AL215" s="140"/>
      <c r="AM215" s="140"/>
      <c r="AN215" s="140"/>
      <c r="AO215" s="140"/>
      <c r="AP215" s="140"/>
      <c r="AQ215" s="140"/>
      <c r="AR215" s="140"/>
      <c r="AS215" s="140"/>
    </row>
    <row r="216" spans="1:45" s="40" customFormat="1" x14ac:dyDescent="0.2">
      <c r="A216" s="162"/>
      <c r="B216" s="86" t="s">
        <v>231</v>
      </c>
      <c r="C216" s="32" t="s">
        <v>232</v>
      </c>
      <c r="D216" s="52">
        <v>1400000</v>
      </c>
      <c r="E216" s="52">
        <v>0</v>
      </c>
      <c r="F216" s="52"/>
      <c r="G216" s="52"/>
      <c r="H216" s="53">
        <v>40000</v>
      </c>
      <c r="I216" s="52">
        <v>60000</v>
      </c>
      <c r="J216" s="53">
        <v>60000</v>
      </c>
      <c r="K216" s="52">
        <v>100000</v>
      </c>
      <c r="L216" s="77">
        <v>100000</v>
      </c>
      <c r="M216" s="77">
        <v>200000</v>
      </c>
      <c r="N216" s="77">
        <v>1000000</v>
      </c>
      <c r="O216" s="39"/>
      <c r="P216" s="39"/>
      <c r="Q216" s="39"/>
      <c r="R216" s="138"/>
      <c r="S216" s="141"/>
      <c r="T216" s="141"/>
      <c r="U216" s="141"/>
      <c r="V216" s="141"/>
      <c r="W216" s="141"/>
      <c r="X216" s="141"/>
      <c r="Y216" s="141"/>
      <c r="Z216" s="141"/>
      <c r="AA216" s="141"/>
      <c r="AB216" s="141"/>
      <c r="AC216" s="141"/>
      <c r="AD216" s="141"/>
      <c r="AE216" s="141"/>
      <c r="AF216" s="141"/>
      <c r="AG216" s="141"/>
      <c r="AH216" s="141"/>
      <c r="AI216" s="141"/>
      <c r="AJ216" s="141"/>
      <c r="AK216" s="142"/>
      <c r="AL216" s="142"/>
      <c r="AM216" s="142"/>
      <c r="AN216" s="142"/>
      <c r="AO216" s="142"/>
      <c r="AP216" s="142"/>
      <c r="AQ216" s="142"/>
      <c r="AR216" s="142"/>
      <c r="AS216" s="142"/>
    </row>
    <row r="217" spans="1:45" s="37" customFormat="1" x14ac:dyDescent="0.2">
      <c r="A217" s="161"/>
      <c r="B217" s="86"/>
      <c r="C217" s="87"/>
      <c r="D217" s="52"/>
      <c r="E217" s="52"/>
      <c r="F217" s="52"/>
      <c r="G217" s="52"/>
      <c r="H217" s="53"/>
      <c r="I217" s="52"/>
      <c r="J217" s="53"/>
      <c r="K217" s="52"/>
      <c r="L217" s="77"/>
      <c r="M217" s="78"/>
      <c r="N217" s="78"/>
      <c r="O217" s="36"/>
      <c r="P217" s="36"/>
      <c r="Q217" s="36"/>
      <c r="R217" s="141"/>
      <c r="S217" s="139"/>
      <c r="T217" s="139"/>
      <c r="U217" s="139"/>
      <c r="V217" s="139"/>
      <c r="W217" s="139"/>
      <c r="X217" s="139"/>
      <c r="Y217" s="139"/>
      <c r="Z217" s="139"/>
      <c r="AA217" s="139"/>
      <c r="AB217" s="139"/>
      <c r="AC217" s="139"/>
      <c r="AD217" s="139"/>
      <c r="AE217" s="139"/>
      <c r="AF217" s="139"/>
      <c r="AG217" s="139"/>
      <c r="AH217" s="139"/>
      <c r="AI217" s="139"/>
      <c r="AJ217" s="139"/>
      <c r="AK217" s="140"/>
      <c r="AL217" s="140"/>
      <c r="AM217" s="140"/>
      <c r="AN217" s="140"/>
      <c r="AO217" s="140"/>
      <c r="AP217" s="140"/>
      <c r="AQ217" s="140"/>
      <c r="AR217" s="140"/>
      <c r="AS217" s="140"/>
    </row>
    <row r="218" spans="1:45" s="40" customFormat="1" x14ac:dyDescent="0.2">
      <c r="A218" s="162"/>
      <c r="B218" s="86" t="s">
        <v>135</v>
      </c>
      <c r="C218" s="32" t="s">
        <v>322</v>
      </c>
      <c r="D218" s="52">
        <v>1060000</v>
      </c>
      <c r="E218" s="52">
        <v>20000</v>
      </c>
      <c r="F218" s="52"/>
      <c r="G218" s="52"/>
      <c r="H218" s="53">
        <v>840000</v>
      </c>
      <c r="I218" s="52">
        <v>200000</v>
      </c>
      <c r="J218" s="53">
        <v>200000</v>
      </c>
      <c r="K218" s="52"/>
      <c r="L218" s="77"/>
      <c r="M218" s="78"/>
      <c r="N218" s="78"/>
      <c r="O218" s="39"/>
      <c r="P218" s="39"/>
      <c r="Q218" s="39"/>
      <c r="R218" s="138"/>
      <c r="S218" s="141"/>
      <c r="T218" s="141"/>
      <c r="U218" s="141"/>
      <c r="V218" s="141"/>
      <c r="W218" s="141"/>
      <c r="X218" s="141"/>
      <c r="Y218" s="141"/>
      <c r="Z218" s="141"/>
      <c r="AA218" s="141"/>
      <c r="AB218" s="141"/>
      <c r="AC218" s="141"/>
      <c r="AD218" s="141"/>
      <c r="AE218" s="141"/>
      <c r="AF218" s="141"/>
      <c r="AG218" s="141"/>
      <c r="AH218" s="141"/>
      <c r="AI218" s="141"/>
      <c r="AJ218" s="141"/>
      <c r="AK218" s="142"/>
      <c r="AL218" s="142"/>
      <c r="AM218" s="142"/>
      <c r="AN218" s="142"/>
      <c r="AO218" s="142"/>
      <c r="AP218" s="142"/>
      <c r="AQ218" s="142"/>
      <c r="AR218" s="142"/>
      <c r="AS218" s="142"/>
    </row>
    <row r="219" spans="1:45" s="37" customFormat="1" x14ac:dyDescent="0.2">
      <c r="A219" s="161"/>
      <c r="B219" s="86"/>
      <c r="C219" s="87"/>
      <c r="D219" s="52"/>
      <c r="E219" s="52"/>
      <c r="F219" s="52"/>
      <c r="G219" s="52"/>
      <c r="H219" s="53"/>
      <c r="I219" s="52"/>
      <c r="J219" s="53"/>
      <c r="K219" s="52"/>
      <c r="L219" s="77"/>
      <c r="M219" s="78"/>
      <c r="N219" s="78"/>
      <c r="O219" s="36"/>
      <c r="P219" s="36"/>
      <c r="Q219" s="36"/>
      <c r="R219" s="141"/>
      <c r="S219" s="139"/>
      <c r="T219" s="139"/>
      <c r="U219" s="139"/>
      <c r="V219" s="139"/>
      <c r="W219" s="139"/>
      <c r="X219" s="139"/>
      <c r="Y219" s="139"/>
      <c r="Z219" s="139"/>
      <c r="AA219" s="139"/>
      <c r="AB219" s="139"/>
      <c r="AC219" s="139"/>
      <c r="AD219" s="139"/>
      <c r="AE219" s="139"/>
      <c r="AF219" s="139"/>
      <c r="AG219" s="139"/>
      <c r="AH219" s="139"/>
      <c r="AI219" s="139"/>
      <c r="AJ219" s="139"/>
      <c r="AK219" s="140"/>
      <c r="AL219" s="140"/>
      <c r="AM219" s="140"/>
      <c r="AN219" s="140"/>
      <c r="AO219" s="140"/>
      <c r="AP219" s="140"/>
      <c r="AQ219" s="140"/>
      <c r="AR219" s="140"/>
      <c r="AS219" s="140"/>
    </row>
    <row r="220" spans="1:45" s="40" customFormat="1" x14ac:dyDescent="0.2">
      <c r="A220" s="27"/>
      <c r="B220" s="85" t="s">
        <v>233</v>
      </c>
      <c r="C220" s="32" t="s">
        <v>234</v>
      </c>
      <c r="D220" s="52">
        <v>1850000</v>
      </c>
      <c r="E220" s="52">
        <v>115000</v>
      </c>
      <c r="F220" s="52"/>
      <c r="G220" s="52"/>
      <c r="H220" s="53">
        <v>435000</v>
      </c>
      <c r="I220" s="52">
        <v>1300000</v>
      </c>
      <c r="J220" s="53">
        <v>1300000</v>
      </c>
      <c r="K220" s="52"/>
      <c r="L220" s="77"/>
      <c r="M220" s="78"/>
      <c r="N220" s="78"/>
      <c r="O220" s="39"/>
      <c r="P220" s="39"/>
      <c r="Q220" s="39"/>
      <c r="R220" s="138"/>
      <c r="S220" s="141"/>
      <c r="T220" s="141"/>
      <c r="U220" s="141"/>
      <c r="V220" s="141"/>
      <c r="W220" s="141"/>
      <c r="X220" s="141"/>
      <c r="Y220" s="141"/>
      <c r="Z220" s="141"/>
      <c r="AA220" s="141"/>
      <c r="AB220" s="141"/>
      <c r="AC220" s="141"/>
      <c r="AD220" s="141"/>
      <c r="AE220" s="141"/>
      <c r="AF220" s="141"/>
      <c r="AG220" s="141"/>
      <c r="AH220" s="141"/>
      <c r="AI220" s="141"/>
      <c r="AJ220" s="141"/>
      <c r="AK220" s="142"/>
      <c r="AL220" s="142"/>
      <c r="AM220" s="142"/>
      <c r="AN220" s="142"/>
      <c r="AO220" s="142"/>
      <c r="AP220" s="142"/>
      <c r="AQ220" s="142"/>
      <c r="AR220" s="142"/>
      <c r="AS220" s="142"/>
    </row>
    <row r="221" spans="1:45" s="37" customFormat="1" x14ac:dyDescent="0.2">
      <c r="A221" s="158"/>
      <c r="B221" s="85"/>
      <c r="C221" s="32"/>
      <c r="D221" s="52"/>
      <c r="E221" s="52"/>
      <c r="F221" s="52"/>
      <c r="G221" s="52"/>
      <c r="H221" s="53"/>
      <c r="I221" s="52"/>
      <c r="J221" s="53"/>
      <c r="K221" s="52"/>
      <c r="L221" s="77"/>
      <c r="M221" s="78"/>
      <c r="N221" s="78"/>
      <c r="O221" s="36"/>
      <c r="P221" s="36"/>
      <c r="Q221" s="36"/>
      <c r="R221" s="141"/>
      <c r="S221" s="139"/>
      <c r="T221" s="139"/>
      <c r="U221" s="139"/>
      <c r="V221" s="139"/>
      <c r="W221" s="139"/>
      <c r="X221" s="139"/>
      <c r="Y221" s="139"/>
      <c r="Z221" s="139"/>
      <c r="AA221" s="139"/>
      <c r="AB221" s="139"/>
      <c r="AC221" s="139"/>
      <c r="AD221" s="139"/>
      <c r="AE221" s="139"/>
      <c r="AF221" s="139"/>
      <c r="AG221" s="139"/>
      <c r="AH221" s="139"/>
      <c r="AI221" s="139"/>
      <c r="AJ221" s="139"/>
      <c r="AK221" s="140"/>
      <c r="AL221" s="140"/>
      <c r="AM221" s="140"/>
      <c r="AN221" s="140"/>
      <c r="AO221" s="140"/>
      <c r="AP221" s="140"/>
      <c r="AQ221" s="140"/>
      <c r="AR221" s="140"/>
      <c r="AS221" s="140"/>
    </row>
    <row r="222" spans="1:45" s="40" customFormat="1" x14ac:dyDescent="0.2">
      <c r="A222" s="27"/>
      <c r="B222" s="85" t="s">
        <v>235</v>
      </c>
      <c r="C222" s="32" t="s">
        <v>323</v>
      </c>
      <c r="D222" s="52">
        <v>1400000</v>
      </c>
      <c r="E222" s="52"/>
      <c r="F222" s="52"/>
      <c r="G222" s="52"/>
      <c r="H222" s="53">
        <v>10000</v>
      </c>
      <c r="I222" s="52">
        <v>10000</v>
      </c>
      <c r="J222" s="53">
        <v>10000</v>
      </c>
      <c r="K222" s="52">
        <v>80000</v>
      </c>
      <c r="L222" s="77">
        <v>80000</v>
      </c>
      <c r="M222" s="77">
        <v>300000</v>
      </c>
      <c r="N222" s="77">
        <v>1000000</v>
      </c>
      <c r="O222" s="39"/>
      <c r="P222" s="39"/>
      <c r="Q222" s="39"/>
      <c r="R222" s="138"/>
      <c r="S222" s="141"/>
      <c r="T222" s="141"/>
      <c r="U222" s="141"/>
      <c r="V222" s="141"/>
      <c r="W222" s="141"/>
      <c r="X222" s="141"/>
      <c r="Y222" s="141"/>
      <c r="Z222" s="141"/>
      <c r="AA222" s="141"/>
      <c r="AB222" s="141"/>
      <c r="AC222" s="141"/>
      <c r="AD222" s="141"/>
      <c r="AE222" s="141"/>
      <c r="AF222" s="141"/>
      <c r="AG222" s="141"/>
      <c r="AH222" s="141"/>
      <c r="AI222" s="141"/>
      <c r="AJ222" s="141"/>
      <c r="AK222" s="142"/>
      <c r="AL222" s="142"/>
      <c r="AM222" s="142"/>
      <c r="AN222" s="142"/>
      <c r="AO222" s="142"/>
      <c r="AP222" s="142"/>
      <c r="AQ222" s="142"/>
      <c r="AR222" s="142"/>
      <c r="AS222" s="142"/>
    </row>
    <row r="223" spans="1:45" s="37" customFormat="1" x14ac:dyDescent="0.2">
      <c r="A223" s="158"/>
      <c r="B223" s="85"/>
      <c r="C223" s="32"/>
      <c r="D223" s="52"/>
      <c r="E223" s="52"/>
      <c r="F223" s="52"/>
      <c r="G223" s="52"/>
      <c r="H223" s="53"/>
      <c r="I223" s="52"/>
      <c r="J223" s="53"/>
      <c r="K223" s="52"/>
      <c r="L223" s="77"/>
      <c r="M223" s="78"/>
      <c r="N223" s="78"/>
      <c r="O223" s="36"/>
      <c r="P223" s="36"/>
      <c r="Q223" s="36"/>
      <c r="R223" s="141"/>
      <c r="S223" s="139"/>
      <c r="T223" s="139"/>
      <c r="U223" s="139"/>
      <c r="V223" s="139"/>
      <c r="W223" s="139"/>
      <c r="X223" s="139"/>
      <c r="Y223" s="139"/>
      <c r="Z223" s="139"/>
      <c r="AA223" s="139"/>
      <c r="AB223" s="139"/>
      <c r="AC223" s="139"/>
      <c r="AD223" s="139"/>
      <c r="AE223" s="139"/>
      <c r="AF223" s="139"/>
      <c r="AG223" s="139"/>
      <c r="AH223" s="139"/>
      <c r="AI223" s="139"/>
      <c r="AJ223" s="139"/>
      <c r="AK223" s="140"/>
      <c r="AL223" s="140"/>
      <c r="AM223" s="140"/>
      <c r="AN223" s="140"/>
      <c r="AO223" s="140"/>
      <c r="AP223" s="140"/>
      <c r="AQ223" s="140"/>
      <c r="AR223" s="140"/>
      <c r="AS223" s="140"/>
    </row>
    <row r="224" spans="1:45" s="40" customFormat="1" x14ac:dyDescent="0.2">
      <c r="A224" s="27"/>
      <c r="B224" s="85" t="s">
        <v>236</v>
      </c>
      <c r="C224" s="32" t="s">
        <v>324</v>
      </c>
      <c r="D224" s="52">
        <v>750000</v>
      </c>
      <c r="E224" s="52">
        <v>20000</v>
      </c>
      <c r="F224" s="52"/>
      <c r="G224" s="52"/>
      <c r="H224" s="53">
        <v>60000</v>
      </c>
      <c r="I224" s="52"/>
      <c r="J224" s="53">
        <v>0</v>
      </c>
      <c r="K224" s="52"/>
      <c r="L224" s="77">
        <v>300000</v>
      </c>
      <c r="M224" s="77">
        <v>370000</v>
      </c>
      <c r="N224" s="78"/>
      <c r="O224" s="39"/>
      <c r="P224" s="39"/>
      <c r="Q224" s="39"/>
      <c r="R224" s="138"/>
      <c r="S224" s="141"/>
      <c r="T224" s="141"/>
      <c r="U224" s="141"/>
      <c r="V224" s="141"/>
      <c r="W224" s="141"/>
      <c r="X224" s="141"/>
      <c r="Y224" s="141"/>
      <c r="Z224" s="141"/>
      <c r="AA224" s="141"/>
      <c r="AB224" s="141"/>
      <c r="AC224" s="141"/>
      <c r="AD224" s="141"/>
      <c r="AE224" s="141"/>
      <c r="AF224" s="141"/>
      <c r="AG224" s="141"/>
      <c r="AH224" s="141"/>
      <c r="AI224" s="141"/>
      <c r="AJ224" s="141"/>
      <c r="AK224" s="142"/>
      <c r="AL224" s="142"/>
      <c r="AM224" s="142"/>
      <c r="AN224" s="142"/>
      <c r="AO224" s="142"/>
      <c r="AP224" s="142"/>
      <c r="AQ224" s="142"/>
      <c r="AR224" s="142"/>
      <c r="AS224" s="142"/>
    </row>
    <row r="225" spans="1:45" s="37" customFormat="1" x14ac:dyDescent="0.2">
      <c r="A225" s="158"/>
      <c r="B225" s="85"/>
      <c r="C225" s="32"/>
      <c r="D225" s="52"/>
      <c r="E225" s="52"/>
      <c r="F225" s="52"/>
      <c r="G225" s="52"/>
      <c r="H225" s="53"/>
      <c r="I225" s="52"/>
      <c r="J225" s="53"/>
      <c r="K225" s="52"/>
      <c r="L225" s="77"/>
      <c r="M225" s="78"/>
      <c r="N225" s="78"/>
      <c r="O225" s="36"/>
      <c r="P225" s="36"/>
      <c r="Q225" s="36"/>
      <c r="R225" s="141"/>
      <c r="S225" s="139"/>
      <c r="T225" s="139"/>
      <c r="U225" s="139"/>
      <c r="V225" s="139"/>
      <c r="W225" s="139"/>
      <c r="X225" s="139"/>
      <c r="Y225" s="139"/>
      <c r="Z225" s="139"/>
      <c r="AA225" s="139"/>
      <c r="AB225" s="139"/>
      <c r="AC225" s="139"/>
      <c r="AD225" s="139"/>
      <c r="AE225" s="139"/>
      <c r="AF225" s="139"/>
      <c r="AG225" s="139"/>
      <c r="AH225" s="139"/>
      <c r="AI225" s="139"/>
      <c r="AJ225" s="139"/>
      <c r="AK225" s="140"/>
      <c r="AL225" s="140"/>
      <c r="AM225" s="140"/>
      <c r="AN225" s="140"/>
      <c r="AO225" s="140"/>
      <c r="AP225" s="140"/>
      <c r="AQ225" s="140"/>
      <c r="AR225" s="140"/>
      <c r="AS225" s="140"/>
    </row>
    <row r="226" spans="1:45" s="40" customFormat="1" x14ac:dyDescent="0.2">
      <c r="A226" s="27"/>
      <c r="B226" s="85" t="s">
        <v>237</v>
      </c>
      <c r="C226" s="32" t="s">
        <v>238</v>
      </c>
      <c r="D226" s="52">
        <v>1000000</v>
      </c>
      <c r="E226" s="52">
        <v>60000</v>
      </c>
      <c r="F226" s="52"/>
      <c r="G226" s="52"/>
      <c r="H226" s="53">
        <v>10000</v>
      </c>
      <c r="I226" s="52">
        <v>430000</v>
      </c>
      <c r="J226" s="53">
        <v>430000</v>
      </c>
      <c r="K226" s="52">
        <v>500000</v>
      </c>
      <c r="L226" s="77">
        <v>500000</v>
      </c>
      <c r="M226" s="78"/>
      <c r="N226" s="78"/>
      <c r="O226" s="39"/>
      <c r="P226" s="39"/>
      <c r="Q226" s="39"/>
      <c r="R226" s="138"/>
      <c r="S226" s="141"/>
      <c r="T226" s="141"/>
      <c r="U226" s="141"/>
      <c r="V226" s="141"/>
      <c r="W226" s="141"/>
      <c r="X226" s="141"/>
      <c r="Y226" s="141"/>
      <c r="Z226" s="141"/>
      <c r="AA226" s="141"/>
      <c r="AB226" s="141"/>
      <c r="AC226" s="141"/>
      <c r="AD226" s="141"/>
      <c r="AE226" s="141"/>
      <c r="AF226" s="141"/>
      <c r="AG226" s="141"/>
      <c r="AH226" s="141"/>
      <c r="AI226" s="141"/>
      <c r="AJ226" s="141"/>
      <c r="AK226" s="142"/>
      <c r="AL226" s="142"/>
      <c r="AM226" s="142"/>
      <c r="AN226" s="142"/>
      <c r="AO226" s="142"/>
      <c r="AP226" s="142"/>
      <c r="AQ226" s="142"/>
      <c r="AR226" s="142"/>
      <c r="AS226" s="142"/>
    </row>
    <row r="227" spans="1:45" s="37" customFormat="1" x14ac:dyDescent="0.2">
      <c r="A227" s="158"/>
      <c r="B227" s="85"/>
      <c r="C227" s="32"/>
      <c r="D227" s="52"/>
      <c r="E227" s="52"/>
      <c r="F227" s="52"/>
      <c r="G227" s="52"/>
      <c r="H227" s="53"/>
      <c r="I227" s="52"/>
      <c r="J227" s="53"/>
      <c r="K227" s="52"/>
      <c r="L227" s="77"/>
      <c r="M227" s="78"/>
      <c r="N227" s="78"/>
      <c r="O227" s="36"/>
      <c r="P227" s="36"/>
      <c r="Q227" s="36"/>
      <c r="R227" s="141"/>
      <c r="S227" s="139"/>
      <c r="T227" s="139"/>
      <c r="U227" s="139"/>
      <c r="V227" s="139"/>
      <c r="W227" s="139"/>
      <c r="X227" s="139"/>
      <c r="Y227" s="139"/>
      <c r="Z227" s="139"/>
      <c r="AA227" s="139"/>
      <c r="AB227" s="139"/>
      <c r="AC227" s="139"/>
      <c r="AD227" s="139"/>
      <c r="AE227" s="139"/>
      <c r="AF227" s="139"/>
      <c r="AG227" s="139"/>
      <c r="AH227" s="139"/>
      <c r="AI227" s="139"/>
      <c r="AJ227" s="139"/>
      <c r="AK227" s="140"/>
      <c r="AL227" s="140"/>
      <c r="AM227" s="140"/>
      <c r="AN227" s="140"/>
      <c r="AO227" s="140"/>
      <c r="AP227" s="140"/>
      <c r="AQ227" s="140"/>
      <c r="AR227" s="140"/>
      <c r="AS227" s="140"/>
    </row>
    <row r="228" spans="1:45" s="37" customFormat="1" x14ac:dyDescent="0.2">
      <c r="A228" s="158"/>
      <c r="B228" s="76" t="s">
        <v>112</v>
      </c>
      <c r="C228" s="87" t="s">
        <v>239</v>
      </c>
      <c r="D228" s="52">
        <f>1550000+60000</f>
        <v>1610000</v>
      </c>
      <c r="E228" s="52">
        <v>1470000</v>
      </c>
      <c r="F228" s="52"/>
      <c r="G228" s="52"/>
      <c r="H228" s="53">
        <v>140000</v>
      </c>
      <c r="I228" s="52"/>
      <c r="J228" s="53"/>
      <c r="K228" s="52"/>
      <c r="L228" s="77"/>
      <c r="M228" s="78"/>
      <c r="N228" s="78"/>
      <c r="O228" s="39"/>
      <c r="P228" s="39"/>
      <c r="Q228" s="39"/>
      <c r="R228" s="141"/>
      <c r="S228" s="139"/>
      <c r="T228" s="139"/>
      <c r="U228" s="139"/>
      <c r="V228" s="139"/>
      <c r="W228" s="139"/>
      <c r="X228" s="139"/>
      <c r="Y228" s="139"/>
      <c r="Z228" s="139"/>
      <c r="AA228" s="139"/>
      <c r="AB228" s="139"/>
      <c r="AC228" s="139"/>
      <c r="AD228" s="139"/>
      <c r="AE228" s="139"/>
      <c r="AF228" s="139"/>
      <c r="AG228" s="139"/>
      <c r="AH228" s="139"/>
      <c r="AI228" s="139"/>
      <c r="AJ228" s="139"/>
      <c r="AK228" s="140"/>
      <c r="AL228" s="140"/>
      <c r="AM228" s="140"/>
      <c r="AN228" s="140"/>
      <c r="AO228" s="140"/>
      <c r="AP228" s="140"/>
      <c r="AQ228" s="140"/>
      <c r="AR228" s="140"/>
      <c r="AS228" s="140"/>
    </row>
    <row r="229" spans="1:45" s="37" customFormat="1" x14ac:dyDescent="0.2">
      <c r="A229" s="161"/>
      <c r="B229" s="76"/>
      <c r="C229" s="87"/>
      <c r="D229" s="52"/>
      <c r="E229" s="52"/>
      <c r="F229" s="52"/>
      <c r="G229" s="52"/>
      <c r="H229" s="53"/>
      <c r="I229" s="52"/>
      <c r="J229" s="53"/>
      <c r="K229" s="52"/>
      <c r="L229" s="77"/>
      <c r="M229" s="78"/>
      <c r="N229" s="78"/>
      <c r="O229" s="36"/>
      <c r="P229" s="36"/>
      <c r="Q229" s="36"/>
      <c r="R229" s="141"/>
      <c r="S229" s="139"/>
      <c r="T229" s="139"/>
      <c r="U229" s="139"/>
      <c r="V229" s="139"/>
      <c r="W229" s="139"/>
      <c r="X229" s="139"/>
      <c r="Y229" s="139"/>
      <c r="Z229" s="139"/>
      <c r="AA229" s="139"/>
      <c r="AB229" s="139"/>
      <c r="AC229" s="139"/>
      <c r="AD229" s="139"/>
      <c r="AE229" s="139"/>
      <c r="AF229" s="139"/>
      <c r="AG229" s="139"/>
      <c r="AH229" s="139"/>
      <c r="AI229" s="139"/>
      <c r="AJ229" s="139"/>
      <c r="AK229" s="140"/>
      <c r="AL229" s="140"/>
      <c r="AM229" s="140"/>
      <c r="AN229" s="140"/>
      <c r="AO229" s="140"/>
      <c r="AP229" s="140"/>
      <c r="AQ229" s="140"/>
      <c r="AR229" s="140"/>
      <c r="AS229" s="140"/>
    </row>
    <row r="230" spans="1:45" s="37" customFormat="1" x14ac:dyDescent="0.2">
      <c r="A230" s="161"/>
      <c r="B230" s="76" t="s">
        <v>113</v>
      </c>
      <c r="C230" s="87" t="s">
        <v>325</v>
      </c>
      <c r="D230" s="52">
        <v>2000000</v>
      </c>
      <c r="E230" s="52">
        <v>400000</v>
      </c>
      <c r="F230" s="52"/>
      <c r="G230" s="52"/>
      <c r="H230" s="53">
        <v>1500000</v>
      </c>
      <c r="I230" s="52">
        <v>100000</v>
      </c>
      <c r="J230" s="53">
        <v>100000</v>
      </c>
      <c r="K230" s="52"/>
      <c r="L230" s="77"/>
      <c r="M230" s="78"/>
      <c r="N230" s="78"/>
      <c r="O230" s="39"/>
      <c r="P230" s="39"/>
      <c r="Q230" s="39"/>
      <c r="R230" s="141"/>
      <c r="S230" s="139"/>
      <c r="T230" s="139"/>
      <c r="U230" s="139"/>
      <c r="V230" s="139"/>
      <c r="W230" s="139"/>
      <c r="X230" s="139"/>
      <c r="Y230" s="139"/>
      <c r="Z230" s="139"/>
      <c r="AA230" s="139"/>
      <c r="AB230" s="139"/>
      <c r="AC230" s="139"/>
      <c r="AD230" s="139"/>
      <c r="AE230" s="139"/>
      <c r="AF230" s="139"/>
      <c r="AG230" s="139"/>
      <c r="AH230" s="139"/>
      <c r="AI230" s="139"/>
      <c r="AJ230" s="139"/>
      <c r="AK230" s="140"/>
      <c r="AL230" s="140"/>
      <c r="AM230" s="140"/>
      <c r="AN230" s="140"/>
      <c r="AO230" s="140"/>
      <c r="AP230" s="140"/>
      <c r="AQ230" s="140"/>
      <c r="AR230" s="140"/>
      <c r="AS230" s="140"/>
    </row>
    <row r="231" spans="1:45" s="37" customFormat="1" x14ac:dyDescent="0.2">
      <c r="A231" s="161"/>
      <c r="B231" s="86"/>
      <c r="C231" s="87"/>
      <c r="D231" s="52"/>
      <c r="E231" s="52"/>
      <c r="F231" s="52"/>
      <c r="G231" s="52"/>
      <c r="H231" s="53"/>
      <c r="I231" s="52"/>
      <c r="J231" s="53"/>
      <c r="K231" s="52"/>
      <c r="L231" s="77"/>
      <c r="M231" s="78"/>
      <c r="N231" s="78"/>
      <c r="O231" s="36"/>
      <c r="P231" s="36"/>
      <c r="Q231" s="36"/>
      <c r="R231" s="141"/>
      <c r="S231" s="139"/>
      <c r="T231" s="139"/>
      <c r="U231" s="139"/>
      <c r="V231" s="139"/>
      <c r="W231" s="139"/>
      <c r="X231" s="139"/>
      <c r="Y231" s="139"/>
      <c r="Z231" s="139"/>
      <c r="AA231" s="139"/>
      <c r="AB231" s="139"/>
      <c r="AC231" s="139"/>
      <c r="AD231" s="139"/>
      <c r="AE231" s="139"/>
      <c r="AF231" s="139"/>
      <c r="AG231" s="139"/>
      <c r="AH231" s="139"/>
      <c r="AI231" s="139"/>
      <c r="AJ231" s="139"/>
      <c r="AK231" s="140"/>
      <c r="AL231" s="140"/>
      <c r="AM231" s="140"/>
      <c r="AN231" s="140"/>
      <c r="AO231" s="140"/>
      <c r="AP231" s="140"/>
      <c r="AQ231" s="140"/>
      <c r="AR231" s="140"/>
      <c r="AS231" s="140"/>
    </row>
    <row r="232" spans="1:45" s="40" customFormat="1" x14ac:dyDescent="0.2">
      <c r="A232" s="162"/>
      <c r="B232" s="86" t="s">
        <v>114</v>
      </c>
      <c r="C232" s="32" t="s">
        <v>240</v>
      </c>
      <c r="D232" s="52">
        <v>1800000</v>
      </c>
      <c r="E232" s="52">
        <v>22000</v>
      </c>
      <c r="F232" s="52"/>
      <c r="G232" s="52"/>
      <c r="H232" s="53">
        <v>8000</v>
      </c>
      <c r="I232" s="52">
        <v>40000</v>
      </c>
      <c r="J232" s="53">
        <v>40000</v>
      </c>
      <c r="K232" s="52"/>
      <c r="L232" s="77"/>
      <c r="M232" s="77"/>
      <c r="N232" s="77">
        <v>1730000</v>
      </c>
      <c r="O232" s="39"/>
      <c r="P232" s="39"/>
      <c r="Q232" s="39"/>
      <c r="R232" s="138"/>
      <c r="S232" s="141"/>
      <c r="T232" s="141"/>
      <c r="U232" s="141"/>
      <c r="V232" s="141"/>
      <c r="W232" s="141"/>
      <c r="X232" s="141"/>
      <c r="Y232" s="141"/>
      <c r="Z232" s="141"/>
      <c r="AA232" s="141"/>
      <c r="AB232" s="141"/>
      <c r="AC232" s="141"/>
      <c r="AD232" s="141"/>
      <c r="AE232" s="141"/>
      <c r="AF232" s="141"/>
      <c r="AG232" s="141"/>
      <c r="AH232" s="141"/>
      <c r="AI232" s="141"/>
      <c r="AJ232" s="141"/>
      <c r="AK232" s="142"/>
      <c r="AL232" s="142"/>
      <c r="AM232" s="142"/>
      <c r="AN232" s="142"/>
      <c r="AO232" s="142"/>
      <c r="AP232" s="142"/>
      <c r="AQ232" s="142"/>
      <c r="AR232" s="142"/>
      <c r="AS232" s="142"/>
    </row>
    <row r="233" spans="1:45" s="37" customFormat="1" x14ac:dyDescent="0.2">
      <c r="A233" s="161"/>
      <c r="B233" s="86"/>
      <c r="C233" s="32"/>
      <c r="D233" s="52"/>
      <c r="E233" s="52"/>
      <c r="F233" s="52"/>
      <c r="G233" s="52"/>
      <c r="H233" s="53"/>
      <c r="I233" s="52"/>
      <c r="J233" s="53"/>
      <c r="K233" s="52"/>
      <c r="L233" s="77"/>
      <c r="M233" s="78"/>
      <c r="N233" s="78"/>
      <c r="O233" s="36"/>
      <c r="P233" s="36"/>
      <c r="Q233" s="36"/>
      <c r="R233" s="141"/>
      <c r="S233" s="139"/>
      <c r="T233" s="139"/>
      <c r="U233" s="139"/>
      <c r="V233" s="139"/>
      <c r="W233" s="139"/>
      <c r="X233" s="139"/>
      <c r="Y233" s="139"/>
      <c r="Z233" s="139"/>
      <c r="AA233" s="139"/>
      <c r="AB233" s="139"/>
      <c r="AC233" s="139"/>
      <c r="AD233" s="139"/>
      <c r="AE233" s="139"/>
      <c r="AF233" s="139"/>
      <c r="AG233" s="139"/>
      <c r="AH233" s="139"/>
      <c r="AI233" s="139"/>
      <c r="AJ233" s="139"/>
      <c r="AK233" s="140"/>
      <c r="AL233" s="140"/>
      <c r="AM233" s="140"/>
      <c r="AN233" s="140"/>
      <c r="AO233" s="140"/>
      <c r="AP233" s="140"/>
      <c r="AQ233" s="140"/>
      <c r="AR233" s="140"/>
      <c r="AS233" s="140"/>
    </row>
    <row r="234" spans="1:45" s="40" customFormat="1" x14ac:dyDescent="0.2">
      <c r="A234" s="162"/>
      <c r="B234" s="86" t="s">
        <v>241</v>
      </c>
      <c r="C234" s="32" t="s">
        <v>242</v>
      </c>
      <c r="D234" s="52">
        <v>500000</v>
      </c>
      <c r="E234" s="52">
        <v>30000</v>
      </c>
      <c r="F234" s="52"/>
      <c r="G234" s="52"/>
      <c r="H234" s="53">
        <v>30000</v>
      </c>
      <c r="I234" s="52">
        <v>40000</v>
      </c>
      <c r="J234" s="53">
        <v>40000</v>
      </c>
      <c r="K234" s="52"/>
      <c r="L234" s="77"/>
      <c r="M234" s="78"/>
      <c r="N234" s="77">
        <v>400000</v>
      </c>
      <c r="O234" s="39"/>
      <c r="P234" s="39"/>
      <c r="Q234" s="39"/>
      <c r="R234" s="138"/>
      <c r="S234" s="141"/>
      <c r="T234" s="141"/>
      <c r="U234" s="141"/>
      <c r="V234" s="141"/>
      <c r="W234" s="141"/>
      <c r="X234" s="141"/>
      <c r="Y234" s="141"/>
      <c r="Z234" s="141"/>
      <c r="AA234" s="141"/>
      <c r="AB234" s="141"/>
      <c r="AC234" s="141"/>
      <c r="AD234" s="141"/>
      <c r="AE234" s="141"/>
      <c r="AF234" s="141"/>
      <c r="AG234" s="141"/>
      <c r="AH234" s="141"/>
      <c r="AI234" s="141"/>
      <c r="AJ234" s="141"/>
      <c r="AK234" s="142"/>
      <c r="AL234" s="142"/>
      <c r="AM234" s="142"/>
      <c r="AN234" s="142"/>
      <c r="AO234" s="142"/>
      <c r="AP234" s="142"/>
      <c r="AQ234" s="142"/>
      <c r="AR234" s="142"/>
      <c r="AS234" s="142"/>
    </row>
    <row r="235" spans="1:45" s="37" customFormat="1" x14ac:dyDescent="0.2">
      <c r="A235" s="161"/>
      <c r="B235" s="86"/>
      <c r="C235" s="32"/>
      <c r="D235" s="52"/>
      <c r="E235" s="52"/>
      <c r="F235" s="52"/>
      <c r="G235" s="52"/>
      <c r="H235" s="53"/>
      <c r="I235" s="52"/>
      <c r="J235" s="53"/>
      <c r="K235" s="52"/>
      <c r="L235" s="77"/>
      <c r="M235" s="78"/>
      <c r="N235" s="78"/>
      <c r="O235" s="36"/>
      <c r="P235" s="36"/>
      <c r="Q235" s="36"/>
      <c r="R235" s="141"/>
      <c r="S235" s="139"/>
      <c r="T235" s="139"/>
      <c r="U235" s="139"/>
      <c r="V235" s="139"/>
      <c r="W235" s="139"/>
      <c r="X235" s="139"/>
      <c r="Y235" s="139"/>
      <c r="Z235" s="139"/>
      <c r="AA235" s="139"/>
      <c r="AB235" s="139"/>
      <c r="AC235" s="139"/>
      <c r="AD235" s="139"/>
      <c r="AE235" s="139"/>
      <c r="AF235" s="139"/>
      <c r="AG235" s="139"/>
      <c r="AH235" s="139"/>
      <c r="AI235" s="139"/>
      <c r="AJ235" s="139"/>
      <c r="AK235" s="140"/>
      <c r="AL235" s="140"/>
      <c r="AM235" s="140"/>
      <c r="AN235" s="140"/>
      <c r="AO235" s="140"/>
      <c r="AP235" s="140"/>
      <c r="AQ235" s="140"/>
      <c r="AR235" s="140"/>
      <c r="AS235" s="140"/>
    </row>
    <row r="236" spans="1:45" s="37" customFormat="1" x14ac:dyDescent="0.2">
      <c r="A236" s="158"/>
      <c r="B236" s="76" t="s">
        <v>243</v>
      </c>
      <c r="C236" s="87" t="s">
        <v>326</v>
      </c>
      <c r="D236" s="52">
        <v>100000</v>
      </c>
      <c r="E236" s="52">
        <v>95000</v>
      </c>
      <c r="F236" s="52"/>
      <c r="G236" s="52"/>
      <c r="H236" s="53">
        <v>5000</v>
      </c>
      <c r="I236" s="52"/>
      <c r="J236" s="53">
        <v>0</v>
      </c>
      <c r="K236" s="52"/>
      <c r="L236" s="77"/>
      <c r="M236" s="78"/>
      <c r="N236" s="78"/>
      <c r="O236" s="36"/>
      <c r="P236" s="36"/>
      <c r="Q236" s="36"/>
      <c r="R236" s="141"/>
      <c r="S236" s="139"/>
      <c r="T236" s="139"/>
      <c r="U236" s="139"/>
      <c r="V236" s="139"/>
      <c r="W236" s="139"/>
      <c r="X236" s="139"/>
      <c r="Y236" s="139"/>
      <c r="Z236" s="139"/>
      <c r="AA236" s="139"/>
      <c r="AB236" s="139"/>
      <c r="AC236" s="139"/>
      <c r="AD236" s="139"/>
      <c r="AE236" s="139"/>
      <c r="AF236" s="139"/>
      <c r="AG236" s="139"/>
      <c r="AH236" s="139"/>
      <c r="AI236" s="139"/>
      <c r="AJ236" s="139"/>
      <c r="AK236" s="140"/>
      <c r="AL236" s="140"/>
      <c r="AM236" s="140"/>
      <c r="AN236" s="140"/>
      <c r="AO236" s="140"/>
      <c r="AP236" s="140"/>
      <c r="AQ236" s="140"/>
      <c r="AR236" s="140"/>
      <c r="AS236" s="140"/>
    </row>
    <row r="237" spans="1:45" s="37" customFormat="1" x14ac:dyDescent="0.2">
      <c r="A237" s="158"/>
      <c r="B237" s="76"/>
      <c r="C237" s="87"/>
      <c r="D237" s="52"/>
      <c r="E237" s="52"/>
      <c r="F237" s="52"/>
      <c r="G237" s="52"/>
      <c r="H237" s="53"/>
      <c r="I237" s="52"/>
      <c r="J237" s="53"/>
      <c r="K237" s="52"/>
      <c r="L237" s="77"/>
      <c r="M237" s="78"/>
      <c r="N237" s="78"/>
      <c r="O237" s="36"/>
      <c r="P237" s="36"/>
      <c r="Q237" s="36"/>
      <c r="R237" s="141"/>
      <c r="S237" s="139"/>
      <c r="T237" s="139"/>
      <c r="U237" s="139"/>
      <c r="V237" s="139"/>
      <c r="W237" s="139"/>
      <c r="X237" s="139"/>
      <c r="Y237" s="139"/>
      <c r="Z237" s="139"/>
      <c r="AA237" s="139"/>
      <c r="AB237" s="139"/>
      <c r="AC237" s="139"/>
      <c r="AD237" s="139"/>
      <c r="AE237" s="139"/>
      <c r="AF237" s="139"/>
      <c r="AG237" s="139"/>
      <c r="AH237" s="139"/>
      <c r="AI237" s="139"/>
      <c r="AJ237" s="139"/>
      <c r="AK237" s="140"/>
      <c r="AL237" s="140"/>
      <c r="AM237" s="140"/>
      <c r="AN237" s="140"/>
      <c r="AO237" s="140"/>
      <c r="AP237" s="140"/>
      <c r="AQ237" s="140"/>
      <c r="AR237" s="140"/>
      <c r="AS237" s="140"/>
    </row>
    <row r="238" spans="1:45" s="37" customFormat="1" x14ac:dyDescent="0.2">
      <c r="A238" s="158"/>
      <c r="B238" s="76" t="s">
        <v>244</v>
      </c>
      <c r="C238" s="87" t="s">
        <v>327</v>
      </c>
      <c r="D238" s="52">
        <v>40000</v>
      </c>
      <c r="E238" s="52">
        <v>30000</v>
      </c>
      <c r="F238" s="52"/>
      <c r="G238" s="52"/>
      <c r="H238" s="53">
        <v>10000</v>
      </c>
      <c r="I238" s="52"/>
      <c r="J238" s="53">
        <v>0</v>
      </c>
      <c r="K238" s="52"/>
      <c r="L238" s="77"/>
      <c r="M238" s="78"/>
      <c r="N238" s="78"/>
      <c r="O238" s="36"/>
      <c r="P238" s="36"/>
      <c r="Q238" s="36"/>
      <c r="R238" s="141"/>
      <c r="S238" s="139"/>
      <c r="T238" s="139"/>
      <c r="U238" s="139"/>
      <c r="V238" s="139"/>
      <c r="W238" s="139"/>
      <c r="X238" s="139"/>
      <c r="Y238" s="139"/>
      <c r="Z238" s="139"/>
      <c r="AA238" s="139"/>
      <c r="AB238" s="139"/>
      <c r="AC238" s="139"/>
      <c r="AD238" s="139"/>
      <c r="AE238" s="139"/>
      <c r="AF238" s="139"/>
      <c r="AG238" s="139"/>
      <c r="AH238" s="139"/>
      <c r="AI238" s="139"/>
      <c r="AJ238" s="139"/>
      <c r="AK238" s="140"/>
      <c r="AL238" s="140"/>
      <c r="AM238" s="140"/>
      <c r="AN238" s="140"/>
      <c r="AO238" s="140"/>
      <c r="AP238" s="140"/>
      <c r="AQ238" s="140"/>
      <c r="AR238" s="140"/>
      <c r="AS238" s="140"/>
    </row>
    <row r="239" spans="1:45" s="37" customFormat="1" x14ac:dyDescent="0.2">
      <c r="A239" s="158"/>
      <c r="B239" s="85"/>
      <c r="C239" s="32"/>
      <c r="D239" s="52"/>
      <c r="E239" s="52"/>
      <c r="F239" s="52"/>
      <c r="G239" s="52"/>
      <c r="H239" s="53"/>
      <c r="I239" s="52"/>
      <c r="J239" s="53"/>
      <c r="K239" s="52"/>
      <c r="L239" s="77"/>
      <c r="M239" s="78"/>
      <c r="N239" s="78"/>
      <c r="O239" s="36"/>
      <c r="P239" s="36"/>
      <c r="Q239" s="36"/>
      <c r="R239" s="141"/>
      <c r="S239" s="139"/>
      <c r="T239" s="139"/>
      <c r="U239" s="139"/>
      <c r="V239" s="139"/>
      <c r="W239" s="139"/>
      <c r="X239" s="139"/>
      <c r="Y239" s="139"/>
      <c r="Z239" s="139"/>
      <c r="AA239" s="139"/>
      <c r="AB239" s="139"/>
      <c r="AC239" s="139"/>
      <c r="AD239" s="139"/>
      <c r="AE239" s="139"/>
      <c r="AF239" s="139"/>
      <c r="AG239" s="139"/>
      <c r="AH239" s="139"/>
      <c r="AI239" s="139"/>
      <c r="AJ239" s="139"/>
      <c r="AK239" s="140"/>
      <c r="AL239" s="140"/>
      <c r="AM239" s="140"/>
      <c r="AN239" s="140"/>
      <c r="AO239" s="140"/>
      <c r="AP239" s="140"/>
      <c r="AQ239" s="140"/>
      <c r="AR239" s="140"/>
      <c r="AS239" s="140"/>
    </row>
    <row r="240" spans="1:45" s="40" customFormat="1" x14ac:dyDescent="0.2">
      <c r="A240" s="27"/>
      <c r="B240" s="85" t="s">
        <v>115</v>
      </c>
      <c r="C240" s="32" t="s">
        <v>116</v>
      </c>
      <c r="D240" s="52">
        <v>1200000</v>
      </c>
      <c r="E240" s="52">
        <v>35000</v>
      </c>
      <c r="F240" s="52"/>
      <c r="G240" s="52"/>
      <c r="H240" s="53">
        <v>565000</v>
      </c>
      <c r="I240" s="52">
        <v>600000</v>
      </c>
      <c r="J240" s="53">
        <v>600000</v>
      </c>
      <c r="K240" s="52"/>
      <c r="L240" s="77"/>
      <c r="M240" s="78"/>
      <c r="N240" s="78"/>
      <c r="O240" s="39"/>
      <c r="P240" s="39"/>
      <c r="Q240" s="39"/>
      <c r="R240" s="138"/>
      <c r="S240" s="141"/>
      <c r="T240" s="141"/>
      <c r="U240" s="141"/>
      <c r="V240" s="141"/>
      <c r="W240" s="141"/>
      <c r="X240" s="141"/>
      <c r="Y240" s="141"/>
      <c r="Z240" s="141"/>
      <c r="AA240" s="141"/>
      <c r="AB240" s="141"/>
      <c r="AC240" s="141"/>
      <c r="AD240" s="141"/>
      <c r="AE240" s="141"/>
      <c r="AF240" s="141"/>
      <c r="AG240" s="141"/>
      <c r="AH240" s="141"/>
      <c r="AI240" s="141"/>
      <c r="AJ240" s="141"/>
      <c r="AK240" s="142"/>
      <c r="AL240" s="142"/>
      <c r="AM240" s="142"/>
      <c r="AN240" s="142"/>
      <c r="AO240" s="142"/>
      <c r="AP240" s="142"/>
      <c r="AQ240" s="142"/>
      <c r="AR240" s="142"/>
      <c r="AS240" s="142"/>
    </row>
    <row r="241" spans="1:45" s="37" customFormat="1" x14ac:dyDescent="0.2">
      <c r="A241" s="158"/>
      <c r="B241" s="85"/>
      <c r="C241" s="32"/>
      <c r="D241" s="52"/>
      <c r="E241" s="52"/>
      <c r="F241" s="52"/>
      <c r="G241" s="52"/>
      <c r="H241" s="53"/>
      <c r="I241" s="52"/>
      <c r="J241" s="53"/>
      <c r="K241" s="52"/>
      <c r="L241" s="77"/>
      <c r="M241" s="78"/>
      <c r="N241" s="78"/>
      <c r="O241" s="36"/>
      <c r="P241" s="36"/>
      <c r="Q241" s="36"/>
      <c r="R241" s="141"/>
      <c r="S241" s="139"/>
      <c r="T241" s="139"/>
      <c r="U241" s="139"/>
      <c r="V241" s="139"/>
      <c r="W241" s="139"/>
      <c r="X241" s="139"/>
      <c r="Y241" s="139"/>
      <c r="Z241" s="139"/>
      <c r="AA241" s="139"/>
      <c r="AB241" s="139"/>
      <c r="AC241" s="139"/>
      <c r="AD241" s="139"/>
      <c r="AE241" s="139"/>
      <c r="AF241" s="139"/>
      <c r="AG241" s="139"/>
      <c r="AH241" s="139"/>
      <c r="AI241" s="139"/>
      <c r="AJ241" s="139"/>
      <c r="AK241" s="140"/>
      <c r="AL241" s="140"/>
      <c r="AM241" s="140"/>
      <c r="AN241" s="140"/>
      <c r="AO241" s="140"/>
      <c r="AP241" s="140"/>
      <c r="AQ241" s="140"/>
      <c r="AR241" s="140"/>
      <c r="AS241" s="140"/>
    </row>
    <row r="242" spans="1:45" s="40" customFormat="1" x14ac:dyDescent="0.2">
      <c r="A242" s="27"/>
      <c r="B242" s="85" t="s">
        <v>73</v>
      </c>
      <c r="C242" s="32" t="s">
        <v>328</v>
      </c>
      <c r="D242" s="52">
        <v>1120000</v>
      </c>
      <c r="E242" s="52">
        <v>25000</v>
      </c>
      <c r="F242" s="52"/>
      <c r="G242" s="52"/>
      <c r="H242" s="53">
        <v>50000</v>
      </c>
      <c r="I242" s="52">
        <v>20000</v>
      </c>
      <c r="J242" s="53">
        <v>20000</v>
      </c>
      <c r="K242" s="52">
        <v>400000</v>
      </c>
      <c r="L242" s="77">
        <v>400000</v>
      </c>
      <c r="M242" s="77">
        <v>625000</v>
      </c>
      <c r="N242" s="78"/>
      <c r="O242" s="39"/>
      <c r="P242" s="39"/>
      <c r="Q242" s="39"/>
      <c r="R242" s="138"/>
      <c r="S242" s="141"/>
      <c r="T242" s="141"/>
      <c r="U242" s="141"/>
      <c r="V242" s="141"/>
      <c r="W242" s="141"/>
      <c r="X242" s="141"/>
      <c r="Y242" s="141"/>
      <c r="Z242" s="141"/>
      <c r="AA242" s="141"/>
      <c r="AB242" s="141"/>
      <c r="AC242" s="141"/>
      <c r="AD242" s="141"/>
      <c r="AE242" s="141"/>
      <c r="AF242" s="141"/>
      <c r="AG242" s="141"/>
      <c r="AH242" s="141"/>
      <c r="AI242" s="141"/>
      <c r="AJ242" s="141"/>
      <c r="AK242" s="142"/>
      <c r="AL242" s="142"/>
      <c r="AM242" s="142"/>
      <c r="AN242" s="142"/>
      <c r="AO242" s="142"/>
      <c r="AP242" s="142"/>
      <c r="AQ242" s="142"/>
      <c r="AR242" s="142"/>
      <c r="AS242" s="142"/>
    </row>
    <row r="243" spans="1:45" s="37" customFormat="1" x14ac:dyDescent="0.2">
      <c r="A243" s="158"/>
      <c r="B243" s="85"/>
      <c r="C243" s="32"/>
      <c r="D243" s="52"/>
      <c r="E243" s="52"/>
      <c r="F243" s="52"/>
      <c r="G243" s="52"/>
      <c r="H243" s="53"/>
      <c r="I243" s="52"/>
      <c r="J243" s="53"/>
      <c r="K243" s="52"/>
      <c r="L243" s="77"/>
      <c r="M243" s="78"/>
      <c r="N243" s="78"/>
      <c r="O243" s="36"/>
      <c r="P243" s="36"/>
      <c r="Q243" s="36"/>
      <c r="R243" s="141"/>
      <c r="S243" s="139"/>
      <c r="T243" s="139"/>
      <c r="U243" s="139"/>
      <c r="V243" s="139"/>
      <c r="W243" s="139"/>
      <c r="X243" s="139"/>
      <c r="Y243" s="139"/>
      <c r="Z243" s="139"/>
      <c r="AA243" s="139"/>
      <c r="AB243" s="139"/>
      <c r="AC243" s="139"/>
      <c r="AD243" s="139"/>
      <c r="AE243" s="139"/>
      <c r="AF243" s="139"/>
      <c r="AG243" s="139"/>
      <c r="AH243" s="139"/>
      <c r="AI243" s="139"/>
      <c r="AJ243" s="139"/>
      <c r="AK243" s="140"/>
      <c r="AL243" s="140"/>
      <c r="AM243" s="140"/>
      <c r="AN243" s="140"/>
      <c r="AO243" s="140"/>
      <c r="AP243" s="140"/>
      <c r="AQ243" s="140"/>
      <c r="AR243" s="140"/>
      <c r="AS243" s="140"/>
    </row>
    <row r="244" spans="1:45" s="40" customFormat="1" x14ac:dyDescent="0.2">
      <c r="A244" s="27"/>
      <c r="B244" s="85" t="s">
        <v>329</v>
      </c>
      <c r="C244" s="32" t="s">
        <v>330</v>
      </c>
      <c r="D244" s="52">
        <v>900000</v>
      </c>
      <c r="E244" s="52">
        <v>20000</v>
      </c>
      <c r="F244" s="52"/>
      <c r="G244" s="52"/>
      <c r="H244" s="53">
        <v>280000</v>
      </c>
      <c r="I244" s="52">
        <v>600000</v>
      </c>
      <c r="J244" s="53">
        <v>600000</v>
      </c>
      <c r="K244" s="52"/>
      <c r="L244" s="77"/>
      <c r="M244" s="78"/>
      <c r="N244" s="78"/>
      <c r="O244" s="39"/>
      <c r="P244" s="39"/>
      <c r="Q244" s="39"/>
      <c r="R244" s="141"/>
      <c r="S244" s="141"/>
      <c r="T244" s="141"/>
      <c r="U244" s="141"/>
      <c r="V244" s="141"/>
      <c r="W244" s="141"/>
      <c r="X244" s="141"/>
      <c r="Y244" s="141"/>
      <c r="Z244" s="141"/>
      <c r="AA244" s="141"/>
      <c r="AB244" s="141"/>
      <c r="AC244" s="141"/>
      <c r="AD244" s="141"/>
      <c r="AE244" s="141"/>
      <c r="AF244" s="141"/>
      <c r="AG244" s="141"/>
      <c r="AH244" s="141"/>
      <c r="AI244" s="141"/>
      <c r="AJ244" s="141"/>
      <c r="AK244" s="142"/>
      <c r="AL244" s="142"/>
      <c r="AM244" s="142"/>
      <c r="AN244" s="142"/>
      <c r="AO244" s="142"/>
      <c r="AP244" s="142"/>
      <c r="AQ244" s="142"/>
      <c r="AR244" s="142"/>
      <c r="AS244" s="142"/>
    </row>
    <row r="245" spans="1:45" s="37" customFormat="1" x14ac:dyDescent="0.2">
      <c r="A245" s="158"/>
      <c r="B245" s="85"/>
      <c r="C245" s="32"/>
      <c r="D245" s="52"/>
      <c r="E245" s="52"/>
      <c r="F245" s="52"/>
      <c r="G245" s="52"/>
      <c r="H245" s="53"/>
      <c r="I245" s="52"/>
      <c r="J245" s="53"/>
      <c r="K245" s="52"/>
      <c r="L245" s="77"/>
      <c r="M245" s="78"/>
      <c r="N245" s="78"/>
      <c r="O245" s="36"/>
      <c r="P245" s="36"/>
      <c r="Q245" s="36"/>
      <c r="R245" s="141"/>
      <c r="S245" s="139"/>
      <c r="T245" s="139"/>
      <c r="U245" s="139"/>
      <c r="V245" s="139"/>
      <c r="W245" s="139"/>
      <c r="X245" s="139"/>
      <c r="Y245" s="139"/>
      <c r="Z245" s="139"/>
      <c r="AA245" s="139"/>
      <c r="AB245" s="139"/>
      <c r="AC245" s="139"/>
      <c r="AD245" s="139"/>
      <c r="AE245" s="139"/>
      <c r="AF245" s="139"/>
      <c r="AG245" s="139"/>
      <c r="AH245" s="139"/>
      <c r="AI245" s="139"/>
      <c r="AJ245" s="139"/>
      <c r="AK245" s="140"/>
      <c r="AL245" s="140"/>
      <c r="AM245" s="140"/>
      <c r="AN245" s="140"/>
      <c r="AO245" s="140"/>
      <c r="AP245" s="140"/>
      <c r="AQ245" s="140"/>
      <c r="AR245" s="140"/>
      <c r="AS245" s="140"/>
    </row>
    <row r="246" spans="1:45" s="40" customFormat="1" x14ac:dyDescent="0.2">
      <c r="A246" s="27"/>
      <c r="B246" s="85" t="s">
        <v>331</v>
      </c>
      <c r="C246" s="32" t="s">
        <v>332</v>
      </c>
      <c r="D246" s="52">
        <v>850000</v>
      </c>
      <c r="E246" s="52">
        <v>15000</v>
      </c>
      <c r="F246" s="52"/>
      <c r="G246" s="52"/>
      <c r="H246" s="53">
        <v>10000</v>
      </c>
      <c r="I246" s="52">
        <v>30000</v>
      </c>
      <c r="J246" s="53">
        <v>30000</v>
      </c>
      <c r="K246" s="52">
        <v>600000</v>
      </c>
      <c r="L246" s="77">
        <v>600000</v>
      </c>
      <c r="M246" s="77">
        <v>195000</v>
      </c>
      <c r="N246" s="78"/>
      <c r="O246" s="39"/>
      <c r="P246" s="39"/>
      <c r="Q246" s="39"/>
      <c r="R246" s="138"/>
      <c r="S246" s="141"/>
      <c r="T246" s="141"/>
      <c r="U246" s="141"/>
      <c r="V246" s="141"/>
      <c r="W246" s="141"/>
      <c r="X246" s="141"/>
      <c r="Y246" s="141"/>
      <c r="Z246" s="141"/>
      <c r="AA246" s="141"/>
      <c r="AB246" s="141"/>
      <c r="AC246" s="141"/>
      <c r="AD246" s="141"/>
      <c r="AE246" s="141"/>
      <c r="AF246" s="141"/>
      <c r="AG246" s="141"/>
      <c r="AH246" s="141"/>
      <c r="AI246" s="141"/>
      <c r="AJ246" s="141"/>
      <c r="AK246" s="142"/>
      <c r="AL246" s="142"/>
      <c r="AM246" s="142"/>
      <c r="AN246" s="142"/>
      <c r="AO246" s="142"/>
      <c r="AP246" s="142"/>
      <c r="AQ246" s="142"/>
      <c r="AR246" s="142"/>
      <c r="AS246" s="142"/>
    </row>
    <row r="247" spans="1:45" s="3" customFormat="1" x14ac:dyDescent="0.2">
      <c r="A247" s="27"/>
      <c r="B247" s="85"/>
      <c r="D247" s="52"/>
      <c r="E247" s="52"/>
      <c r="F247" s="52"/>
      <c r="G247" s="52"/>
      <c r="H247" s="53"/>
      <c r="I247" s="52"/>
      <c r="J247" s="53"/>
      <c r="K247" s="52"/>
      <c r="L247" s="52"/>
      <c r="M247" s="52"/>
      <c r="N247" s="52"/>
      <c r="O247" s="10"/>
      <c r="P247" s="7"/>
      <c r="Q247" s="6"/>
      <c r="R247" s="81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  <c r="AH247" s="145"/>
      <c r="AI247" s="145"/>
      <c r="AJ247" s="145"/>
      <c r="AK247" s="145"/>
      <c r="AL247" s="145"/>
      <c r="AM247" s="145"/>
      <c r="AN247" s="145"/>
      <c r="AO247" s="145"/>
      <c r="AP247" s="145"/>
      <c r="AQ247" s="145"/>
      <c r="AR247" s="145"/>
      <c r="AS247" s="145"/>
    </row>
    <row r="248" spans="1:45" s="3" customFormat="1" ht="15.75" x14ac:dyDescent="0.25">
      <c r="A248" s="160"/>
      <c r="B248" s="153"/>
      <c r="C248" s="98" t="s">
        <v>16</v>
      </c>
      <c r="D248" s="79"/>
      <c r="E248" s="79"/>
      <c r="F248" s="79"/>
      <c r="G248" s="79"/>
      <c r="H248" s="99">
        <f t="shared" ref="H248:Q248" si="1">SUM(H69:H247)</f>
        <v>25863700</v>
      </c>
      <c r="I248" s="79">
        <f t="shared" si="1"/>
        <v>27865000</v>
      </c>
      <c r="J248" s="99">
        <f t="shared" si="1"/>
        <v>28325000</v>
      </c>
      <c r="K248" s="79">
        <f t="shared" si="1"/>
        <v>29876000</v>
      </c>
      <c r="L248" s="79">
        <f t="shared" si="1"/>
        <v>32983000</v>
      </c>
      <c r="M248" s="79">
        <f>SUM(M69:M247)</f>
        <v>33945000</v>
      </c>
      <c r="N248" s="79">
        <f t="shared" si="1"/>
        <v>104140700</v>
      </c>
      <c r="O248" s="8">
        <f t="shared" si="1"/>
        <v>0</v>
      </c>
      <c r="P248" s="14">
        <f t="shared" si="1"/>
        <v>0</v>
      </c>
      <c r="Q248" s="13">
        <f t="shared" si="1"/>
        <v>0</v>
      </c>
      <c r="R248" s="81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  <c r="AF248" s="145"/>
      <c r="AG248" s="145"/>
      <c r="AH248" s="145"/>
      <c r="AI248" s="145"/>
      <c r="AJ248" s="145"/>
      <c r="AK248" s="145"/>
      <c r="AL248" s="145"/>
      <c r="AM248" s="145"/>
      <c r="AN248" s="145"/>
      <c r="AO248" s="145"/>
      <c r="AP248" s="145"/>
      <c r="AQ248" s="145"/>
      <c r="AR248" s="145"/>
      <c r="AS248" s="145"/>
    </row>
    <row r="249" spans="1:45" s="3" customFormat="1" x14ac:dyDescent="0.2">
      <c r="A249" s="66"/>
      <c r="B249" s="43"/>
      <c r="C249" s="212"/>
      <c r="D249" s="211"/>
      <c r="E249" s="59"/>
      <c r="F249" s="59"/>
      <c r="G249" s="59"/>
      <c r="H249" s="58"/>
      <c r="I249" s="59"/>
      <c r="J249" s="58"/>
      <c r="K249" s="59"/>
      <c r="L249" s="59"/>
      <c r="M249" s="59"/>
      <c r="N249" s="59"/>
      <c r="O249" s="10"/>
      <c r="P249" s="7"/>
      <c r="Q249" s="6"/>
      <c r="R249" s="81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  <c r="AF249" s="145"/>
      <c r="AG249" s="145"/>
      <c r="AH249" s="145"/>
      <c r="AI249" s="145"/>
      <c r="AJ249" s="145"/>
      <c r="AK249" s="145"/>
      <c r="AL249" s="145"/>
      <c r="AM249" s="145"/>
      <c r="AN249" s="145"/>
      <c r="AO249" s="145"/>
      <c r="AP249" s="145"/>
      <c r="AQ249" s="145"/>
      <c r="AR249" s="145"/>
      <c r="AS249" s="145"/>
    </row>
    <row r="250" spans="1:45" s="3" customFormat="1" ht="15.75" x14ac:dyDescent="0.25">
      <c r="A250" s="27"/>
      <c r="B250" s="101" t="s">
        <v>8</v>
      </c>
      <c r="C250" s="88"/>
      <c r="D250" s="52"/>
      <c r="E250" s="52"/>
      <c r="F250" s="52"/>
      <c r="G250" s="52"/>
      <c r="H250" s="53"/>
      <c r="I250" s="52"/>
      <c r="J250" s="53"/>
      <c r="K250" s="52"/>
      <c r="L250" s="52"/>
      <c r="M250" s="52"/>
      <c r="N250" s="52"/>
      <c r="O250" s="10"/>
      <c r="P250" s="7"/>
      <c r="Q250" s="6"/>
      <c r="R250" s="81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45"/>
      <c r="AF250" s="145"/>
      <c r="AG250" s="145"/>
      <c r="AH250" s="145"/>
      <c r="AI250" s="145"/>
      <c r="AJ250" s="145"/>
      <c r="AK250" s="145"/>
      <c r="AL250" s="145"/>
      <c r="AM250" s="145"/>
      <c r="AN250" s="145"/>
      <c r="AO250" s="145"/>
      <c r="AP250" s="145"/>
      <c r="AQ250" s="145"/>
      <c r="AR250" s="145"/>
      <c r="AS250" s="145"/>
    </row>
    <row r="251" spans="1:45" ht="15.75" x14ac:dyDescent="0.25">
      <c r="A251" s="27"/>
      <c r="B251" s="32"/>
      <c r="C251" s="33" t="s">
        <v>6</v>
      </c>
      <c r="D251" s="52"/>
      <c r="E251" s="52"/>
      <c r="F251" s="52"/>
      <c r="G251" s="52"/>
      <c r="H251" s="53"/>
      <c r="I251" s="52"/>
      <c r="J251" s="53"/>
      <c r="K251" s="52"/>
      <c r="L251" s="52"/>
      <c r="M251" s="52"/>
      <c r="N251" s="52"/>
      <c r="O251" s="10"/>
      <c r="P251" s="7"/>
      <c r="Q251" s="6"/>
      <c r="R251" s="8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:45" s="37" customFormat="1" x14ac:dyDescent="0.2">
      <c r="A252" s="158"/>
      <c r="B252" s="32" t="s">
        <v>333</v>
      </c>
      <c r="C252" s="32" t="s">
        <v>412</v>
      </c>
      <c r="D252" s="52">
        <v>1030000</v>
      </c>
      <c r="E252" s="52">
        <v>500000</v>
      </c>
      <c r="F252" s="52"/>
      <c r="G252" s="52"/>
      <c r="H252" s="53">
        <v>330000</v>
      </c>
      <c r="I252" s="52">
        <v>100000</v>
      </c>
      <c r="J252" s="53">
        <v>100000</v>
      </c>
      <c r="K252" s="52">
        <v>150000</v>
      </c>
      <c r="L252" s="77">
        <v>150000</v>
      </c>
      <c r="M252" s="77">
        <v>50000</v>
      </c>
      <c r="N252" s="78"/>
      <c r="O252" s="36"/>
      <c r="P252" s="36"/>
      <c r="Q252" s="36"/>
      <c r="R252" s="141"/>
      <c r="S252" s="139"/>
      <c r="T252" s="139"/>
      <c r="U252" s="139"/>
      <c r="V252" s="139"/>
      <c r="W252" s="139"/>
      <c r="X252" s="139"/>
      <c r="Y252" s="139"/>
      <c r="Z252" s="139"/>
      <c r="AA252" s="139"/>
      <c r="AB252" s="139"/>
      <c r="AC252" s="139"/>
      <c r="AD252" s="139"/>
      <c r="AE252" s="139"/>
      <c r="AF252" s="139"/>
      <c r="AG252" s="139"/>
      <c r="AH252" s="139"/>
      <c r="AI252" s="139"/>
      <c r="AJ252" s="139"/>
      <c r="AK252" s="140"/>
      <c r="AL252" s="140"/>
      <c r="AM252" s="140"/>
      <c r="AN252" s="140"/>
      <c r="AO252" s="140"/>
      <c r="AP252" s="140"/>
      <c r="AQ252" s="140"/>
      <c r="AR252" s="140"/>
      <c r="AS252" s="140"/>
    </row>
    <row r="253" spans="1:45" x14ac:dyDescent="0.2">
      <c r="A253" s="27"/>
      <c r="B253" s="32"/>
      <c r="C253" s="32"/>
      <c r="D253" s="52"/>
      <c r="E253" s="52"/>
      <c r="F253" s="52"/>
      <c r="G253" s="52"/>
      <c r="H253" s="53"/>
      <c r="I253" s="52"/>
      <c r="J253" s="53"/>
      <c r="K253" s="52"/>
      <c r="L253" s="52"/>
      <c r="M253" s="52"/>
      <c r="N253" s="52"/>
      <c r="O253" s="10"/>
      <c r="P253" s="7"/>
      <c r="Q253" s="6"/>
      <c r="R253" s="8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:45" ht="15.75" x14ac:dyDescent="0.25">
      <c r="A254" s="27"/>
      <c r="B254" s="32"/>
      <c r="C254" s="33" t="s">
        <v>26</v>
      </c>
      <c r="D254" s="52"/>
      <c r="E254" s="52"/>
      <c r="F254" s="52"/>
      <c r="G254" s="52"/>
      <c r="H254" s="53"/>
      <c r="I254" s="52"/>
      <c r="J254" s="53"/>
      <c r="K254" s="52"/>
      <c r="L254" s="52"/>
      <c r="M254" s="52"/>
      <c r="N254" s="52"/>
      <c r="O254" s="10"/>
      <c r="P254" s="7"/>
      <c r="Q254" s="6"/>
      <c r="R254" s="8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:45" s="37" customFormat="1" x14ac:dyDescent="0.2">
      <c r="A255" s="158"/>
      <c r="B255" s="32" t="s">
        <v>38</v>
      </c>
      <c r="C255" s="32" t="s">
        <v>39</v>
      </c>
      <c r="D255" s="52">
        <v>7500000</v>
      </c>
      <c r="E255" s="52">
        <v>4000000</v>
      </c>
      <c r="F255" s="52"/>
      <c r="G255" s="52"/>
      <c r="H255" s="53">
        <v>2400000</v>
      </c>
      <c r="I255" s="52">
        <v>750000</v>
      </c>
      <c r="J255" s="53">
        <v>750000</v>
      </c>
      <c r="K255" s="52">
        <v>250000</v>
      </c>
      <c r="L255" s="77">
        <v>250000</v>
      </c>
      <c r="M255" s="77">
        <v>0</v>
      </c>
      <c r="N255" s="78"/>
      <c r="O255" s="36"/>
      <c r="P255" s="36"/>
      <c r="Q255" s="36"/>
      <c r="R255" s="141"/>
      <c r="S255" s="139"/>
      <c r="T255" s="139"/>
      <c r="U255" s="139"/>
      <c r="V255" s="139"/>
      <c r="W255" s="139"/>
      <c r="X255" s="139"/>
      <c r="Y255" s="139"/>
      <c r="Z255" s="139"/>
      <c r="AA255" s="139"/>
      <c r="AB255" s="139"/>
      <c r="AC255" s="139"/>
      <c r="AD255" s="139"/>
      <c r="AE255" s="139"/>
      <c r="AF255" s="139"/>
      <c r="AG255" s="139"/>
      <c r="AH255" s="139"/>
      <c r="AI255" s="139"/>
      <c r="AJ255" s="139"/>
      <c r="AK255" s="140"/>
      <c r="AL255" s="140"/>
      <c r="AM255" s="140"/>
      <c r="AN255" s="140"/>
      <c r="AO255" s="140"/>
      <c r="AP255" s="140"/>
      <c r="AQ255" s="140"/>
      <c r="AR255" s="140"/>
      <c r="AS255" s="140"/>
    </row>
    <row r="256" spans="1:45" s="37" customFormat="1" x14ac:dyDescent="0.2">
      <c r="A256" s="161"/>
      <c r="B256" s="87"/>
      <c r="C256" s="87"/>
      <c r="D256" s="52"/>
      <c r="E256" s="52"/>
      <c r="F256" s="52"/>
      <c r="G256" s="52"/>
      <c r="H256" s="53"/>
      <c r="I256" s="52"/>
      <c r="J256" s="53"/>
      <c r="K256" s="52"/>
      <c r="L256" s="77"/>
      <c r="M256" s="78"/>
      <c r="N256" s="78"/>
      <c r="O256" s="36"/>
      <c r="P256" s="36"/>
      <c r="Q256" s="36"/>
      <c r="R256" s="141"/>
      <c r="S256" s="139"/>
      <c r="T256" s="139"/>
      <c r="U256" s="139"/>
      <c r="V256" s="139"/>
      <c r="W256" s="139"/>
      <c r="X256" s="139"/>
      <c r="Y256" s="139"/>
      <c r="Z256" s="139"/>
      <c r="AA256" s="139"/>
      <c r="AB256" s="139"/>
      <c r="AC256" s="139"/>
      <c r="AD256" s="139"/>
      <c r="AE256" s="139"/>
      <c r="AF256" s="139"/>
      <c r="AG256" s="139"/>
      <c r="AH256" s="139"/>
      <c r="AI256" s="139"/>
      <c r="AJ256" s="139"/>
      <c r="AK256" s="140"/>
      <c r="AL256" s="140"/>
      <c r="AM256" s="140"/>
      <c r="AN256" s="140"/>
      <c r="AO256" s="140"/>
      <c r="AP256" s="140"/>
      <c r="AQ256" s="140"/>
      <c r="AR256" s="140"/>
      <c r="AS256" s="140"/>
    </row>
    <row r="257" spans="1:45" s="37" customFormat="1" x14ac:dyDescent="0.2">
      <c r="A257" s="158"/>
      <c r="B257" s="32" t="s">
        <v>32</v>
      </c>
      <c r="C257" s="32" t="s">
        <v>40</v>
      </c>
      <c r="D257" s="52">
        <v>600000</v>
      </c>
      <c r="E257" s="52">
        <v>30000</v>
      </c>
      <c r="F257" s="52"/>
      <c r="G257" s="52"/>
      <c r="H257" s="53">
        <v>20000</v>
      </c>
      <c r="I257" s="52">
        <v>20000</v>
      </c>
      <c r="J257" s="53">
        <v>20000</v>
      </c>
      <c r="K257" s="52">
        <v>280000</v>
      </c>
      <c r="L257" s="77">
        <v>280000</v>
      </c>
      <c r="M257" s="77">
        <v>350000</v>
      </c>
      <c r="N257" s="78"/>
      <c r="O257" s="36"/>
      <c r="P257" s="36"/>
      <c r="Q257" s="36"/>
      <c r="R257" s="141"/>
      <c r="S257" s="139"/>
      <c r="T257" s="139"/>
      <c r="U257" s="139"/>
      <c r="V257" s="139"/>
      <c r="W257" s="139"/>
      <c r="X257" s="139"/>
      <c r="Y257" s="139"/>
      <c r="Z257" s="139"/>
      <c r="AA257" s="139"/>
      <c r="AB257" s="139"/>
      <c r="AC257" s="139"/>
      <c r="AD257" s="139"/>
      <c r="AE257" s="139"/>
      <c r="AF257" s="139"/>
      <c r="AG257" s="139"/>
      <c r="AH257" s="139"/>
      <c r="AI257" s="139"/>
      <c r="AJ257" s="139"/>
      <c r="AK257" s="140"/>
      <c r="AL257" s="140"/>
      <c r="AM257" s="140"/>
      <c r="AN257" s="140"/>
      <c r="AO257" s="140"/>
      <c r="AP257" s="140"/>
      <c r="AQ257" s="140"/>
      <c r="AR257" s="140"/>
      <c r="AS257" s="140"/>
    </row>
    <row r="258" spans="1:45" s="37" customFormat="1" x14ac:dyDescent="0.2">
      <c r="A258" s="158"/>
      <c r="B258" s="32"/>
      <c r="C258" s="32"/>
      <c r="D258" s="52"/>
      <c r="E258" s="52"/>
      <c r="F258" s="52"/>
      <c r="G258" s="52"/>
      <c r="H258" s="53"/>
      <c r="I258" s="52"/>
      <c r="J258" s="53"/>
      <c r="K258" s="52"/>
      <c r="L258" s="77"/>
      <c r="M258" s="78"/>
      <c r="N258" s="78"/>
      <c r="O258" s="36"/>
      <c r="P258" s="36"/>
      <c r="Q258" s="36"/>
      <c r="R258" s="141"/>
      <c r="S258" s="139"/>
      <c r="T258" s="139"/>
      <c r="U258" s="139"/>
      <c r="V258" s="139"/>
      <c r="W258" s="139"/>
      <c r="X258" s="139"/>
      <c r="Y258" s="139"/>
      <c r="Z258" s="139"/>
      <c r="AA258" s="139"/>
      <c r="AB258" s="139"/>
      <c r="AC258" s="139"/>
      <c r="AD258" s="139"/>
      <c r="AE258" s="139"/>
      <c r="AF258" s="139"/>
      <c r="AG258" s="139"/>
      <c r="AH258" s="139"/>
      <c r="AI258" s="139"/>
      <c r="AJ258" s="139"/>
      <c r="AK258" s="140"/>
      <c r="AL258" s="140"/>
      <c r="AM258" s="140"/>
      <c r="AN258" s="140"/>
      <c r="AO258" s="140"/>
      <c r="AP258" s="140"/>
      <c r="AQ258" s="140"/>
      <c r="AR258" s="140"/>
      <c r="AS258" s="140"/>
    </row>
    <row r="259" spans="1:45" s="37" customFormat="1" x14ac:dyDescent="0.2">
      <c r="A259" s="158"/>
      <c r="B259" s="32" t="s">
        <v>33</v>
      </c>
      <c r="C259" s="32" t="s">
        <v>41</v>
      </c>
      <c r="D259" s="52">
        <v>2900000</v>
      </c>
      <c r="E259" s="52">
        <v>764000</v>
      </c>
      <c r="F259" s="52"/>
      <c r="G259" s="52"/>
      <c r="H259" s="53">
        <v>1500000</v>
      </c>
      <c r="I259" s="52">
        <v>500000</v>
      </c>
      <c r="J259" s="53">
        <v>500000</v>
      </c>
      <c r="K259" s="52">
        <v>100000</v>
      </c>
      <c r="L259" s="77">
        <v>100000</v>
      </c>
      <c r="M259" s="77">
        <v>0</v>
      </c>
      <c r="N259" s="78"/>
      <c r="O259" s="36"/>
      <c r="P259" s="36"/>
      <c r="Q259" s="36"/>
      <c r="R259" s="141"/>
      <c r="S259" s="139"/>
      <c r="T259" s="139"/>
      <c r="U259" s="139"/>
      <c r="V259" s="139"/>
      <c r="W259" s="139"/>
      <c r="X259" s="139"/>
      <c r="Y259" s="139"/>
      <c r="Z259" s="139"/>
      <c r="AA259" s="139"/>
      <c r="AB259" s="139"/>
      <c r="AC259" s="139"/>
      <c r="AD259" s="139"/>
      <c r="AE259" s="139"/>
      <c r="AF259" s="139"/>
      <c r="AG259" s="139"/>
      <c r="AH259" s="139"/>
      <c r="AI259" s="139"/>
      <c r="AJ259" s="139"/>
      <c r="AK259" s="140"/>
      <c r="AL259" s="140"/>
      <c r="AM259" s="140"/>
      <c r="AN259" s="140"/>
      <c r="AO259" s="140"/>
      <c r="AP259" s="140"/>
      <c r="AQ259" s="140"/>
      <c r="AR259" s="140"/>
      <c r="AS259" s="140"/>
    </row>
    <row r="260" spans="1:45" s="37" customFormat="1" x14ac:dyDescent="0.2">
      <c r="A260" s="158"/>
      <c r="B260" s="32"/>
      <c r="C260" s="32"/>
      <c r="D260" s="52"/>
      <c r="E260" s="52"/>
      <c r="F260" s="52"/>
      <c r="G260" s="52"/>
      <c r="H260" s="53"/>
      <c r="I260" s="52"/>
      <c r="J260" s="53"/>
      <c r="K260" s="52"/>
      <c r="L260" s="77"/>
      <c r="M260" s="78"/>
      <c r="N260" s="78"/>
      <c r="O260" s="36"/>
      <c r="P260" s="36"/>
      <c r="Q260" s="36"/>
      <c r="R260" s="141"/>
      <c r="S260" s="139"/>
      <c r="T260" s="139"/>
      <c r="U260" s="139"/>
      <c r="V260" s="139"/>
      <c r="W260" s="139"/>
      <c r="X260" s="139"/>
      <c r="Y260" s="139"/>
      <c r="Z260" s="139"/>
      <c r="AA260" s="139"/>
      <c r="AB260" s="139"/>
      <c r="AC260" s="139"/>
      <c r="AD260" s="139"/>
      <c r="AE260" s="139"/>
      <c r="AF260" s="139"/>
      <c r="AG260" s="139"/>
      <c r="AH260" s="139"/>
      <c r="AI260" s="139"/>
      <c r="AJ260" s="139"/>
      <c r="AK260" s="140"/>
      <c r="AL260" s="140"/>
      <c r="AM260" s="140"/>
      <c r="AN260" s="140"/>
      <c r="AO260" s="140"/>
      <c r="AP260" s="140"/>
      <c r="AQ260" s="140"/>
      <c r="AR260" s="140"/>
      <c r="AS260" s="140"/>
    </row>
    <row r="261" spans="1:45" s="37" customFormat="1" x14ac:dyDescent="0.2">
      <c r="A261" s="158"/>
      <c r="B261" s="32" t="s">
        <v>34</v>
      </c>
      <c r="C261" s="32" t="s">
        <v>42</v>
      </c>
      <c r="D261" s="52">
        <v>1800000</v>
      </c>
      <c r="E261" s="52">
        <v>130000</v>
      </c>
      <c r="F261" s="52"/>
      <c r="G261" s="52"/>
      <c r="H261" s="53">
        <v>650000</v>
      </c>
      <c r="I261" s="52">
        <v>700000</v>
      </c>
      <c r="J261" s="53">
        <v>700000</v>
      </c>
      <c r="K261" s="52">
        <v>280000</v>
      </c>
      <c r="L261" s="77">
        <v>280000</v>
      </c>
      <c r="M261" s="77">
        <v>50000</v>
      </c>
      <c r="N261" s="78"/>
      <c r="O261" s="36"/>
      <c r="P261" s="36"/>
      <c r="Q261" s="36"/>
      <c r="R261" s="141"/>
      <c r="S261" s="139"/>
      <c r="T261" s="139"/>
      <c r="U261" s="139"/>
      <c r="V261" s="139"/>
      <c r="W261" s="139"/>
      <c r="X261" s="139"/>
      <c r="Y261" s="139"/>
      <c r="Z261" s="139"/>
      <c r="AA261" s="139"/>
      <c r="AB261" s="139"/>
      <c r="AC261" s="139"/>
      <c r="AD261" s="139"/>
      <c r="AE261" s="139"/>
      <c r="AF261" s="139"/>
      <c r="AG261" s="139"/>
      <c r="AH261" s="139"/>
      <c r="AI261" s="139"/>
      <c r="AJ261" s="139"/>
      <c r="AK261" s="140"/>
      <c r="AL261" s="140"/>
      <c r="AM261" s="140"/>
      <c r="AN261" s="140"/>
      <c r="AO261" s="140"/>
      <c r="AP261" s="140"/>
      <c r="AQ261" s="140"/>
      <c r="AR261" s="140"/>
      <c r="AS261" s="140"/>
    </row>
    <row r="262" spans="1:45" s="37" customFormat="1" x14ac:dyDescent="0.2">
      <c r="A262" s="158"/>
      <c r="B262" s="32"/>
      <c r="C262" s="32"/>
      <c r="D262" s="52"/>
      <c r="E262" s="52"/>
      <c r="F262" s="52"/>
      <c r="G262" s="52"/>
      <c r="H262" s="53"/>
      <c r="I262" s="52"/>
      <c r="J262" s="53"/>
      <c r="K262" s="52"/>
      <c r="L262" s="77"/>
      <c r="M262" s="78"/>
      <c r="N262" s="78"/>
      <c r="O262" s="36"/>
      <c r="P262" s="36"/>
      <c r="Q262" s="36"/>
      <c r="R262" s="141"/>
      <c r="S262" s="139"/>
      <c r="T262" s="139"/>
      <c r="U262" s="139"/>
      <c r="V262" s="139"/>
      <c r="W262" s="139"/>
      <c r="X262" s="139"/>
      <c r="Y262" s="139"/>
      <c r="Z262" s="139"/>
      <c r="AA262" s="139"/>
      <c r="AB262" s="139"/>
      <c r="AC262" s="139"/>
      <c r="AD262" s="139"/>
      <c r="AE262" s="139"/>
      <c r="AF262" s="139"/>
      <c r="AG262" s="139"/>
      <c r="AH262" s="139"/>
      <c r="AI262" s="139"/>
      <c r="AJ262" s="139"/>
      <c r="AK262" s="140"/>
      <c r="AL262" s="140"/>
      <c r="AM262" s="140"/>
      <c r="AN262" s="140"/>
      <c r="AO262" s="140"/>
      <c r="AP262" s="140"/>
      <c r="AQ262" s="140"/>
      <c r="AR262" s="140"/>
      <c r="AS262" s="140"/>
    </row>
    <row r="263" spans="1:45" s="37" customFormat="1" x14ac:dyDescent="0.2">
      <c r="A263" s="158"/>
      <c r="B263" s="32" t="s">
        <v>35</v>
      </c>
      <c r="C263" s="32" t="s">
        <v>43</v>
      </c>
      <c r="D263" s="52">
        <v>1000000</v>
      </c>
      <c r="E263" s="52">
        <v>30000</v>
      </c>
      <c r="F263" s="52"/>
      <c r="G263" s="52"/>
      <c r="H263" s="53">
        <v>10000</v>
      </c>
      <c r="I263" s="52">
        <v>10000</v>
      </c>
      <c r="J263" s="53">
        <v>10000</v>
      </c>
      <c r="K263" s="52">
        <v>400000</v>
      </c>
      <c r="L263" s="77">
        <v>400000</v>
      </c>
      <c r="M263" s="77">
        <v>550000</v>
      </c>
      <c r="N263" s="78"/>
      <c r="O263" s="36"/>
      <c r="P263" s="36"/>
      <c r="Q263" s="36"/>
      <c r="R263" s="141"/>
      <c r="S263" s="139"/>
      <c r="T263" s="139"/>
      <c r="U263" s="139"/>
      <c r="V263" s="139"/>
      <c r="W263" s="139"/>
      <c r="X263" s="139"/>
      <c r="Y263" s="139"/>
      <c r="Z263" s="139"/>
      <c r="AA263" s="139"/>
      <c r="AB263" s="139"/>
      <c r="AC263" s="139"/>
      <c r="AD263" s="139"/>
      <c r="AE263" s="139"/>
      <c r="AF263" s="139"/>
      <c r="AG263" s="139"/>
      <c r="AH263" s="139"/>
      <c r="AI263" s="139"/>
      <c r="AJ263" s="139"/>
      <c r="AK263" s="140"/>
      <c r="AL263" s="140"/>
      <c r="AM263" s="140"/>
      <c r="AN263" s="140"/>
      <c r="AO263" s="140"/>
      <c r="AP263" s="140"/>
      <c r="AQ263" s="140"/>
      <c r="AR263" s="140"/>
      <c r="AS263" s="140"/>
    </row>
    <row r="264" spans="1:45" s="37" customFormat="1" x14ac:dyDescent="0.2">
      <c r="A264" s="158"/>
      <c r="B264" s="32"/>
      <c r="C264" s="32"/>
      <c r="D264" s="52"/>
      <c r="E264" s="52"/>
      <c r="F264" s="52"/>
      <c r="G264" s="52"/>
      <c r="H264" s="53"/>
      <c r="I264" s="52"/>
      <c r="J264" s="53"/>
      <c r="K264" s="52"/>
      <c r="L264" s="77"/>
      <c r="M264" s="78"/>
      <c r="N264" s="78"/>
      <c r="O264" s="36"/>
      <c r="P264" s="36"/>
      <c r="Q264" s="36"/>
      <c r="R264" s="141"/>
      <c r="S264" s="139"/>
      <c r="T264" s="139"/>
      <c r="U264" s="139"/>
      <c r="V264" s="139"/>
      <c r="W264" s="139"/>
      <c r="X264" s="139"/>
      <c r="Y264" s="139"/>
      <c r="Z264" s="139"/>
      <c r="AA264" s="139"/>
      <c r="AB264" s="139"/>
      <c r="AC264" s="139"/>
      <c r="AD264" s="139"/>
      <c r="AE264" s="139"/>
      <c r="AF264" s="139"/>
      <c r="AG264" s="139"/>
      <c r="AH264" s="139"/>
      <c r="AI264" s="139"/>
      <c r="AJ264" s="139"/>
      <c r="AK264" s="140"/>
      <c r="AL264" s="140"/>
      <c r="AM264" s="140"/>
      <c r="AN264" s="140"/>
      <c r="AO264" s="140"/>
      <c r="AP264" s="140"/>
      <c r="AQ264" s="140"/>
      <c r="AR264" s="140"/>
      <c r="AS264" s="140"/>
    </row>
    <row r="265" spans="1:45" s="37" customFormat="1" x14ac:dyDescent="0.2">
      <c r="A265" s="158"/>
      <c r="B265" s="32" t="s">
        <v>75</v>
      </c>
      <c r="C265" s="32" t="s">
        <v>76</v>
      </c>
      <c r="D265" s="52">
        <v>1000000</v>
      </c>
      <c r="E265" s="52">
        <v>280000</v>
      </c>
      <c r="F265" s="52"/>
      <c r="G265" s="52"/>
      <c r="H265" s="53">
        <v>10000</v>
      </c>
      <c r="I265" s="52">
        <v>20000</v>
      </c>
      <c r="J265" s="53">
        <v>20000</v>
      </c>
      <c r="K265" s="52">
        <v>300000</v>
      </c>
      <c r="L265" s="77">
        <v>300000</v>
      </c>
      <c r="M265" s="77">
        <v>300000</v>
      </c>
      <c r="N265" s="78"/>
      <c r="O265" s="36"/>
      <c r="P265" s="36"/>
      <c r="Q265" s="36"/>
      <c r="R265" s="141"/>
      <c r="S265" s="139"/>
      <c r="T265" s="139"/>
      <c r="U265" s="139"/>
      <c r="V265" s="139"/>
      <c r="W265" s="139"/>
      <c r="X265" s="139"/>
      <c r="Y265" s="139"/>
      <c r="Z265" s="139"/>
      <c r="AA265" s="139"/>
      <c r="AB265" s="139"/>
      <c r="AC265" s="139"/>
      <c r="AD265" s="139"/>
      <c r="AE265" s="139"/>
      <c r="AF265" s="139"/>
      <c r="AG265" s="139"/>
      <c r="AH265" s="139"/>
      <c r="AI265" s="139"/>
      <c r="AJ265" s="139"/>
      <c r="AK265" s="140"/>
      <c r="AL265" s="140"/>
      <c r="AM265" s="140"/>
      <c r="AN265" s="140"/>
      <c r="AO265" s="140"/>
      <c r="AP265" s="140"/>
      <c r="AQ265" s="140"/>
      <c r="AR265" s="140"/>
      <c r="AS265" s="140"/>
    </row>
    <row r="266" spans="1:45" s="37" customFormat="1" x14ac:dyDescent="0.2">
      <c r="A266" s="158"/>
      <c r="B266" s="32"/>
      <c r="C266" s="32"/>
      <c r="D266" s="52"/>
      <c r="E266" s="52"/>
      <c r="F266" s="52"/>
      <c r="G266" s="52"/>
      <c r="H266" s="53"/>
      <c r="I266" s="52"/>
      <c r="J266" s="53"/>
      <c r="K266" s="52"/>
      <c r="L266" s="77"/>
      <c r="M266" s="78"/>
      <c r="N266" s="78"/>
      <c r="O266" s="36"/>
      <c r="P266" s="36"/>
      <c r="Q266" s="36"/>
      <c r="R266" s="141"/>
      <c r="S266" s="139"/>
      <c r="T266" s="139"/>
      <c r="U266" s="139"/>
      <c r="V266" s="139"/>
      <c r="W266" s="139"/>
      <c r="X266" s="139"/>
      <c r="Y266" s="139"/>
      <c r="Z266" s="139"/>
      <c r="AA266" s="139"/>
      <c r="AB266" s="139"/>
      <c r="AC266" s="139"/>
      <c r="AD266" s="139"/>
      <c r="AE266" s="139"/>
      <c r="AF266" s="139"/>
      <c r="AG266" s="139"/>
      <c r="AH266" s="139"/>
      <c r="AI266" s="139"/>
      <c r="AJ266" s="139"/>
      <c r="AK266" s="140"/>
      <c r="AL266" s="140"/>
      <c r="AM266" s="140"/>
      <c r="AN266" s="140"/>
      <c r="AO266" s="140"/>
      <c r="AP266" s="140"/>
      <c r="AQ266" s="140"/>
      <c r="AR266" s="140"/>
      <c r="AS266" s="140"/>
    </row>
    <row r="267" spans="1:45" s="37" customFormat="1" x14ac:dyDescent="0.2">
      <c r="A267" s="158"/>
      <c r="B267" s="32" t="s">
        <v>36</v>
      </c>
      <c r="C267" s="32" t="s">
        <v>44</v>
      </c>
      <c r="D267" s="52">
        <v>2000000</v>
      </c>
      <c r="E267" s="52">
        <v>180000</v>
      </c>
      <c r="F267" s="52"/>
      <c r="G267" s="52"/>
      <c r="H267" s="53">
        <v>100000</v>
      </c>
      <c r="I267" s="52">
        <v>400000</v>
      </c>
      <c r="J267" s="53">
        <v>400000</v>
      </c>
      <c r="K267" s="52">
        <v>800000</v>
      </c>
      <c r="L267" s="77">
        <v>800000</v>
      </c>
      <c r="M267" s="77">
        <v>520000</v>
      </c>
      <c r="N267" s="78"/>
      <c r="O267" s="36"/>
      <c r="P267" s="36"/>
      <c r="Q267" s="36"/>
      <c r="R267" s="141"/>
      <c r="S267" s="139"/>
      <c r="T267" s="139"/>
      <c r="U267" s="139"/>
      <c r="V267" s="139"/>
      <c r="W267" s="139"/>
      <c r="X267" s="139"/>
      <c r="Y267" s="139"/>
      <c r="Z267" s="139"/>
      <c r="AA267" s="139"/>
      <c r="AB267" s="139"/>
      <c r="AC267" s="139"/>
      <c r="AD267" s="139"/>
      <c r="AE267" s="139"/>
      <c r="AF267" s="139"/>
      <c r="AG267" s="139"/>
      <c r="AH267" s="139"/>
      <c r="AI267" s="139"/>
      <c r="AJ267" s="139"/>
      <c r="AK267" s="140"/>
      <c r="AL267" s="140"/>
      <c r="AM267" s="140"/>
      <c r="AN267" s="140"/>
      <c r="AO267" s="140"/>
      <c r="AP267" s="140"/>
      <c r="AQ267" s="140"/>
      <c r="AR267" s="140"/>
      <c r="AS267" s="140"/>
    </row>
    <row r="268" spans="1:45" x14ac:dyDescent="0.2">
      <c r="A268" s="27"/>
      <c r="B268" s="32"/>
      <c r="C268" s="32"/>
      <c r="D268" s="52"/>
      <c r="E268" s="52"/>
      <c r="F268" s="52"/>
      <c r="G268" s="52"/>
      <c r="H268" s="53"/>
      <c r="I268" s="52"/>
      <c r="J268" s="53"/>
      <c r="K268" s="52"/>
      <c r="L268" s="52"/>
      <c r="M268" s="52"/>
      <c r="N268" s="52"/>
      <c r="O268" s="4"/>
      <c r="P268" s="5"/>
      <c r="Q268" s="9"/>
      <c r="R268" s="8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:45" s="3" customFormat="1" ht="15.75" x14ac:dyDescent="0.25">
      <c r="A269" s="27"/>
      <c r="B269" s="32"/>
      <c r="C269" s="33" t="s">
        <v>27</v>
      </c>
      <c r="D269" s="52"/>
      <c r="E269" s="52"/>
      <c r="F269" s="52"/>
      <c r="G269" s="52"/>
      <c r="H269" s="53"/>
      <c r="I269" s="52"/>
      <c r="J269" s="53"/>
      <c r="K269" s="52"/>
      <c r="L269" s="52"/>
      <c r="M269" s="52"/>
      <c r="N269" s="52"/>
      <c r="O269" s="4"/>
      <c r="P269" s="5"/>
      <c r="Q269" s="9"/>
      <c r="R269" s="81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  <c r="AK269" s="145"/>
      <c r="AL269" s="145"/>
      <c r="AM269" s="145"/>
      <c r="AN269" s="145"/>
      <c r="AO269" s="145"/>
      <c r="AP269" s="145"/>
      <c r="AQ269" s="145"/>
      <c r="AR269" s="145"/>
      <c r="AS269" s="145"/>
    </row>
    <row r="270" spans="1:45" s="3" customFormat="1" ht="15.75" x14ac:dyDescent="0.25">
      <c r="A270" s="27"/>
      <c r="B270" s="32"/>
      <c r="C270" s="33"/>
      <c r="D270" s="52"/>
      <c r="E270" s="52"/>
      <c r="F270" s="52"/>
      <c r="G270" s="52"/>
      <c r="H270" s="53"/>
      <c r="I270" s="52"/>
      <c r="J270" s="53"/>
      <c r="K270" s="52"/>
      <c r="L270" s="52"/>
      <c r="M270" s="52"/>
      <c r="N270" s="52"/>
      <c r="O270" s="4"/>
      <c r="P270" s="5"/>
      <c r="Q270" s="9"/>
      <c r="R270" s="81"/>
      <c r="S270" s="145"/>
      <c r="T270" s="145"/>
      <c r="U270" s="145"/>
      <c r="V270" s="145"/>
      <c r="W270" s="145"/>
      <c r="X270" s="145"/>
      <c r="Y270" s="145"/>
      <c r="Z270" s="145"/>
      <c r="AA270" s="145"/>
      <c r="AB270" s="145"/>
      <c r="AC270" s="145"/>
      <c r="AD270" s="145"/>
      <c r="AE270" s="145"/>
      <c r="AF270" s="145"/>
      <c r="AG270" s="145"/>
      <c r="AH270" s="145"/>
      <c r="AI270" s="145"/>
      <c r="AJ270" s="145"/>
      <c r="AK270" s="145"/>
      <c r="AL270" s="145"/>
      <c r="AM270" s="145"/>
      <c r="AN270" s="145"/>
      <c r="AO270" s="145"/>
      <c r="AP270" s="145"/>
      <c r="AQ270" s="145"/>
      <c r="AR270" s="145"/>
      <c r="AS270" s="145"/>
    </row>
    <row r="271" spans="1:45" s="37" customFormat="1" x14ac:dyDescent="0.2">
      <c r="A271" s="158"/>
      <c r="B271" s="32" t="s">
        <v>130</v>
      </c>
      <c r="C271" s="32" t="s">
        <v>131</v>
      </c>
      <c r="D271" s="52">
        <v>500000</v>
      </c>
      <c r="E271" s="52">
        <v>250000</v>
      </c>
      <c r="F271" s="52"/>
      <c r="G271" s="52"/>
      <c r="H271" s="53">
        <v>200000</v>
      </c>
      <c r="I271" s="52">
        <v>50000</v>
      </c>
      <c r="J271" s="53">
        <v>50000</v>
      </c>
      <c r="K271" s="52"/>
      <c r="L271" s="77">
        <v>0</v>
      </c>
      <c r="M271" s="78">
        <v>0</v>
      </c>
      <c r="N271" s="78"/>
      <c r="O271" s="36"/>
      <c r="P271" s="36"/>
      <c r="Q271" s="36"/>
      <c r="R271" s="141"/>
      <c r="S271" s="139"/>
      <c r="T271" s="139"/>
      <c r="U271" s="139"/>
      <c r="V271" s="139"/>
      <c r="W271" s="139"/>
      <c r="X271" s="139"/>
      <c r="Y271" s="139"/>
      <c r="Z271" s="139"/>
      <c r="AA271" s="139"/>
      <c r="AB271" s="139"/>
      <c r="AC271" s="139"/>
      <c r="AD271" s="139"/>
      <c r="AE271" s="139"/>
      <c r="AF271" s="139"/>
      <c r="AG271" s="139"/>
      <c r="AH271" s="139"/>
      <c r="AI271" s="139"/>
      <c r="AJ271" s="139"/>
      <c r="AK271" s="140"/>
      <c r="AL271" s="140"/>
      <c r="AM271" s="140"/>
      <c r="AN271" s="140"/>
      <c r="AO271" s="140"/>
      <c r="AP271" s="140"/>
      <c r="AQ271" s="140"/>
      <c r="AR271" s="140"/>
      <c r="AS271" s="140"/>
    </row>
    <row r="272" spans="1:45" s="37" customFormat="1" x14ac:dyDescent="0.2">
      <c r="A272" s="158"/>
      <c r="B272" s="32"/>
      <c r="C272" s="32"/>
      <c r="D272" s="52"/>
      <c r="E272" s="52"/>
      <c r="F272" s="52"/>
      <c r="G272" s="52"/>
      <c r="H272" s="53"/>
      <c r="I272" s="52"/>
      <c r="J272" s="53"/>
      <c r="K272" s="52"/>
      <c r="L272" s="77"/>
      <c r="M272" s="78"/>
      <c r="N272" s="78"/>
      <c r="O272" s="36"/>
      <c r="P272" s="36"/>
      <c r="Q272" s="36"/>
      <c r="R272" s="141"/>
      <c r="S272" s="139"/>
      <c r="T272" s="139"/>
      <c r="U272" s="139"/>
      <c r="V272" s="139"/>
      <c r="W272" s="139"/>
      <c r="X272" s="139"/>
      <c r="Y272" s="139"/>
      <c r="Z272" s="139"/>
      <c r="AA272" s="139"/>
      <c r="AB272" s="139"/>
      <c r="AC272" s="139"/>
      <c r="AD272" s="139"/>
      <c r="AE272" s="139"/>
      <c r="AF272" s="139"/>
      <c r="AG272" s="139"/>
      <c r="AH272" s="139"/>
      <c r="AI272" s="139"/>
      <c r="AJ272" s="139"/>
      <c r="AK272" s="140"/>
      <c r="AL272" s="140"/>
      <c r="AM272" s="140"/>
      <c r="AN272" s="140"/>
      <c r="AO272" s="140"/>
      <c r="AP272" s="140"/>
      <c r="AQ272" s="140"/>
      <c r="AR272" s="140"/>
      <c r="AS272" s="140"/>
    </row>
    <row r="273" spans="1:45" s="37" customFormat="1" x14ac:dyDescent="0.2">
      <c r="A273" s="158"/>
      <c r="B273" s="32" t="s">
        <v>132</v>
      </c>
      <c r="C273" s="32" t="s">
        <v>334</v>
      </c>
      <c r="D273" s="52">
        <v>4500000</v>
      </c>
      <c r="E273" s="52">
        <v>1400000</v>
      </c>
      <c r="F273" s="52"/>
      <c r="G273" s="52"/>
      <c r="H273" s="53">
        <v>100000</v>
      </c>
      <c r="I273" s="52">
        <v>100000</v>
      </c>
      <c r="J273" s="53">
        <v>100000</v>
      </c>
      <c r="K273" s="52">
        <v>500000</v>
      </c>
      <c r="L273" s="77">
        <v>500000</v>
      </c>
      <c r="M273" s="77">
        <v>800000</v>
      </c>
      <c r="N273" s="77">
        <v>1600000</v>
      </c>
      <c r="O273" s="36"/>
      <c r="P273" s="36"/>
      <c r="Q273" s="36"/>
      <c r="R273" s="141"/>
      <c r="S273" s="139"/>
      <c r="T273" s="139"/>
      <c r="U273" s="139"/>
      <c r="V273" s="139"/>
      <c r="W273" s="139"/>
      <c r="X273" s="139"/>
      <c r="Y273" s="139"/>
      <c r="Z273" s="139"/>
      <c r="AA273" s="139"/>
      <c r="AB273" s="139"/>
      <c r="AC273" s="139"/>
      <c r="AD273" s="139"/>
      <c r="AE273" s="139"/>
      <c r="AF273" s="139"/>
      <c r="AG273" s="139"/>
      <c r="AH273" s="139"/>
      <c r="AI273" s="139"/>
      <c r="AJ273" s="139"/>
      <c r="AK273" s="140"/>
      <c r="AL273" s="140"/>
      <c r="AM273" s="140"/>
      <c r="AN273" s="140"/>
      <c r="AO273" s="140"/>
      <c r="AP273" s="140"/>
      <c r="AQ273" s="140"/>
      <c r="AR273" s="140"/>
      <c r="AS273" s="140"/>
    </row>
    <row r="274" spans="1:45" s="37" customFormat="1" x14ac:dyDescent="0.2">
      <c r="A274" s="158"/>
      <c r="B274" s="32"/>
      <c r="C274" s="32"/>
      <c r="D274" s="52"/>
      <c r="E274" s="52"/>
      <c r="F274" s="52"/>
      <c r="G274" s="52"/>
      <c r="H274" s="53"/>
      <c r="I274" s="52"/>
      <c r="J274" s="53"/>
      <c r="K274" s="52"/>
      <c r="L274" s="77"/>
      <c r="M274" s="78"/>
      <c r="N274" s="78"/>
      <c r="O274" s="36"/>
      <c r="P274" s="36"/>
      <c r="Q274" s="36"/>
      <c r="R274" s="141"/>
      <c r="S274" s="139"/>
      <c r="T274" s="139"/>
      <c r="U274" s="139"/>
      <c r="V274" s="139"/>
      <c r="W274" s="139"/>
      <c r="X274" s="139"/>
      <c r="Y274" s="139"/>
      <c r="Z274" s="139"/>
      <c r="AA274" s="139"/>
      <c r="AB274" s="139"/>
      <c r="AC274" s="139"/>
      <c r="AD274" s="139"/>
      <c r="AE274" s="139"/>
      <c r="AF274" s="139"/>
      <c r="AG274" s="139"/>
      <c r="AH274" s="139"/>
      <c r="AI274" s="139"/>
      <c r="AJ274" s="139"/>
      <c r="AK274" s="140"/>
      <c r="AL274" s="140"/>
      <c r="AM274" s="140"/>
      <c r="AN274" s="140"/>
      <c r="AO274" s="140"/>
      <c r="AP274" s="140"/>
      <c r="AQ274" s="140"/>
      <c r="AR274" s="140"/>
      <c r="AS274" s="140"/>
    </row>
    <row r="275" spans="1:45" s="37" customFormat="1" x14ac:dyDescent="0.2">
      <c r="A275" s="158"/>
      <c r="B275" s="32" t="s">
        <v>117</v>
      </c>
      <c r="C275" s="32" t="s">
        <v>335</v>
      </c>
      <c r="D275" s="52">
        <v>510000</v>
      </c>
      <c r="E275" s="52">
        <v>200000</v>
      </c>
      <c r="F275" s="52"/>
      <c r="G275" s="52"/>
      <c r="H275" s="53">
        <v>200000</v>
      </c>
      <c r="I275" s="52">
        <v>100000</v>
      </c>
      <c r="J275" s="53">
        <v>100000</v>
      </c>
      <c r="K275" s="52">
        <v>10000</v>
      </c>
      <c r="L275" s="77">
        <v>10000</v>
      </c>
      <c r="M275" s="78">
        <v>0</v>
      </c>
      <c r="N275" s="78"/>
      <c r="O275" s="36"/>
      <c r="P275" s="36"/>
      <c r="Q275" s="36"/>
      <c r="R275" s="141"/>
      <c r="S275" s="139"/>
      <c r="T275" s="139"/>
      <c r="U275" s="139"/>
      <c r="V275" s="139"/>
      <c r="W275" s="139"/>
      <c r="X275" s="139"/>
      <c r="Y275" s="139"/>
      <c r="Z275" s="139"/>
      <c r="AA275" s="139"/>
      <c r="AB275" s="139"/>
      <c r="AC275" s="139"/>
      <c r="AD275" s="139"/>
      <c r="AE275" s="139"/>
      <c r="AF275" s="139"/>
      <c r="AG275" s="139"/>
      <c r="AH275" s="139"/>
      <c r="AI275" s="139"/>
      <c r="AJ275" s="139"/>
      <c r="AK275" s="140"/>
      <c r="AL275" s="140"/>
      <c r="AM275" s="140"/>
      <c r="AN275" s="140"/>
      <c r="AO275" s="140"/>
      <c r="AP275" s="140"/>
      <c r="AQ275" s="140"/>
      <c r="AR275" s="140"/>
      <c r="AS275" s="140"/>
    </row>
    <row r="276" spans="1:45" s="37" customFormat="1" x14ac:dyDescent="0.2">
      <c r="A276" s="161"/>
      <c r="B276" s="87"/>
      <c r="C276" s="87"/>
      <c r="D276" s="52"/>
      <c r="E276" s="52"/>
      <c r="F276" s="52"/>
      <c r="G276" s="52"/>
      <c r="H276" s="53"/>
      <c r="I276" s="52"/>
      <c r="J276" s="53"/>
      <c r="K276" s="52"/>
      <c r="L276" s="77"/>
      <c r="M276" s="78"/>
      <c r="N276" s="78"/>
      <c r="O276" s="36"/>
      <c r="P276" s="36"/>
      <c r="Q276" s="36"/>
      <c r="R276" s="141"/>
      <c r="S276" s="139"/>
      <c r="T276" s="139"/>
      <c r="U276" s="139"/>
      <c r="V276" s="139"/>
      <c r="W276" s="139"/>
      <c r="X276" s="139"/>
      <c r="Y276" s="139"/>
      <c r="Z276" s="139"/>
      <c r="AA276" s="139"/>
      <c r="AB276" s="139"/>
      <c r="AC276" s="139"/>
      <c r="AD276" s="139"/>
      <c r="AE276" s="139"/>
      <c r="AF276" s="139"/>
      <c r="AG276" s="139"/>
      <c r="AH276" s="139"/>
      <c r="AI276" s="139"/>
      <c r="AJ276" s="139"/>
      <c r="AK276" s="140"/>
      <c r="AL276" s="140"/>
      <c r="AM276" s="140"/>
      <c r="AN276" s="140"/>
      <c r="AO276" s="140"/>
      <c r="AP276" s="140"/>
      <c r="AQ276" s="140"/>
      <c r="AR276" s="140"/>
      <c r="AS276" s="140"/>
    </row>
    <row r="277" spans="1:45" s="37" customFormat="1" x14ac:dyDescent="0.2">
      <c r="A277" s="158"/>
      <c r="B277" s="32" t="s">
        <v>159</v>
      </c>
      <c r="C277" s="32" t="s">
        <v>103</v>
      </c>
      <c r="D277" s="52">
        <v>2500000</v>
      </c>
      <c r="E277" s="52">
        <v>320000</v>
      </c>
      <c r="F277" s="52"/>
      <c r="G277" s="52"/>
      <c r="H277" s="53">
        <v>50000</v>
      </c>
      <c r="I277" s="52">
        <v>100000</v>
      </c>
      <c r="J277" s="53">
        <v>100000</v>
      </c>
      <c r="K277" s="52">
        <v>800000</v>
      </c>
      <c r="L277" s="77">
        <v>800000</v>
      </c>
      <c r="M277" s="77">
        <v>600000</v>
      </c>
      <c r="N277" s="77">
        <v>630000</v>
      </c>
      <c r="O277" s="36"/>
      <c r="P277" s="36"/>
      <c r="Q277" s="36"/>
      <c r="R277" s="141"/>
      <c r="S277" s="139"/>
      <c r="T277" s="139"/>
      <c r="U277" s="139"/>
      <c r="V277" s="139"/>
      <c r="W277" s="139"/>
      <c r="X277" s="139"/>
      <c r="Y277" s="139"/>
      <c r="Z277" s="139"/>
      <c r="AA277" s="139"/>
      <c r="AB277" s="139"/>
      <c r="AC277" s="139"/>
      <c r="AD277" s="139"/>
      <c r="AE277" s="139"/>
      <c r="AF277" s="139"/>
      <c r="AG277" s="139"/>
      <c r="AH277" s="139"/>
      <c r="AI277" s="139"/>
      <c r="AJ277" s="139"/>
      <c r="AK277" s="140"/>
      <c r="AL277" s="140"/>
      <c r="AM277" s="140"/>
      <c r="AN277" s="140"/>
      <c r="AO277" s="140"/>
      <c r="AP277" s="140"/>
      <c r="AQ277" s="140"/>
      <c r="AR277" s="140"/>
      <c r="AS277" s="140"/>
    </row>
    <row r="278" spans="1:45" s="37" customFormat="1" x14ac:dyDescent="0.2">
      <c r="A278" s="158"/>
      <c r="B278" s="32"/>
      <c r="C278" s="32"/>
      <c r="D278" s="52"/>
      <c r="E278" s="52"/>
      <c r="F278" s="52"/>
      <c r="G278" s="52"/>
      <c r="H278" s="53"/>
      <c r="I278" s="52"/>
      <c r="J278" s="53"/>
      <c r="K278" s="52"/>
      <c r="L278" s="77"/>
      <c r="M278" s="78"/>
      <c r="N278" s="78"/>
      <c r="O278" s="36"/>
      <c r="P278" s="36"/>
      <c r="Q278" s="36"/>
      <c r="R278" s="141"/>
      <c r="S278" s="139"/>
      <c r="T278" s="139"/>
      <c r="U278" s="139"/>
      <c r="V278" s="139"/>
      <c r="W278" s="139"/>
      <c r="X278" s="139"/>
      <c r="Y278" s="139"/>
      <c r="Z278" s="139"/>
      <c r="AA278" s="139"/>
      <c r="AB278" s="139"/>
      <c r="AC278" s="139"/>
      <c r="AD278" s="139"/>
      <c r="AE278" s="139"/>
      <c r="AF278" s="139"/>
      <c r="AG278" s="139"/>
      <c r="AH278" s="139"/>
      <c r="AI278" s="139"/>
      <c r="AJ278" s="139"/>
      <c r="AK278" s="140"/>
      <c r="AL278" s="140"/>
      <c r="AM278" s="140"/>
      <c r="AN278" s="140"/>
      <c r="AO278" s="140"/>
      <c r="AP278" s="140"/>
      <c r="AQ278" s="140"/>
      <c r="AR278" s="140"/>
      <c r="AS278" s="140"/>
    </row>
    <row r="279" spans="1:45" s="37" customFormat="1" x14ac:dyDescent="0.2">
      <c r="A279" s="158"/>
      <c r="B279" s="32" t="s">
        <v>336</v>
      </c>
      <c r="C279" s="32" t="s">
        <v>337</v>
      </c>
      <c r="D279" s="52">
        <v>800000</v>
      </c>
      <c r="E279" s="52">
        <v>25000</v>
      </c>
      <c r="F279" s="52"/>
      <c r="G279" s="52"/>
      <c r="H279" s="53">
        <v>50000</v>
      </c>
      <c r="I279" s="52">
        <v>50000</v>
      </c>
      <c r="J279" s="53">
        <v>50000</v>
      </c>
      <c r="K279" s="52">
        <v>200000</v>
      </c>
      <c r="L279" s="77">
        <v>200000</v>
      </c>
      <c r="M279" s="77">
        <v>450000</v>
      </c>
      <c r="N279" s="78"/>
      <c r="O279" s="36"/>
      <c r="P279" s="36"/>
      <c r="Q279" s="36"/>
      <c r="R279" s="141"/>
      <c r="S279" s="139"/>
      <c r="T279" s="139"/>
      <c r="U279" s="139"/>
      <c r="V279" s="139"/>
      <c r="W279" s="139"/>
      <c r="X279" s="139"/>
      <c r="Y279" s="139"/>
      <c r="Z279" s="139"/>
      <c r="AA279" s="139"/>
      <c r="AB279" s="139"/>
      <c r="AC279" s="139"/>
      <c r="AD279" s="139"/>
      <c r="AE279" s="139"/>
      <c r="AF279" s="139"/>
      <c r="AG279" s="139"/>
      <c r="AH279" s="139"/>
      <c r="AI279" s="139"/>
      <c r="AJ279" s="139"/>
      <c r="AK279" s="140"/>
      <c r="AL279" s="140"/>
      <c r="AM279" s="140"/>
      <c r="AN279" s="140"/>
      <c r="AO279" s="140"/>
      <c r="AP279" s="140"/>
      <c r="AQ279" s="140"/>
      <c r="AR279" s="140"/>
      <c r="AS279" s="140"/>
    </row>
    <row r="280" spans="1:45" s="37" customFormat="1" x14ac:dyDescent="0.2">
      <c r="A280" s="158"/>
      <c r="B280" s="32"/>
      <c r="C280" s="32"/>
      <c r="D280" s="52"/>
      <c r="E280" s="52"/>
      <c r="F280" s="52"/>
      <c r="G280" s="52"/>
      <c r="H280" s="53"/>
      <c r="I280" s="52"/>
      <c r="J280" s="53"/>
      <c r="K280" s="52"/>
      <c r="L280" s="77"/>
      <c r="M280" s="78"/>
      <c r="N280" s="78"/>
      <c r="O280" s="36"/>
      <c r="P280" s="36"/>
      <c r="Q280" s="36"/>
      <c r="R280" s="141"/>
      <c r="S280" s="139"/>
      <c r="T280" s="139"/>
      <c r="U280" s="139"/>
      <c r="V280" s="139"/>
      <c r="W280" s="139"/>
      <c r="X280" s="139"/>
      <c r="Y280" s="139"/>
      <c r="Z280" s="139"/>
      <c r="AA280" s="139"/>
      <c r="AB280" s="139"/>
      <c r="AC280" s="139"/>
      <c r="AD280" s="139"/>
      <c r="AE280" s="139"/>
      <c r="AF280" s="139"/>
      <c r="AG280" s="139"/>
      <c r="AH280" s="139"/>
      <c r="AI280" s="139"/>
      <c r="AJ280" s="139"/>
      <c r="AK280" s="140"/>
      <c r="AL280" s="140"/>
      <c r="AM280" s="140"/>
      <c r="AN280" s="140"/>
      <c r="AO280" s="140"/>
      <c r="AP280" s="140"/>
      <c r="AQ280" s="140"/>
      <c r="AR280" s="140"/>
      <c r="AS280" s="140"/>
    </row>
    <row r="281" spans="1:45" s="37" customFormat="1" x14ac:dyDescent="0.2">
      <c r="A281" s="158"/>
      <c r="B281" s="32" t="s">
        <v>338</v>
      </c>
      <c r="C281" s="32" t="s">
        <v>339</v>
      </c>
      <c r="D281" s="52">
        <v>3000000</v>
      </c>
      <c r="E281" s="52">
        <v>100000</v>
      </c>
      <c r="F281" s="52"/>
      <c r="G281" s="52"/>
      <c r="H281" s="53">
        <v>300000</v>
      </c>
      <c r="I281" s="52">
        <v>600000</v>
      </c>
      <c r="J281" s="53">
        <v>600000</v>
      </c>
      <c r="K281" s="52">
        <v>1000000</v>
      </c>
      <c r="L281" s="77">
        <v>1000000</v>
      </c>
      <c r="M281" s="77">
        <v>1000000</v>
      </c>
      <c r="N281" s="77"/>
      <c r="O281" s="36"/>
      <c r="P281" s="36"/>
      <c r="Q281" s="36"/>
      <c r="R281" s="141"/>
      <c r="S281" s="139"/>
      <c r="T281" s="139"/>
      <c r="U281" s="139"/>
      <c r="V281" s="139"/>
      <c r="W281" s="139"/>
      <c r="X281" s="139"/>
      <c r="Y281" s="139"/>
      <c r="Z281" s="139"/>
      <c r="AA281" s="139"/>
      <c r="AB281" s="139"/>
      <c r="AC281" s="139"/>
      <c r="AD281" s="139"/>
      <c r="AE281" s="139"/>
      <c r="AF281" s="139"/>
      <c r="AG281" s="139"/>
      <c r="AH281" s="139"/>
      <c r="AI281" s="139"/>
      <c r="AJ281" s="139"/>
      <c r="AK281" s="140"/>
      <c r="AL281" s="140"/>
      <c r="AM281" s="140"/>
      <c r="AN281" s="140"/>
      <c r="AO281" s="140"/>
      <c r="AP281" s="140"/>
      <c r="AQ281" s="140"/>
      <c r="AR281" s="140"/>
      <c r="AS281" s="140"/>
    </row>
    <row r="282" spans="1:45" s="37" customFormat="1" x14ac:dyDescent="0.2">
      <c r="A282" s="158"/>
      <c r="B282" s="32"/>
      <c r="C282" s="32"/>
      <c r="D282" s="52"/>
      <c r="E282" s="52"/>
      <c r="F282" s="52"/>
      <c r="G282" s="52"/>
      <c r="H282" s="53"/>
      <c r="I282" s="52"/>
      <c r="J282" s="53"/>
      <c r="K282" s="52"/>
      <c r="L282" s="77"/>
      <c r="M282" s="78"/>
      <c r="N282" s="78"/>
      <c r="O282" s="36"/>
      <c r="P282" s="36"/>
      <c r="Q282" s="36"/>
      <c r="R282" s="141"/>
      <c r="S282" s="139"/>
      <c r="T282" s="139"/>
      <c r="U282" s="139"/>
      <c r="V282" s="139"/>
      <c r="W282" s="139"/>
      <c r="X282" s="139"/>
      <c r="Y282" s="139"/>
      <c r="Z282" s="139"/>
      <c r="AA282" s="139"/>
      <c r="AB282" s="139"/>
      <c r="AC282" s="139"/>
      <c r="AD282" s="139"/>
      <c r="AE282" s="139"/>
      <c r="AF282" s="139"/>
      <c r="AG282" s="139"/>
      <c r="AH282" s="139"/>
      <c r="AI282" s="139"/>
      <c r="AJ282" s="139"/>
      <c r="AK282" s="140"/>
      <c r="AL282" s="140"/>
      <c r="AM282" s="140"/>
      <c r="AN282" s="140"/>
      <c r="AO282" s="140"/>
      <c r="AP282" s="140"/>
      <c r="AQ282" s="140"/>
      <c r="AR282" s="140"/>
      <c r="AS282" s="140"/>
    </row>
    <row r="283" spans="1:45" s="37" customFormat="1" x14ac:dyDescent="0.2">
      <c r="A283" s="158"/>
      <c r="B283" s="32" t="s">
        <v>340</v>
      </c>
      <c r="C283" s="32" t="s">
        <v>341</v>
      </c>
      <c r="D283" s="52">
        <v>300000</v>
      </c>
      <c r="E283" s="52">
        <v>20000</v>
      </c>
      <c r="F283" s="52"/>
      <c r="G283" s="52"/>
      <c r="H283" s="53">
        <v>50000</v>
      </c>
      <c r="I283" s="52">
        <v>180000</v>
      </c>
      <c r="J283" s="53">
        <v>180000</v>
      </c>
      <c r="K283" s="52">
        <v>50000</v>
      </c>
      <c r="L283" s="77">
        <v>50000</v>
      </c>
      <c r="M283" s="78">
        <v>0</v>
      </c>
      <c r="N283" s="78"/>
      <c r="O283" s="36"/>
      <c r="P283" s="36"/>
      <c r="Q283" s="36"/>
      <c r="R283" s="141"/>
      <c r="S283" s="139"/>
      <c r="T283" s="139"/>
      <c r="U283" s="139"/>
      <c r="V283" s="139"/>
      <c r="W283" s="139"/>
      <c r="X283" s="139"/>
      <c r="Y283" s="139"/>
      <c r="Z283" s="139"/>
      <c r="AA283" s="139"/>
      <c r="AB283" s="139"/>
      <c r="AC283" s="139"/>
      <c r="AD283" s="139"/>
      <c r="AE283" s="139"/>
      <c r="AF283" s="139"/>
      <c r="AG283" s="139"/>
      <c r="AH283" s="139"/>
      <c r="AI283" s="139"/>
      <c r="AJ283" s="139"/>
      <c r="AK283" s="140"/>
      <c r="AL283" s="140"/>
      <c r="AM283" s="140"/>
      <c r="AN283" s="140"/>
      <c r="AO283" s="140"/>
      <c r="AP283" s="140"/>
      <c r="AQ283" s="140"/>
      <c r="AR283" s="140"/>
      <c r="AS283" s="140"/>
    </row>
    <row r="284" spans="1:45" s="37" customFormat="1" x14ac:dyDescent="0.2">
      <c r="A284" s="158"/>
      <c r="B284" s="32"/>
      <c r="C284" s="32"/>
      <c r="D284" s="52"/>
      <c r="E284" s="52"/>
      <c r="F284" s="52"/>
      <c r="G284" s="52"/>
      <c r="H284" s="53"/>
      <c r="I284" s="52"/>
      <c r="J284" s="53"/>
      <c r="K284" s="52"/>
      <c r="L284" s="77"/>
      <c r="M284" s="78"/>
      <c r="N284" s="78"/>
      <c r="O284" s="36"/>
      <c r="P284" s="36"/>
      <c r="Q284" s="36"/>
      <c r="R284" s="141"/>
      <c r="S284" s="139"/>
      <c r="T284" s="139"/>
      <c r="U284" s="139"/>
      <c r="V284" s="139"/>
      <c r="W284" s="139"/>
      <c r="X284" s="139"/>
      <c r="Y284" s="139"/>
      <c r="Z284" s="139"/>
      <c r="AA284" s="139"/>
      <c r="AB284" s="139"/>
      <c r="AC284" s="139"/>
      <c r="AD284" s="139"/>
      <c r="AE284" s="139"/>
      <c r="AF284" s="139"/>
      <c r="AG284" s="139"/>
      <c r="AH284" s="139"/>
      <c r="AI284" s="139"/>
      <c r="AJ284" s="139"/>
      <c r="AK284" s="140"/>
      <c r="AL284" s="140"/>
      <c r="AM284" s="140"/>
      <c r="AN284" s="140"/>
      <c r="AO284" s="140"/>
      <c r="AP284" s="140"/>
      <c r="AQ284" s="140"/>
      <c r="AR284" s="140"/>
      <c r="AS284" s="140"/>
    </row>
    <row r="285" spans="1:45" s="37" customFormat="1" x14ac:dyDescent="0.2">
      <c r="A285" s="158"/>
      <c r="B285" s="32" t="s">
        <v>158</v>
      </c>
      <c r="C285" s="32" t="s">
        <v>342</v>
      </c>
      <c r="D285" s="52">
        <v>800000</v>
      </c>
      <c r="E285" s="52">
        <v>100000</v>
      </c>
      <c r="F285" s="52"/>
      <c r="G285" s="52"/>
      <c r="H285" s="53">
        <v>150000</v>
      </c>
      <c r="I285" s="52">
        <v>200000</v>
      </c>
      <c r="J285" s="53">
        <v>200000</v>
      </c>
      <c r="K285" s="52">
        <v>350000</v>
      </c>
      <c r="L285" s="77">
        <v>350000</v>
      </c>
      <c r="M285" s="78">
        <v>0</v>
      </c>
      <c r="N285" s="78"/>
      <c r="O285" s="36"/>
      <c r="P285" s="36"/>
      <c r="Q285" s="36"/>
      <c r="R285" s="141"/>
      <c r="S285" s="139"/>
      <c r="T285" s="139"/>
      <c r="U285" s="139"/>
      <c r="V285" s="139"/>
      <c r="W285" s="139"/>
      <c r="X285" s="139"/>
      <c r="Y285" s="139"/>
      <c r="Z285" s="139"/>
      <c r="AA285" s="139"/>
      <c r="AB285" s="139"/>
      <c r="AC285" s="139"/>
      <c r="AD285" s="139"/>
      <c r="AE285" s="139"/>
      <c r="AF285" s="139"/>
      <c r="AG285" s="139"/>
      <c r="AH285" s="139"/>
      <c r="AI285" s="139"/>
      <c r="AJ285" s="139"/>
      <c r="AK285" s="140"/>
      <c r="AL285" s="140"/>
      <c r="AM285" s="140"/>
      <c r="AN285" s="140"/>
      <c r="AO285" s="140"/>
      <c r="AP285" s="140"/>
      <c r="AQ285" s="140"/>
      <c r="AR285" s="140"/>
      <c r="AS285" s="140"/>
    </row>
    <row r="286" spans="1:45" s="37" customFormat="1" x14ac:dyDescent="0.2">
      <c r="A286" s="158"/>
      <c r="B286" s="32"/>
      <c r="C286" s="32"/>
      <c r="D286" s="52"/>
      <c r="E286" s="52"/>
      <c r="F286" s="52"/>
      <c r="G286" s="52"/>
      <c r="H286" s="53"/>
      <c r="I286" s="52"/>
      <c r="J286" s="53"/>
      <c r="K286" s="52"/>
      <c r="L286" s="77"/>
      <c r="M286" s="78"/>
      <c r="N286" s="78"/>
      <c r="O286" s="36"/>
      <c r="P286" s="36"/>
      <c r="Q286" s="36"/>
      <c r="R286" s="141"/>
      <c r="S286" s="139"/>
      <c r="T286" s="139"/>
      <c r="U286" s="139"/>
      <c r="V286" s="139"/>
      <c r="W286" s="139"/>
      <c r="X286" s="139"/>
      <c r="Y286" s="139"/>
      <c r="Z286" s="139"/>
      <c r="AA286" s="139"/>
      <c r="AB286" s="139"/>
      <c r="AC286" s="139"/>
      <c r="AD286" s="139"/>
      <c r="AE286" s="139"/>
      <c r="AF286" s="139"/>
      <c r="AG286" s="139"/>
      <c r="AH286" s="139"/>
      <c r="AI286" s="139"/>
      <c r="AJ286" s="139"/>
      <c r="AK286" s="140"/>
      <c r="AL286" s="140"/>
      <c r="AM286" s="140"/>
      <c r="AN286" s="140"/>
      <c r="AO286" s="140"/>
      <c r="AP286" s="140"/>
      <c r="AQ286" s="140"/>
      <c r="AR286" s="140"/>
      <c r="AS286" s="140"/>
    </row>
    <row r="287" spans="1:45" s="40" customFormat="1" x14ac:dyDescent="0.2">
      <c r="A287" s="27"/>
      <c r="B287" s="96" t="s">
        <v>118</v>
      </c>
      <c r="C287" s="96" t="s">
        <v>343</v>
      </c>
      <c r="D287" s="52">
        <v>200000</v>
      </c>
      <c r="E287" s="52">
        <v>65000</v>
      </c>
      <c r="F287" s="52"/>
      <c r="G287" s="52"/>
      <c r="H287" s="53">
        <v>0</v>
      </c>
      <c r="I287" s="52"/>
      <c r="J287" s="53">
        <v>65000</v>
      </c>
      <c r="K287" s="52">
        <v>70000</v>
      </c>
      <c r="L287" s="77">
        <v>70000</v>
      </c>
      <c r="M287" s="78">
        <v>0</v>
      </c>
      <c r="N287" s="78"/>
      <c r="O287" s="39"/>
      <c r="P287" s="39"/>
      <c r="Q287" s="39"/>
      <c r="R287" s="138"/>
      <c r="S287" s="141"/>
      <c r="T287" s="141"/>
      <c r="U287" s="141"/>
      <c r="V287" s="141"/>
      <c r="W287" s="141"/>
      <c r="X287" s="141"/>
      <c r="Y287" s="141"/>
      <c r="Z287" s="141"/>
      <c r="AA287" s="141"/>
      <c r="AB287" s="141"/>
      <c r="AC287" s="141"/>
      <c r="AD287" s="141"/>
      <c r="AE287" s="141"/>
      <c r="AF287" s="141"/>
      <c r="AG287" s="141"/>
      <c r="AH287" s="141"/>
      <c r="AI287" s="141"/>
      <c r="AJ287" s="141"/>
      <c r="AK287" s="142"/>
      <c r="AL287" s="142"/>
      <c r="AM287" s="142"/>
      <c r="AN287" s="142"/>
      <c r="AO287" s="142"/>
      <c r="AP287" s="142"/>
      <c r="AQ287" s="142"/>
      <c r="AR287" s="142"/>
      <c r="AS287" s="142"/>
    </row>
    <row r="288" spans="1:45" s="37" customFormat="1" x14ac:dyDescent="0.2">
      <c r="A288" s="158"/>
      <c r="B288" s="96"/>
      <c r="C288" s="96"/>
      <c r="D288" s="52"/>
      <c r="E288" s="52"/>
      <c r="F288" s="52"/>
      <c r="G288" s="52"/>
      <c r="H288" s="53"/>
      <c r="I288" s="52"/>
      <c r="J288" s="53"/>
      <c r="K288" s="52"/>
      <c r="L288" s="77"/>
      <c r="M288" s="78"/>
      <c r="N288" s="78"/>
      <c r="O288" s="36"/>
      <c r="P288" s="36"/>
      <c r="Q288" s="36"/>
      <c r="R288" s="141"/>
      <c r="S288" s="139"/>
      <c r="T288" s="139"/>
      <c r="U288" s="139"/>
      <c r="V288" s="139"/>
      <c r="W288" s="139"/>
      <c r="X288" s="139"/>
      <c r="Y288" s="139"/>
      <c r="Z288" s="139"/>
      <c r="AA288" s="139"/>
      <c r="AB288" s="139"/>
      <c r="AC288" s="139"/>
      <c r="AD288" s="139"/>
      <c r="AE288" s="139"/>
      <c r="AF288" s="139"/>
      <c r="AG288" s="139"/>
      <c r="AH288" s="139"/>
      <c r="AI288" s="139"/>
      <c r="AJ288" s="139"/>
      <c r="AK288" s="140"/>
      <c r="AL288" s="140"/>
      <c r="AM288" s="140"/>
      <c r="AN288" s="140"/>
      <c r="AO288" s="140"/>
      <c r="AP288" s="140"/>
      <c r="AQ288" s="140"/>
      <c r="AR288" s="140"/>
      <c r="AS288" s="140"/>
    </row>
    <row r="289" spans="1:45" s="40" customFormat="1" x14ac:dyDescent="0.2">
      <c r="A289" s="27"/>
      <c r="B289" s="32" t="s">
        <v>61</v>
      </c>
      <c r="C289" s="32" t="s">
        <v>344</v>
      </c>
      <c r="D289" s="52">
        <v>400000</v>
      </c>
      <c r="E289" s="52">
        <v>60000</v>
      </c>
      <c r="F289" s="52"/>
      <c r="G289" s="52"/>
      <c r="H289" s="53">
        <v>100000</v>
      </c>
      <c r="I289" s="52">
        <v>240000</v>
      </c>
      <c r="J289" s="53">
        <v>240000</v>
      </c>
      <c r="K289" s="52"/>
      <c r="L289" s="77">
        <v>0</v>
      </c>
      <c r="M289" s="78">
        <v>0</v>
      </c>
      <c r="N289" s="78"/>
      <c r="O289" s="39"/>
      <c r="P289" s="39"/>
      <c r="Q289" s="39"/>
      <c r="R289" s="138"/>
      <c r="S289" s="141"/>
      <c r="T289" s="141"/>
      <c r="U289" s="141"/>
      <c r="V289" s="141"/>
      <c r="W289" s="141"/>
      <c r="X289" s="141"/>
      <c r="Y289" s="141"/>
      <c r="Z289" s="141"/>
      <c r="AA289" s="141"/>
      <c r="AB289" s="141"/>
      <c r="AC289" s="141"/>
      <c r="AD289" s="141"/>
      <c r="AE289" s="141"/>
      <c r="AF289" s="141"/>
      <c r="AG289" s="141"/>
      <c r="AH289" s="141"/>
      <c r="AI289" s="141"/>
      <c r="AJ289" s="141"/>
      <c r="AK289" s="142"/>
      <c r="AL289" s="142"/>
      <c r="AM289" s="142"/>
      <c r="AN289" s="142"/>
      <c r="AO289" s="142"/>
      <c r="AP289" s="142"/>
      <c r="AQ289" s="142"/>
      <c r="AR289" s="142"/>
      <c r="AS289" s="142"/>
    </row>
    <row r="290" spans="1:45" s="37" customFormat="1" x14ac:dyDescent="0.2">
      <c r="A290" s="158"/>
      <c r="B290" s="32"/>
      <c r="C290" s="32"/>
      <c r="D290" s="52"/>
      <c r="E290" s="52"/>
      <c r="F290" s="52"/>
      <c r="G290" s="52"/>
      <c r="H290" s="53"/>
      <c r="I290" s="52"/>
      <c r="J290" s="53"/>
      <c r="K290" s="52"/>
      <c r="L290" s="77"/>
      <c r="M290" s="77"/>
      <c r="N290" s="77"/>
      <c r="O290" s="36"/>
      <c r="P290" s="36"/>
      <c r="Q290" s="36"/>
      <c r="R290" s="141"/>
      <c r="S290" s="139"/>
      <c r="T290" s="139"/>
      <c r="U290" s="139"/>
      <c r="V290" s="139"/>
      <c r="W290" s="139"/>
      <c r="X290" s="139"/>
      <c r="Y290" s="139"/>
      <c r="Z290" s="139"/>
      <c r="AA290" s="139"/>
      <c r="AB290" s="139"/>
      <c r="AC290" s="139"/>
      <c r="AD290" s="139"/>
      <c r="AE290" s="139"/>
      <c r="AF290" s="139"/>
      <c r="AG290" s="139"/>
      <c r="AH290" s="139"/>
      <c r="AI290" s="139"/>
      <c r="AJ290" s="139"/>
      <c r="AK290" s="140"/>
      <c r="AL290" s="140"/>
      <c r="AM290" s="140"/>
      <c r="AN290" s="140"/>
      <c r="AO290" s="140"/>
      <c r="AP290" s="140"/>
      <c r="AQ290" s="140"/>
      <c r="AR290" s="140"/>
      <c r="AS290" s="140"/>
    </row>
    <row r="291" spans="1:45" s="37" customFormat="1" x14ac:dyDescent="0.2">
      <c r="A291" s="158"/>
      <c r="B291" s="32" t="s">
        <v>345</v>
      </c>
      <c r="C291" s="32" t="s">
        <v>346</v>
      </c>
      <c r="D291" s="52">
        <v>2000000</v>
      </c>
      <c r="E291" s="52">
        <v>80000</v>
      </c>
      <c r="F291" s="52"/>
      <c r="G291" s="52"/>
      <c r="H291" s="53">
        <v>50000</v>
      </c>
      <c r="I291" s="52">
        <v>50000</v>
      </c>
      <c r="J291" s="53">
        <v>50000</v>
      </c>
      <c r="K291" s="52">
        <v>800000</v>
      </c>
      <c r="L291" s="77">
        <v>800000</v>
      </c>
      <c r="M291" s="77">
        <v>950000</v>
      </c>
      <c r="N291" s="77">
        <v>70000</v>
      </c>
      <c r="O291" s="36"/>
      <c r="P291" s="36"/>
      <c r="Q291" s="36"/>
      <c r="R291" s="141"/>
      <c r="S291" s="139"/>
      <c r="T291" s="139"/>
      <c r="U291" s="139"/>
      <c r="V291" s="139"/>
      <c r="W291" s="139"/>
      <c r="X291" s="139"/>
      <c r="Y291" s="139"/>
      <c r="Z291" s="139"/>
      <c r="AA291" s="139"/>
      <c r="AB291" s="139"/>
      <c r="AC291" s="139"/>
      <c r="AD291" s="139"/>
      <c r="AE291" s="139"/>
      <c r="AF291" s="139"/>
      <c r="AG291" s="139"/>
      <c r="AH291" s="139"/>
      <c r="AI291" s="139"/>
      <c r="AJ291" s="139"/>
      <c r="AK291" s="140"/>
      <c r="AL291" s="140"/>
      <c r="AM291" s="140"/>
      <c r="AN291" s="140"/>
      <c r="AO291" s="140"/>
      <c r="AP291" s="140"/>
      <c r="AQ291" s="140"/>
      <c r="AR291" s="140"/>
      <c r="AS291" s="140"/>
    </row>
    <row r="292" spans="1:45" s="37" customFormat="1" x14ac:dyDescent="0.2">
      <c r="A292" s="158"/>
      <c r="B292" s="32"/>
      <c r="C292" s="32"/>
      <c r="D292" s="52"/>
      <c r="E292" s="52"/>
      <c r="F292" s="52"/>
      <c r="G292" s="52"/>
      <c r="H292" s="53"/>
      <c r="I292" s="52"/>
      <c r="J292" s="53"/>
      <c r="K292" s="52"/>
      <c r="L292" s="77"/>
      <c r="M292" s="77"/>
      <c r="N292" s="77"/>
      <c r="O292" s="36"/>
      <c r="P292" s="36"/>
      <c r="Q292" s="36"/>
      <c r="R292" s="141"/>
      <c r="S292" s="139"/>
      <c r="T292" s="139"/>
      <c r="U292" s="139"/>
      <c r="V292" s="139"/>
      <c r="W292" s="139"/>
      <c r="X292" s="139"/>
      <c r="Y292" s="139"/>
      <c r="Z292" s="139"/>
      <c r="AA292" s="139"/>
      <c r="AB292" s="139"/>
      <c r="AC292" s="139"/>
      <c r="AD292" s="139"/>
      <c r="AE292" s="139"/>
      <c r="AF292" s="139"/>
      <c r="AG292" s="139"/>
      <c r="AH292" s="139"/>
      <c r="AI292" s="139"/>
      <c r="AJ292" s="139"/>
      <c r="AK292" s="140"/>
      <c r="AL292" s="140"/>
      <c r="AM292" s="140"/>
      <c r="AN292" s="140"/>
      <c r="AO292" s="140"/>
      <c r="AP292" s="140"/>
      <c r="AQ292" s="140"/>
      <c r="AR292" s="140"/>
      <c r="AS292" s="140"/>
    </row>
    <row r="293" spans="1:45" s="37" customFormat="1" x14ac:dyDescent="0.2">
      <c r="A293" s="158"/>
      <c r="B293" s="32" t="s">
        <v>78</v>
      </c>
      <c r="C293" s="32" t="s">
        <v>79</v>
      </c>
      <c r="D293" s="52">
        <v>1750000</v>
      </c>
      <c r="E293" s="52">
        <v>1645000</v>
      </c>
      <c r="F293" s="52"/>
      <c r="G293" s="52"/>
      <c r="H293" s="53">
        <v>105000</v>
      </c>
      <c r="I293" s="52"/>
      <c r="J293" s="53">
        <v>0</v>
      </c>
      <c r="K293" s="52"/>
      <c r="L293" s="77">
        <v>0</v>
      </c>
      <c r="M293" s="77">
        <v>0</v>
      </c>
      <c r="N293" s="77"/>
      <c r="O293" s="36"/>
      <c r="P293" s="36"/>
      <c r="Q293" s="36"/>
      <c r="R293" s="141"/>
      <c r="S293" s="139"/>
      <c r="T293" s="139"/>
      <c r="U293" s="139"/>
      <c r="V293" s="139"/>
      <c r="W293" s="139"/>
      <c r="X293" s="139"/>
      <c r="Y293" s="139"/>
      <c r="Z293" s="139"/>
      <c r="AA293" s="139"/>
      <c r="AB293" s="139"/>
      <c r="AC293" s="139"/>
      <c r="AD293" s="139"/>
      <c r="AE293" s="139"/>
      <c r="AF293" s="139"/>
      <c r="AG293" s="139"/>
      <c r="AH293" s="139"/>
      <c r="AI293" s="139"/>
      <c r="AJ293" s="139"/>
      <c r="AK293" s="140"/>
      <c r="AL293" s="140"/>
      <c r="AM293" s="140"/>
      <c r="AN293" s="140"/>
      <c r="AO293" s="140"/>
      <c r="AP293" s="140"/>
      <c r="AQ293" s="140"/>
      <c r="AR293" s="140"/>
      <c r="AS293" s="140"/>
    </row>
    <row r="294" spans="1:45" s="37" customFormat="1" ht="15.75" x14ac:dyDescent="0.25">
      <c r="A294" s="161"/>
      <c r="B294" s="87"/>
      <c r="C294" s="102"/>
      <c r="D294" s="52"/>
      <c r="E294" s="52"/>
      <c r="F294" s="52"/>
      <c r="G294" s="52"/>
      <c r="H294" s="53"/>
      <c r="I294" s="52"/>
      <c r="J294" s="53"/>
      <c r="K294" s="52"/>
      <c r="L294" s="77"/>
      <c r="M294" s="77"/>
      <c r="N294" s="77"/>
      <c r="O294" s="36"/>
      <c r="P294" s="36"/>
      <c r="Q294" s="36"/>
      <c r="R294" s="141"/>
      <c r="S294" s="139"/>
      <c r="T294" s="139"/>
      <c r="U294" s="139"/>
      <c r="V294" s="139"/>
      <c r="W294" s="139"/>
      <c r="X294" s="139"/>
      <c r="Y294" s="139"/>
      <c r="Z294" s="139"/>
      <c r="AA294" s="139"/>
      <c r="AB294" s="139"/>
      <c r="AC294" s="139"/>
      <c r="AD294" s="139"/>
      <c r="AE294" s="139"/>
      <c r="AF294" s="139"/>
      <c r="AG294" s="139"/>
      <c r="AH294" s="139"/>
      <c r="AI294" s="139"/>
      <c r="AJ294" s="139"/>
      <c r="AK294" s="140"/>
      <c r="AL294" s="140"/>
      <c r="AM294" s="140"/>
      <c r="AN294" s="140"/>
      <c r="AO294" s="140"/>
      <c r="AP294" s="140"/>
      <c r="AQ294" s="140"/>
      <c r="AR294" s="140"/>
      <c r="AS294" s="140"/>
    </row>
    <row r="295" spans="1:45" s="37" customFormat="1" x14ac:dyDescent="0.2">
      <c r="A295" s="158"/>
      <c r="B295" s="32" t="s">
        <v>133</v>
      </c>
      <c r="C295" s="32" t="s">
        <v>134</v>
      </c>
      <c r="D295" s="52">
        <v>4625000</v>
      </c>
      <c r="E295" s="52">
        <v>3925000</v>
      </c>
      <c r="F295" s="52"/>
      <c r="G295" s="52"/>
      <c r="H295" s="53">
        <v>500000</v>
      </c>
      <c r="I295" s="52">
        <v>200000</v>
      </c>
      <c r="J295" s="53">
        <v>200000</v>
      </c>
      <c r="K295" s="52"/>
      <c r="L295" s="77">
        <v>0</v>
      </c>
      <c r="M295" s="77">
        <v>0</v>
      </c>
      <c r="N295" s="77"/>
      <c r="O295" s="36"/>
      <c r="P295" s="36"/>
      <c r="Q295" s="36"/>
      <c r="R295" s="141"/>
      <c r="S295" s="139"/>
      <c r="T295" s="139"/>
      <c r="U295" s="139"/>
      <c r="V295" s="139"/>
      <c r="W295" s="139"/>
      <c r="X295" s="139"/>
      <c r="Y295" s="139"/>
      <c r="Z295" s="139"/>
      <c r="AA295" s="139"/>
      <c r="AB295" s="139"/>
      <c r="AC295" s="139"/>
      <c r="AD295" s="139"/>
      <c r="AE295" s="139"/>
      <c r="AF295" s="139"/>
      <c r="AG295" s="139"/>
      <c r="AH295" s="139"/>
      <c r="AI295" s="139"/>
      <c r="AJ295" s="139"/>
      <c r="AK295" s="140"/>
      <c r="AL295" s="140"/>
      <c r="AM295" s="140"/>
      <c r="AN295" s="140"/>
      <c r="AO295" s="140"/>
      <c r="AP295" s="140"/>
      <c r="AQ295" s="140"/>
      <c r="AR295" s="140"/>
      <c r="AS295" s="140"/>
    </row>
    <row r="296" spans="1:45" s="37" customFormat="1" x14ac:dyDescent="0.2">
      <c r="A296" s="158"/>
      <c r="B296" s="32"/>
      <c r="C296" s="32"/>
      <c r="D296" s="52"/>
      <c r="E296" s="52"/>
      <c r="F296" s="52"/>
      <c r="G296" s="52"/>
      <c r="H296" s="53"/>
      <c r="I296" s="52"/>
      <c r="J296" s="53"/>
      <c r="K296" s="52"/>
      <c r="L296" s="77"/>
      <c r="M296" s="77"/>
      <c r="N296" s="77"/>
      <c r="O296" s="36"/>
      <c r="P296" s="36"/>
      <c r="Q296" s="36"/>
      <c r="R296" s="141"/>
      <c r="S296" s="139"/>
      <c r="T296" s="139"/>
      <c r="U296" s="139"/>
      <c r="V296" s="139"/>
      <c r="W296" s="139"/>
      <c r="X296" s="139"/>
      <c r="Y296" s="139"/>
      <c r="Z296" s="139"/>
      <c r="AA296" s="139"/>
      <c r="AB296" s="139"/>
      <c r="AC296" s="139"/>
      <c r="AD296" s="139"/>
      <c r="AE296" s="139"/>
      <c r="AF296" s="139"/>
      <c r="AG296" s="139"/>
      <c r="AH296" s="139"/>
      <c r="AI296" s="139"/>
      <c r="AJ296" s="139"/>
      <c r="AK296" s="140"/>
      <c r="AL296" s="140"/>
      <c r="AM296" s="140"/>
      <c r="AN296" s="140"/>
      <c r="AO296" s="140"/>
      <c r="AP296" s="140"/>
      <c r="AQ296" s="140"/>
      <c r="AR296" s="140"/>
      <c r="AS296" s="140"/>
    </row>
    <row r="297" spans="1:45" s="37" customFormat="1" x14ac:dyDescent="0.2">
      <c r="A297" s="158"/>
      <c r="B297" s="32" t="s">
        <v>77</v>
      </c>
      <c r="C297" s="32" t="s">
        <v>347</v>
      </c>
      <c r="D297" s="52">
        <v>3450000</v>
      </c>
      <c r="E297" s="52">
        <v>3400000</v>
      </c>
      <c r="F297" s="52"/>
      <c r="G297" s="52"/>
      <c r="H297" s="53">
        <v>50000</v>
      </c>
      <c r="I297" s="52"/>
      <c r="J297" s="53">
        <v>0</v>
      </c>
      <c r="K297" s="52"/>
      <c r="L297" s="77">
        <v>0</v>
      </c>
      <c r="M297" s="77">
        <v>0</v>
      </c>
      <c r="N297" s="77"/>
      <c r="O297" s="36"/>
      <c r="P297" s="36"/>
      <c r="Q297" s="36"/>
      <c r="R297" s="141"/>
      <c r="S297" s="139"/>
      <c r="T297" s="139"/>
      <c r="U297" s="139"/>
      <c r="V297" s="139"/>
      <c r="W297" s="139"/>
      <c r="X297" s="139"/>
      <c r="Y297" s="139"/>
      <c r="Z297" s="139"/>
      <c r="AA297" s="139"/>
      <c r="AB297" s="139"/>
      <c r="AC297" s="139"/>
      <c r="AD297" s="139"/>
      <c r="AE297" s="139"/>
      <c r="AF297" s="139"/>
      <c r="AG297" s="139"/>
      <c r="AH297" s="139"/>
      <c r="AI297" s="139"/>
      <c r="AJ297" s="139"/>
      <c r="AK297" s="140"/>
      <c r="AL297" s="140"/>
      <c r="AM297" s="140"/>
      <c r="AN297" s="140"/>
      <c r="AO297" s="140"/>
      <c r="AP297" s="140"/>
      <c r="AQ297" s="140"/>
      <c r="AR297" s="140"/>
      <c r="AS297" s="140"/>
    </row>
    <row r="298" spans="1:45" s="37" customFormat="1" x14ac:dyDescent="0.2">
      <c r="A298" s="158"/>
      <c r="B298" s="32"/>
      <c r="C298" s="32"/>
      <c r="D298" s="52"/>
      <c r="E298" s="52"/>
      <c r="F298" s="52"/>
      <c r="G298" s="52"/>
      <c r="H298" s="53"/>
      <c r="I298" s="52"/>
      <c r="J298" s="53"/>
      <c r="K298" s="52"/>
      <c r="L298" s="77"/>
      <c r="M298" s="77"/>
      <c r="N298" s="77"/>
      <c r="O298" s="36"/>
      <c r="P298" s="36"/>
      <c r="Q298" s="36"/>
      <c r="R298" s="141"/>
      <c r="S298" s="139"/>
      <c r="T298" s="139"/>
      <c r="U298" s="139"/>
      <c r="V298" s="139"/>
      <c r="W298" s="139"/>
      <c r="X298" s="139"/>
      <c r="Y298" s="139"/>
      <c r="Z298" s="139"/>
      <c r="AA298" s="139"/>
      <c r="AB298" s="139"/>
      <c r="AC298" s="139"/>
      <c r="AD298" s="139"/>
      <c r="AE298" s="139"/>
      <c r="AF298" s="139"/>
      <c r="AG298" s="139"/>
      <c r="AH298" s="139"/>
      <c r="AI298" s="139"/>
      <c r="AJ298" s="139"/>
      <c r="AK298" s="140"/>
      <c r="AL298" s="140"/>
      <c r="AM298" s="140"/>
      <c r="AN298" s="140"/>
      <c r="AO298" s="140"/>
      <c r="AP298" s="140"/>
      <c r="AQ298" s="140"/>
      <c r="AR298" s="140"/>
      <c r="AS298" s="140"/>
    </row>
    <row r="299" spans="1:45" s="37" customFormat="1" x14ac:dyDescent="0.2">
      <c r="A299" s="158"/>
      <c r="B299" s="32" t="s">
        <v>348</v>
      </c>
      <c r="C299" s="32" t="s">
        <v>349</v>
      </c>
      <c r="D299" s="52">
        <v>1000000</v>
      </c>
      <c r="E299" s="52">
        <v>50000</v>
      </c>
      <c r="F299" s="52"/>
      <c r="G299" s="52"/>
      <c r="H299" s="53">
        <v>50000</v>
      </c>
      <c r="I299" s="52">
        <v>100000</v>
      </c>
      <c r="J299" s="53">
        <v>100000</v>
      </c>
      <c r="K299" s="52">
        <v>400000</v>
      </c>
      <c r="L299" s="77">
        <v>400000</v>
      </c>
      <c r="M299" s="77">
        <v>400000</v>
      </c>
      <c r="N299" s="77"/>
      <c r="O299" s="36"/>
      <c r="P299" s="36"/>
      <c r="Q299" s="36"/>
      <c r="R299" s="141"/>
      <c r="S299" s="139"/>
      <c r="T299" s="139"/>
      <c r="U299" s="139"/>
      <c r="V299" s="139"/>
      <c r="W299" s="139"/>
      <c r="X299" s="139"/>
      <c r="Y299" s="139"/>
      <c r="Z299" s="139"/>
      <c r="AA299" s="139"/>
      <c r="AB299" s="139"/>
      <c r="AC299" s="139"/>
      <c r="AD299" s="139"/>
      <c r="AE299" s="139"/>
      <c r="AF299" s="139"/>
      <c r="AG299" s="139"/>
      <c r="AH299" s="139"/>
      <c r="AI299" s="139"/>
      <c r="AJ299" s="139"/>
      <c r="AK299" s="140"/>
      <c r="AL299" s="140"/>
      <c r="AM299" s="140"/>
      <c r="AN299" s="140"/>
      <c r="AO299" s="140"/>
      <c r="AP299" s="140"/>
      <c r="AQ299" s="140"/>
      <c r="AR299" s="140"/>
      <c r="AS299" s="140"/>
    </row>
    <row r="300" spans="1:45" s="37" customFormat="1" x14ac:dyDescent="0.2">
      <c r="A300" s="158"/>
      <c r="B300" s="32"/>
      <c r="C300" s="32"/>
      <c r="D300" s="52"/>
      <c r="E300" s="52"/>
      <c r="F300" s="52"/>
      <c r="G300" s="52"/>
      <c r="H300" s="53"/>
      <c r="I300" s="52"/>
      <c r="J300" s="53"/>
      <c r="K300" s="52"/>
      <c r="L300" s="77"/>
      <c r="M300" s="77"/>
      <c r="N300" s="77"/>
      <c r="O300" s="36"/>
      <c r="P300" s="36"/>
      <c r="Q300" s="36"/>
      <c r="R300" s="141"/>
      <c r="S300" s="139"/>
      <c r="T300" s="139"/>
      <c r="U300" s="139"/>
      <c r="V300" s="139"/>
      <c r="W300" s="139"/>
      <c r="X300" s="139"/>
      <c r="Y300" s="139"/>
      <c r="Z300" s="139"/>
      <c r="AA300" s="139"/>
      <c r="AB300" s="139"/>
      <c r="AC300" s="139"/>
      <c r="AD300" s="139"/>
      <c r="AE300" s="139"/>
      <c r="AF300" s="139"/>
      <c r="AG300" s="139"/>
      <c r="AH300" s="139"/>
      <c r="AI300" s="139"/>
      <c r="AJ300" s="139"/>
      <c r="AK300" s="140"/>
      <c r="AL300" s="140"/>
      <c r="AM300" s="140"/>
      <c r="AN300" s="140"/>
      <c r="AO300" s="140"/>
      <c r="AP300" s="140"/>
      <c r="AQ300" s="140"/>
      <c r="AR300" s="140"/>
      <c r="AS300" s="140"/>
    </row>
    <row r="301" spans="1:45" s="37" customFormat="1" x14ac:dyDescent="0.2">
      <c r="A301" s="158"/>
      <c r="B301" s="32" t="s">
        <v>350</v>
      </c>
      <c r="C301" s="32" t="s">
        <v>351</v>
      </c>
      <c r="D301" s="52">
        <v>800000</v>
      </c>
      <c r="E301" s="52">
        <v>100000</v>
      </c>
      <c r="F301" s="52"/>
      <c r="G301" s="52"/>
      <c r="H301" s="53">
        <v>480000</v>
      </c>
      <c r="I301" s="52">
        <v>180000</v>
      </c>
      <c r="J301" s="53">
        <v>180000</v>
      </c>
      <c r="K301" s="52">
        <v>50000</v>
      </c>
      <c r="L301" s="77">
        <v>50000</v>
      </c>
      <c r="M301" s="77"/>
      <c r="N301" s="77"/>
      <c r="O301" s="36"/>
      <c r="P301" s="36"/>
      <c r="Q301" s="36"/>
      <c r="R301" s="141"/>
      <c r="S301" s="139"/>
      <c r="T301" s="139"/>
      <c r="U301" s="139"/>
      <c r="V301" s="139"/>
      <c r="W301" s="139"/>
      <c r="X301" s="139"/>
      <c r="Y301" s="139"/>
      <c r="Z301" s="139"/>
      <c r="AA301" s="139"/>
      <c r="AB301" s="139"/>
      <c r="AC301" s="139"/>
      <c r="AD301" s="139"/>
      <c r="AE301" s="139"/>
      <c r="AF301" s="139"/>
      <c r="AG301" s="139"/>
      <c r="AH301" s="139"/>
      <c r="AI301" s="139"/>
      <c r="AJ301" s="139"/>
      <c r="AK301" s="140"/>
      <c r="AL301" s="140"/>
      <c r="AM301" s="140"/>
      <c r="AN301" s="140"/>
      <c r="AO301" s="140"/>
      <c r="AP301" s="140"/>
      <c r="AQ301" s="140"/>
      <c r="AR301" s="140"/>
      <c r="AS301" s="140"/>
    </row>
    <row r="302" spans="1:45" s="37" customFormat="1" x14ac:dyDescent="0.2">
      <c r="A302" s="158"/>
      <c r="B302" s="32"/>
      <c r="C302" s="32"/>
      <c r="D302" s="52"/>
      <c r="E302" s="52"/>
      <c r="F302" s="52"/>
      <c r="G302" s="52"/>
      <c r="H302" s="53"/>
      <c r="I302" s="52"/>
      <c r="J302" s="53"/>
      <c r="K302" s="52"/>
      <c r="L302" s="77"/>
      <c r="M302" s="77"/>
      <c r="N302" s="77"/>
      <c r="O302" s="36"/>
      <c r="P302" s="36"/>
      <c r="Q302" s="36"/>
      <c r="R302" s="141"/>
      <c r="S302" s="139"/>
      <c r="T302" s="139"/>
      <c r="U302" s="139"/>
      <c r="V302" s="139"/>
      <c r="W302" s="139"/>
      <c r="X302" s="139"/>
      <c r="Y302" s="139"/>
      <c r="Z302" s="139"/>
      <c r="AA302" s="139"/>
      <c r="AB302" s="139"/>
      <c r="AC302" s="139"/>
      <c r="AD302" s="139"/>
      <c r="AE302" s="139"/>
      <c r="AF302" s="139"/>
      <c r="AG302" s="139"/>
      <c r="AH302" s="139"/>
      <c r="AI302" s="139"/>
      <c r="AJ302" s="139"/>
      <c r="AK302" s="140"/>
      <c r="AL302" s="140"/>
      <c r="AM302" s="140"/>
      <c r="AN302" s="140"/>
      <c r="AO302" s="140"/>
      <c r="AP302" s="140"/>
      <c r="AQ302" s="140"/>
      <c r="AR302" s="140"/>
      <c r="AS302" s="140"/>
    </row>
    <row r="303" spans="1:45" s="37" customFormat="1" x14ac:dyDescent="0.2">
      <c r="A303" s="158"/>
      <c r="B303" s="32" t="s">
        <v>352</v>
      </c>
      <c r="C303" s="32" t="s">
        <v>353</v>
      </c>
      <c r="D303" s="52">
        <v>120000</v>
      </c>
      <c r="E303" s="52">
        <v>10000</v>
      </c>
      <c r="F303" s="52"/>
      <c r="G303" s="52"/>
      <c r="H303" s="53">
        <v>10000</v>
      </c>
      <c r="I303" s="52">
        <v>20000</v>
      </c>
      <c r="J303" s="53">
        <v>20000</v>
      </c>
      <c r="K303" s="52">
        <v>80000</v>
      </c>
      <c r="L303" s="77">
        <v>80000</v>
      </c>
      <c r="M303" s="77">
        <v>0</v>
      </c>
      <c r="N303" s="77"/>
      <c r="O303" s="36"/>
      <c r="P303" s="36"/>
      <c r="Q303" s="36"/>
      <c r="R303" s="141"/>
      <c r="S303" s="139"/>
      <c r="T303" s="139"/>
      <c r="U303" s="139"/>
      <c r="V303" s="139"/>
      <c r="W303" s="139"/>
      <c r="X303" s="139"/>
      <c r="Y303" s="139"/>
      <c r="Z303" s="139"/>
      <c r="AA303" s="139"/>
      <c r="AB303" s="139"/>
      <c r="AC303" s="139"/>
      <c r="AD303" s="139"/>
      <c r="AE303" s="139"/>
      <c r="AF303" s="139"/>
      <c r="AG303" s="139"/>
      <c r="AH303" s="139"/>
      <c r="AI303" s="139"/>
      <c r="AJ303" s="139"/>
      <c r="AK303" s="140"/>
      <c r="AL303" s="140"/>
      <c r="AM303" s="140"/>
      <c r="AN303" s="140"/>
      <c r="AO303" s="140"/>
      <c r="AP303" s="140"/>
      <c r="AQ303" s="140"/>
      <c r="AR303" s="140"/>
      <c r="AS303" s="140"/>
    </row>
    <row r="304" spans="1:45" s="3" customFormat="1" x14ac:dyDescent="0.2">
      <c r="A304" s="27"/>
      <c r="B304" s="32"/>
      <c r="D304" s="52"/>
      <c r="E304" s="52"/>
      <c r="F304" s="52"/>
      <c r="G304" s="52"/>
      <c r="H304" s="53"/>
      <c r="I304" s="52"/>
      <c r="J304" s="53"/>
      <c r="K304" s="52"/>
      <c r="L304" s="77"/>
      <c r="M304" s="77"/>
      <c r="N304" s="77"/>
      <c r="O304" s="10"/>
      <c r="P304" s="7"/>
      <c r="Q304" s="6"/>
      <c r="R304" s="81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45"/>
      <c r="AC304" s="145"/>
      <c r="AD304" s="145"/>
      <c r="AE304" s="145"/>
      <c r="AF304" s="145"/>
      <c r="AG304" s="145"/>
      <c r="AH304" s="145"/>
      <c r="AI304" s="145"/>
      <c r="AJ304" s="145"/>
      <c r="AK304" s="145"/>
      <c r="AL304" s="145"/>
      <c r="AM304" s="145"/>
      <c r="AN304" s="145"/>
      <c r="AO304" s="145"/>
      <c r="AP304" s="145"/>
      <c r="AQ304" s="145"/>
      <c r="AR304" s="145"/>
      <c r="AS304" s="145"/>
    </row>
    <row r="305" spans="1:45" s="3" customFormat="1" ht="15.75" x14ac:dyDescent="0.2">
      <c r="A305" s="27"/>
      <c r="B305" s="103"/>
      <c r="C305" s="103" t="s">
        <v>23</v>
      </c>
      <c r="D305" s="104"/>
      <c r="E305" s="104"/>
      <c r="F305" s="104"/>
      <c r="G305" s="104"/>
      <c r="H305" s="105">
        <f t="shared" ref="H305:N305" si="2">SUM(H251:H304)</f>
        <v>7465000</v>
      </c>
      <c r="I305" s="104">
        <f t="shared" si="2"/>
        <v>4670000</v>
      </c>
      <c r="J305" s="105">
        <f t="shared" si="2"/>
        <v>4735000</v>
      </c>
      <c r="K305" s="104">
        <f t="shared" si="2"/>
        <v>6870000</v>
      </c>
      <c r="L305" s="104">
        <f t="shared" si="2"/>
        <v>6870000</v>
      </c>
      <c r="M305" s="104">
        <f t="shared" si="2"/>
        <v>6020000</v>
      </c>
      <c r="N305" s="104">
        <f t="shared" si="2"/>
        <v>2300000</v>
      </c>
      <c r="O305" s="21">
        <f>SUM(O253:O304)</f>
        <v>0</v>
      </c>
      <c r="P305" s="16">
        <f>SUM(P253:P304)</f>
        <v>0</v>
      </c>
      <c r="Q305" s="15">
        <f>SUM(Q253:Q304)</f>
        <v>0</v>
      </c>
      <c r="R305" s="81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  <c r="AC305" s="145"/>
      <c r="AD305" s="145"/>
      <c r="AE305" s="145"/>
      <c r="AF305" s="145"/>
      <c r="AG305" s="145"/>
      <c r="AH305" s="145"/>
      <c r="AI305" s="145"/>
      <c r="AJ305" s="145"/>
      <c r="AK305" s="145"/>
      <c r="AL305" s="145"/>
      <c r="AM305" s="145"/>
      <c r="AN305" s="145"/>
      <c r="AO305" s="145"/>
      <c r="AP305" s="145"/>
      <c r="AQ305" s="145"/>
      <c r="AR305" s="145"/>
      <c r="AS305" s="145"/>
    </row>
    <row r="306" spans="1:45" s="3" customFormat="1" ht="15.75" x14ac:dyDescent="0.2">
      <c r="A306" s="27"/>
      <c r="B306" s="106"/>
      <c r="D306" s="61"/>
      <c r="E306" s="61"/>
      <c r="F306" s="61"/>
      <c r="G306" s="61"/>
      <c r="H306" s="53"/>
      <c r="I306" s="61"/>
      <c r="J306" s="60"/>
      <c r="K306" s="61"/>
      <c r="L306" s="61"/>
      <c r="M306" s="61"/>
      <c r="N306" s="61"/>
      <c r="O306" s="10"/>
      <c r="P306" s="17"/>
      <c r="Q306" s="6"/>
      <c r="R306" s="81"/>
      <c r="S306" s="145"/>
      <c r="T306" s="145"/>
      <c r="U306" s="145"/>
      <c r="V306" s="145"/>
      <c r="W306" s="145"/>
      <c r="X306" s="145"/>
      <c r="Y306" s="145"/>
      <c r="Z306" s="145"/>
      <c r="AA306" s="145"/>
      <c r="AB306" s="145"/>
      <c r="AC306" s="145"/>
      <c r="AD306" s="145"/>
      <c r="AE306" s="145"/>
      <c r="AF306" s="145"/>
      <c r="AG306" s="145"/>
      <c r="AH306" s="145"/>
      <c r="AI306" s="145"/>
      <c r="AJ306" s="145"/>
      <c r="AK306" s="145"/>
      <c r="AL306" s="145"/>
      <c r="AM306" s="145"/>
      <c r="AN306" s="145"/>
      <c r="AO306" s="145"/>
      <c r="AP306" s="145"/>
      <c r="AQ306" s="145"/>
      <c r="AR306" s="145"/>
      <c r="AS306" s="145"/>
    </row>
    <row r="307" spans="1:45" s="3" customFormat="1" ht="15.75" x14ac:dyDescent="0.25">
      <c r="A307" s="27"/>
      <c r="B307" s="101" t="s">
        <v>9</v>
      </c>
      <c r="C307" s="107"/>
      <c r="D307" s="52"/>
      <c r="E307" s="52"/>
      <c r="F307" s="52"/>
      <c r="G307" s="52"/>
      <c r="H307" s="53"/>
      <c r="I307" s="52"/>
      <c r="J307" s="53"/>
      <c r="K307" s="52"/>
      <c r="L307" s="52"/>
      <c r="M307" s="52"/>
      <c r="N307" s="52"/>
      <c r="O307" s="10"/>
      <c r="P307" s="7"/>
      <c r="Q307" s="6"/>
      <c r="R307" s="81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  <c r="AC307" s="145"/>
      <c r="AD307" s="145"/>
      <c r="AE307" s="145"/>
      <c r="AF307" s="145"/>
      <c r="AG307" s="145"/>
      <c r="AH307" s="145"/>
      <c r="AI307" s="145"/>
      <c r="AJ307" s="145"/>
      <c r="AK307" s="145"/>
      <c r="AL307" s="145"/>
      <c r="AM307" s="145"/>
      <c r="AN307" s="145"/>
      <c r="AO307" s="145"/>
      <c r="AP307" s="145"/>
      <c r="AQ307" s="145"/>
      <c r="AR307" s="145"/>
      <c r="AS307" s="145"/>
    </row>
    <row r="308" spans="1:45" ht="18" x14ac:dyDescent="0.25">
      <c r="A308" s="27"/>
      <c r="B308" s="125"/>
      <c r="C308" s="33" t="s">
        <v>26</v>
      </c>
      <c r="D308" s="52"/>
      <c r="E308" s="52"/>
      <c r="F308" s="52"/>
      <c r="G308" s="52"/>
      <c r="H308" s="53"/>
      <c r="I308" s="52"/>
      <c r="J308" s="53"/>
      <c r="K308" s="52"/>
      <c r="L308" s="52"/>
      <c r="M308" s="52"/>
      <c r="N308" s="52"/>
      <c r="O308" s="10"/>
      <c r="P308" s="7"/>
      <c r="Q308" s="6"/>
      <c r="R308" s="8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:45" s="40" customFormat="1" x14ac:dyDescent="0.2">
      <c r="A309" s="27"/>
      <c r="B309" s="32" t="s">
        <v>62</v>
      </c>
      <c r="C309" s="32" t="s">
        <v>63</v>
      </c>
      <c r="D309" s="52">
        <v>8000000</v>
      </c>
      <c r="E309" s="52">
        <v>360000</v>
      </c>
      <c r="F309" s="52"/>
      <c r="G309" s="52"/>
      <c r="H309" s="53">
        <v>200000</v>
      </c>
      <c r="I309" s="52">
        <v>100000</v>
      </c>
      <c r="J309" s="53">
        <v>100000</v>
      </c>
      <c r="K309" s="52">
        <v>110000</v>
      </c>
      <c r="L309" s="77">
        <v>110000</v>
      </c>
      <c r="M309" s="77">
        <v>330000</v>
      </c>
      <c r="N309" s="77">
        <v>6900000</v>
      </c>
      <c r="O309" s="39"/>
      <c r="P309" s="39"/>
      <c r="Q309" s="39"/>
      <c r="R309" s="138"/>
      <c r="S309" s="141"/>
      <c r="T309" s="141"/>
      <c r="U309" s="141"/>
      <c r="V309" s="141"/>
      <c r="W309" s="141"/>
      <c r="X309" s="141"/>
      <c r="Y309" s="141"/>
      <c r="Z309" s="141"/>
      <c r="AA309" s="141"/>
      <c r="AB309" s="141"/>
      <c r="AC309" s="141"/>
      <c r="AD309" s="141"/>
      <c r="AE309" s="141"/>
      <c r="AF309" s="141"/>
      <c r="AG309" s="141"/>
      <c r="AH309" s="141"/>
      <c r="AI309" s="141"/>
      <c r="AJ309" s="141"/>
      <c r="AK309" s="142"/>
      <c r="AL309" s="142"/>
      <c r="AM309" s="142"/>
      <c r="AN309" s="142"/>
      <c r="AO309" s="142"/>
      <c r="AP309" s="142"/>
      <c r="AQ309" s="142"/>
      <c r="AR309" s="142"/>
      <c r="AS309" s="142"/>
    </row>
    <row r="310" spans="1:45" s="37" customFormat="1" x14ac:dyDescent="0.2">
      <c r="A310" s="158"/>
      <c r="B310" s="32"/>
      <c r="C310" s="32"/>
      <c r="D310" s="52"/>
      <c r="E310" s="52"/>
      <c r="F310" s="52"/>
      <c r="G310" s="52"/>
      <c r="H310" s="53"/>
      <c r="I310" s="52"/>
      <c r="J310" s="53"/>
      <c r="K310" s="52"/>
      <c r="L310" s="77"/>
      <c r="M310" s="78"/>
      <c r="N310" s="78"/>
      <c r="O310" s="36"/>
      <c r="P310" s="36"/>
      <c r="Q310" s="36"/>
      <c r="R310" s="141"/>
      <c r="S310" s="139"/>
      <c r="T310" s="139"/>
      <c r="U310" s="139"/>
      <c r="V310" s="139"/>
      <c r="W310" s="139"/>
      <c r="X310" s="139"/>
      <c r="Y310" s="139"/>
      <c r="Z310" s="139"/>
      <c r="AA310" s="139"/>
      <c r="AB310" s="139"/>
      <c r="AC310" s="139"/>
      <c r="AD310" s="139"/>
      <c r="AE310" s="139"/>
      <c r="AF310" s="139"/>
      <c r="AG310" s="139"/>
      <c r="AH310" s="139"/>
      <c r="AI310" s="139"/>
      <c r="AJ310" s="139"/>
      <c r="AK310" s="140"/>
      <c r="AL310" s="140"/>
      <c r="AM310" s="140"/>
      <c r="AN310" s="140"/>
      <c r="AO310" s="140"/>
      <c r="AP310" s="140"/>
      <c r="AQ310" s="140"/>
      <c r="AR310" s="140"/>
      <c r="AS310" s="140"/>
    </row>
    <row r="311" spans="1:45" s="40" customFormat="1" x14ac:dyDescent="0.2">
      <c r="A311" s="27"/>
      <c r="B311" s="32" t="s">
        <v>160</v>
      </c>
      <c r="C311" s="32" t="s">
        <v>161</v>
      </c>
      <c r="D311" s="52">
        <v>540000</v>
      </c>
      <c r="E311" s="52">
        <v>210000</v>
      </c>
      <c r="F311" s="52"/>
      <c r="G311" s="52"/>
      <c r="H311" s="53">
        <v>330000</v>
      </c>
      <c r="I311" s="52"/>
      <c r="J311" s="53"/>
      <c r="K311" s="52"/>
      <c r="L311" s="77"/>
      <c r="M311" s="78"/>
      <c r="N311" s="78"/>
      <c r="O311" s="39"/>
      <c r="P311" s="39"/>
      <c r="Q311" s="39"/>
      <c r="R311" s="138"/>
      <c r="S311" s="141"/>
      <c r="T311" s="141"/>
      <c r="U311" s="141"/>
      <c r="V311" s="141"/>
      <c r="W311" s="141"/>
      <c r="X311" s="141"/>
      <c r="Y311" s="141"/>
      <c r="Z311" s="141"/>
      <c r="AA311" s="141"/>
      <c r="AB311" s="141"/>
      <c r="AC311" s="141"/>
      <c r="AD311" s="141"/>
      <c r="AE311" s="141"/>
      <c r="AF311" s="141"/>
      <c r="AG311" s="141"/>
      <c r="AH311" s="141"/>
      <c r="AI311" s="141"/>
      <c r="AJ311" s="141"/>
      <c r="AK311" s="142"/>
      <c r="AL311" s="142"/>
      <c r="AM311" s="142"/>
      <c r="AN311" s="142"/>
      <c r="AO311" s="142"/>
      <c r="AP311" s="142"/>
      <c r="AQ311" s="142"/>
      <c r="AR311" s="142"/>
      <c r="AS311" s="142"/>
    </row>
    <row r="312" spans="1:45" s="37" customFormat="1" x14ac:dyDescent="0.2">
      <c r="A312" s="161"/>
      <c r="B312" s="87"/>
      <c r="C312" s="87"/>
      <c r="D312" s="52"/>
      <c r="E312" s="52"/>
      <c r="F312" s="52"/>
      <c r="G312" s="52"/>
      <c r="H312" s="53"/>
      <c r="I312" s="52"/>
      <c r="J312" s="53"/>
      <c r="K312" s="52"/>
      <c r="L312" s="77"/>
      <c r="M312" s="78"/>
      <c r="N312" s="78"/>
      <c r="O312" s="36"/>
      <c r="P312" s="36"/>
      <c r="Q312" s="36"/>
      <c r="R312" s="141"/>
      <c r="S312" s="139"/>
      <c r="T312" s="139"/>
      <c r="U312" s="139"/>
      <c r="V312" s="139"/>
      <c r="W312" s="139"/>
      <c r="X312" s="139"/>
      <c r="Y312" s="139"/>
      <c r="Z312" s="139"/>
      <c r="AA312" s="139"/>
      <c r="AB312" s="139"/>
      <c r="AC312" s="139"/>
      <c r="AD312" s="139"/>
      <c r="AE312" s="139"/>
      <c r="AF312" s="139"/>
      <c r="AG312" s="139"/>
      <c r="AH312" s="139"/>
      <c r="AI312" s="139"/>
      <c r="AJ312" s="139"/>
      <c r="AK312" s="140"/>
      <c r="AL312" s="140"/>
      <c r="AM312" s="140"/>
      <c r="AN312" s="140"/>
      <c r="AO312" s="140"/>
      <c r="AP312" s="140"/>
      <c r="AQ312" s="140"/>
      <c r="AR312" s="140"/>
      <c r="AS312" s="140"/>
    </row>
    <row r="313" spans="1:45" s="40" customFormat="1" x14ac:dyDescent="0.2">
      <c r="A313" s="162"/>
      <c r="B313" s="87" t="s">
        <v>162</v>
      </c>
      <c r="C313" s="32" t="s">
        <v>163</v>
      </c>
      <c r="D313" s="52">
        <v>510000</v>
      </c>
      <c r="E313" s="52">
        <v>75000</v>
      </c>
      <c r="F313" s="52"/>
      <c r="G313" s="52"/>
      <c r="H313" s="53">
        <v>0</v>
      </c>
      <c r="I313" s="52"/>
      <c r="J313" s="53">
        <v>0</v>
      </c>
      <c r="K313" s="52"/>
      <c r="L313" s="77"/>
      <c r="M313" s="77"/>
      <c r="N313" s="78">
        <v>435000</v>
      </c>
      <c r="O313" s="39"/>
      <c r="P313" s="39"/>
      <c r="Q313" s="39"/>
      <c r="R313" s="138"/>
      <c r="S313" s="141"/>
      <c r="T313" s="141"/>
      <c r="U313" s="141"/>
      <c r="V313" s="141"/>
      <c r="W313" s="141"/>
      <c r="X313" s="141"/>
      <c r="Y313" s="141"/>
      <c r="Z313" s="141"/>
      <c r="AA313" s="141"/>
      <c r="AB313" s="141"/>
      <c r="AC313" s="141"/>
      <c r="AD313" s="141"/>
      <c r="AE313" s="141"/>
      <c r="AF313" s="141"/>
      <c r="AG313" s="141"/>
      <c r="AH313" s="141"/>
      <c r="AI313" s="141"/>
      <c r="AJ313" s="141"/>
      <c r="AK313" s="142"/>
      <c r="AL313" s="142"/>
      <c r="AM313" s="142"/>
      <c r="AN313" s="142"/>
      <c r="AO313" s="142"/>
      <c r="AP313" s="142"/>
      <c r="AQ313" s="142"/>
      <c r="AR313" s="142"/>
      <c r="AS313" s="142"/>
    </row>
    <row r="314" spans="1:45" s="37" customFormat="1" x14ac:dyDescent="0.2">
      <c r="A314" s="161"/>
      <c r="B314" s="87"/>
      <c r="C314" s="32"/>
      <c r="D314" s="52"/>
      <c r="E314" s="52"/>
      <c r="F314" s="52"/>
      <c r="G314" s="52"/>
      <c r="H314" s="53"/>
      <c r="I314" s="52"/>
      <c r="J314" s="53"/>
      <c r="K314" s="52"/>
      <c r="L314" s="77"/>
      <c r="M314" s="78"/>
      <c r="N314" s="78"/>
      <c r="O314" s="36"/>
      <c r="P314" s="36"/>
      <c r="Q314" s="36"/>
      <c r="R314" s="141"/>
      <c r="S314" s="139"/>
      <c r="T314" s="139"/>
      <c r="U314" s="139"/>
      <c r="V314" s="139"/>
      <c r="W314" s="139"/>
      <c r="X314" s="139"/>
      <c r="Y314" s="139"/>
      <c r="Z314" s="139"/>
      <c r="AA314" s="139"/>
      <c r="AB314" s="139"/>
      <c r="AC314" s="139"/>
      <c r="AD314" s="139"/>
      <c r="AE314" s="139"/>
      <c r="AF314" s="139"/>
      <c r="AG314" s="139"/>
      <c r="AH314" s="139"/>
      <c r="AI314" s="139"/>
      <c r="AJ314" s="139"/>
      <c r="AK314" s="140"/>
      <c r="AL314" s="140"/>
      <c r="AM314" s="140"/>
      <c r="AN314" s="140"/>
      <c r="AO314" s="140"/>
      <c r="AP314" s="140"/>
      <c r="AQ314" s="140"/>
      <c r="AR314" s="140"/>
      <c r="AS314" s="140"/>
    </row>
    <row r="315" spans="1:45" s="40" customFormat="1" x14ac:dyDescent="0.2">
      <c r="A315" s="162"/>
      <c r="B315" s="87" t="s">
        <v>354</v>
      </c>
      <c r="C315" s="32" t="s">
        <v>355</v>
      </c>
      <c r="D315" s="52">
        <v>50000</v>
      </c>
      <c r="E315" s="52"/>
      <c r="F315" s="52"/>
      <c r="G315" s="52"/>
      <c r="H315" s="53">
        <v>0</v>
      </c>
      <c r="I315" s="52"/>
      <c r="J315" s="53">
        <v>50000</v>
      </c>
      <c r="K315" s="52"/>
      <c r="L315" s="77"/>
      <c r="M315" s="78"/>
      <c r="N315" s="78"/>
      <c r="O315" s="39"/>
      <c r="P315" s="39"/>
      <c r="Q315" s="39"/>
      <c r="R315" s="138"/>
      <c r="S315" s="141"/>
      <c r="T315" s="141"/>
      <c r="U315" s="141"/>
      <c r="V315" s="141"/>
      <c r="W315" s="141"/>
      <c r="X315" s="141"/>
      <c r="Y315" s="141"/>
      <c r="Z315" s="141"/>
      <c r="AA315" s="141"/>
      <c r="AB315" s="141"/>
      <c r="AC315" s="141"/>
      <c r="AD315" s="141"/>
      <c r="AE315" s="141"/>
      <c r="AF315" s="141"/>
      <c r="AG315" s="141"/>
      <c r="AH315" s="141"/>
      <c r="AI315" s="141"/>
      <c r="AJ315" s="141"/>
      <c r="AK315" s="142"/>
      <c r="AL315" s="142"/>
      <c r="AM315" s="142"/>
      <c r="AN315" s="142"/>
      <c r="AO315" s="142"/>
      <c r="AP315" s="142"/>
      <c r="AQ315" s="142"/>
      <c r="AR315" s="142"/>
      <c r="AS315" s="142"/>
    </row>
    <row r="316" spans="1:45" s="37" customFormat="1" x14ac:dyDescent="0.2">
      <c r="A316" s="161"/>
      <c r="B316" s="87"/>
      <c r="C316" s="32"/>
      <c r="D316" s="52"/>
      <c r="E316" s="52"/>
      <c r="F316" s="52"/>
      <c r="G316" s="52"/>
      <c r="H316" s="53"/>
      <c r="I316" s="52"/>
      <c r="J316" s="53"/>
      <c r="K316" s="52"/>
      <c r="L316" s="77"/>
      <c r="M316" s="78"/>
      <c r="N316" s="78"/>
      <c r="O316" s="36"/>
      <c r="P316" s="36"/>
      <c r="Q316" s="36"/>
      <c r="R316" s="141"/>
      <c r="S316" s="139"/>
      <c r="T316" s="139"/>
      <c r="U316" s="139"/>
      <c r="V316" s="139"/>
      <c r="W316" s="139"/>
      <c r="X316" s="139"/>
      <c r="Y316" s="139"/>
      <c r="Z316" s="139"/>
      <c r="AA316" s="139"/>
      <c r="AB316" s="139"/>
      <c r="AC316" s="139"/>
      <c r="AD316" s="139"/>
      <c r="AE316" s="139"/>
      <c r="AF316" s="139"/>
      <c r="AG316" s="139"/>
      <c r="AH316" s="139"/>
      <c r="AI316" s="139"/>
      <c r="AJ316" s="139"/>
      <c r="AK316" s="140"/>
      <c r="AL316" s="140"/>
      <c r="AM316" s="140"/>
      <c r="AN316" s="140"/>
      <c r="AO316" s="140"/>
      <c r="AP316" s="140"/>
      <c r="AQ316" s="140"/>
      <c r="AR316" s="140"/>
      <c r="AS316" s="140"/>
    </row>
    <row r="317" spans="1:45" s="40" customFormat="1" x14ac:dyDescent="0.2">
      <c r="A317" s="162"/>
      <c r="B317" s="87" t="s">
        <v>356</v>
      </c>
      <c r="C317" s="32" t="s">
        <v>357</v>
      </c>
      <c r="D317" s="52">
        <v>310000</v>
      </c>
      <c r="E317" s="52"/>
      <c r="F317" s="52"/>
      <c r="G317" s="52"/>
      <c r="H317" s="53">
        <v>10000</v>
      </c>
      <c r="I317" s="52">
        <v>10000</v>
      </c>
      <c r="J317" s="53">
        <v>10000</v>
      </c>
      <c r="K317" s="52"/>
      <c r="L317" s="77"/>
      <c r="M317" s="77"/>
      <c r="N317" s="77">
        <v>290000</v>
      </c>
      <c r="O317" s="39"/>
      <c r="P317" s="39"/>
      <c r="Q317" s="39"/>
      <c r="R317" s="138"/>
      <c r="S317" s="141"/>
      <c r="T317" s="141"/>
      <c r="U317" s="141"/>
      <c r="V317" s="141"/>
      <c r="W317" s="141"/>
      <c r="X317" s="141"/>
      <c r="Y317" s="141"/>
      <c r="Z317" s="141"/>
      <c r="AA317" s="141"/>
      <c r="AB317" s="141"/>
      <c r="AC317" s="141"/>
      <c r="AD317" s="141"/>
      <c r="AE317" s="141"/>
      <c r="AF317" s="141"/>
      <c r="AG317" s="141"/>
      <c r="AH317" s="141"/>
      <c r="AI317" s="141"/>
      <c r="AJ317" s="141"/>
      <c r="AK317" s="142"/>
      <c r="AL317" s="142"/>
      <c r="AM317" s="142"/>
      <c r="AN317" s="142"/>
      <c r="AO317" s="142"/>
      <c r="AP317" s="142"/>
      <c r="AQ317" s="142"/>
      <c r="AR317" s="142"/>
      <c r="AS317" s="142"/>
    </row>
    <row r="318" spans="1:45" s="37" customFormat="1" x14ac:dyDescent="0.2">
      <c r="A318" s="161"/>
      <c r="B318" s="87"/>
      <c r="C318" s="32"/>
      <c r="D318" s="52"/>
      <c r="E318" s="52"/>
      <c r="F318" s="52"/>
      <c r="G318" s="52"/>
      <c r="H318" s="53"/>
      <c r="I318" s="52"/>
      <c r="J318" s="53"/>
      <c r="K318" s="52"/>
      <c r="L318" s="77"/>
      <c r="M318" s="77"/>
      <c r="N318" s="77"/>
      <c r="O318" s="36"/>
      <c r="P318" s="36"/>
      <c r="Q318" s="36"/>
      <c r="R318" s="141"/>
      <c r="S318" s="139"/>
      <c r="T318" s="139"/>
      <c r="U318" s="139"/>
      <c r="V318" s="139"/>
      <c r="W318" s="139"/>
      <c r="X318" s="139"/>
      <c r="Y318" s="139"/>
      <c r="Z318" s="139"/>
      <c r="AA318" s="139"/>
      <c r="AB318" s="139"/>
      <c r="AC318" s="139"/>
      <c r="AD318" s="139"/>
      <c r="AE318" s="139"/>
      <c r="AF318" s="139"/>
      <c r="AG318" s="139"/>
      <c r="AH318" s="139"/>
      <c r="AI318" s="139"/>
      <c r="AJ318" s="139"/>
      <c r="AK318" s="140"/>
      <c r="AL318" s="140"/>
      <c r="AM318" s="140"/>
      <c r="AN318" s="140"/>
      <c r="AO318" s="140"/>
      <c r="AP318" s="140"/>
      <c r="AQ318" s="140"/>
      <c r="AR318" s="140"/>
      <c r="AS318" s="140"/>
    </row>
    <row r="319" spans="1:45" s="70" customFormat="1" x14ac:dyDescent="0.2">
      <c r="A319" s="164"/>
      <c r="B319" s="87" t="s">
        <v>411</v>
      </c>
      <c r="C319" s="32" t="s">
        <v>410</v>
      </c>
      <c r="D319" s="52">
        <v>570000</v>
      </c>
      <c r="E319" s="52">
        <v>170000</v>
      </c>
      <c r="F319" s="52"/>
      <c r="G319" s="52"/>
      <c r="H319" s="53">
        <v>10000</v>
      </c>
      <c r="I319" s="52">
        <v>10000</v>
      </c>
      <c r="J319" s="53">
        <v>10000</v>
      </c>
      <c r="K319" s="52"/>
      <c r="L319" s="77"/>
      <c r="M319" s="77"/>
      <c r="N319" s="77">
        <v>380000</v>
      </c>
      <c r="O319" s="69"/>
      <c r="P319" s="69"/>
      <c r="Q319" s="69"/>
      <c r="R319" s="138"/>
      <c r="S319" s="143"/>
      <c r="T319" s="143"/>
      <c r="U319" s="143"/>
      <c r="V319" s="143"/>
      <c r="W319" s="143"/>
      <c r="X319" s="143"/>
      <c r="Y319" s="143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43"/>
      <c r="AJ319" s="143"/>
      <c r="AK319" s="144"/>
      <c r="AL319" s="144"/>
      <c r="AM319" s="144"/>
      <c r="AN319" s="144"/>
      <c r="AO319" s="144"/>
      <c r="AP319" s="144"/>
      <c r="AQ319" s="144"/>
      <c r="AR319" s="144"/>
      <c r="AS319" s="144"/>
    </row>
    <row r="320" spans="1:45" s="37" customFormat="1" x14ac:dyDescent="0.2">
      <c r="A320" s="161"/>
      <c r="B320" s="87"/>
      <c r="C320" s="32"/>
      <c r="D320" s="52"/>
      <c r="E320" s="52"/>
      <c r="F320" s="52"/>
      <c r="G320" s="52"/>
      <c r="H320" s="53"/>
      <c r="I320" s="52"/>
      <c r="J320" s="53"/>
      <c r="K320" s="52"/>
      <c r="L320" s="77"/>
      <c r="M320" s="77"/>
      <c r="N320" s="77"/>
      <c r="O320" s="36"/>
      <c r="P320" s="36"/>
      <c r="Q320" s="36"/>
      <c r="R320" s="141"/>
      <c r="S320" s="139"/>
      <c r="T320" s="139"/>
      <c r="U320" s="139"/>
      <c r="V320" s="139"/>
      <c r="W320" s="139"/>
      <c r="X320" s="139"/>
      <c r="Y320" s="139"/>
      <c r="Z320" s="139"/>
      <c r="AA320" s="139"/>
      <c r="AB320" s="139"/>
      <c r="AC320" s="139"/>
      <c r="AD320" s="139"/>
      <c r="AE320" s="139"/>
      <c r="AF320" s="139"/>
      <c r="AG320" s="139"/>
      <c r="AH320" s="139"/>
      <c r="AI320" s="139"/>
      <c r="AJ320" s="139"/>
      <c r="AK320" s="140"/>
      <c r="AL320" s="140"/>
      <c r="AM320" s="140"/>
      <c r="AN320" s="140"/>
      <c r="AO320" s="140"/>
      <c r="AP320" s="140"/>
      <c r="AQ320" s="140"/>
      <c r="AR320" s="140"/>
      <c r="AS320" s="140"/>
    </row>
    <row r="321" spans="1:45" s="40" customFormat="1" x14ac:dyDescent="0.2">
      <c r="A321" s="162"/>
      <c r="B321" s="87" t="s">
        <v>358</v>
      </c>
      <c r="C321" s="32" t="s">
        <v>359</v>
      </c>
      <c r="D321" s="52">
        <v>75000</v>
      </c>
      <c r="E321" s="52"/>
      <c r="F321" s="52"/>
      <c r="G321" s="52"/>
      <c r="H321" s="53">
        <v>10000</v>
      </c>
      <c r="I321" s="52">
        <v>65000</v>
      </c>
      <c r="J321" s="53">
        <v>65000</v>
      </c>
      <c r="K321" s="52"/>
      <c r="L321" s="77"/>
      <c r="M321" s="77"/>
      <c r="N321" s="77"/>
      <c r="O321" s="39"/>
      <c r="P321" s="39"/>
      <c r="Q321" s="39"/>
      <c r="R321" s="138"/>
      <c r="S321" s="141"/>
      <c r="T321" s="141"/>
      <c r="U321" s="141"/>
      <c r="V321" s="141"/>
      <c r="W321" s="141"/>
      <c r="X321" s="141"/>
      <c r="Y321" s="141"/>
      <c r="Z321" s="141"/>
      <c r="AA321" s="141"/>
      <c r="AB321" s="141"/>
      <c r="AC321" s="141"/>
      <c r="AD321" s="141"/>
      <c r="AE321" s="141"/>
      <c r="AF321" s="141"/>
      <c r="AG321" s="141"/>
      <c r="AH321" s="141"/>
      <c r="AI321" s="141"/>
      <c r="AJ321" s="141"/>
      <c r="AK321" s="142"/>
      <c r="AL321" s="142"/>
      <c r="AM321" s="142"/>
      <c r="AN321" s="142"/>
      <c r="AO321" s="142"/>
      <c r="AP321" s="142"/>
      <c r="AQ321" s="142"/>
      <c r="AR321" s="142"/>
      <c r="AS321" s="142"/>
    </row>
    <row r="322" spans="1:45" s="37" customFormat="1" x14ac:dyDescent="0.2">
      <c r="A322" s="161"/>
      <c r="B322" s="87"/>
      <c r="C322" s="32"/>
      <c r="D322" s="52"/>
      <c r="E322" s="52"/>
      <c r="F322" s="52"/>
      <c r="G322" s="52"/>
      <c r="H322" s="53"/>
      <c r="I322" s="52"/>
      <c r="J322" s="53"/>
      <c r="K322" s="52"/>
      <c r="L322" s="77"/>
      <c r="M322" s="77"/>
      <c r="N322" s="77"/>
      <c r="O322" s="36"/>
      <c r="P322" s="36"/>
      <c r="Q322" s="36"/>
      <c r="R322" s="141"/>
      <c r="S322" s="139"/>
      <c r="T322" s="139"/>
      <c r="U322" s="139"/>
      <c r="V322" s="139"/>
      <c r="W322" s="139"/>
      <c r="X322" s="139"/>
      <c r="Y322" s="139"/>
      <c r="Z322" s="139"/>
      <c r="AA322" s="139"/>
      <c r="AB322" s="139"/>
      <c r="AC322" s="139"/>
      <c r="AD322" s="139"/>
      <c r="AE322" s="139"/>
      <c r="AF322" s="139"/>
      <c r="AG322" s="139"/>
      <c r="AH322" s="139"/>
      <c r="AI322" s="139"/>
      <c r="AJ322" s="139"/>
      <c r="AK322" s="140"/>
      <c r="AL322" s="140"/>
      <c r="AM322" s="140"/>
      <c r="AN322" s="140"/>
      <c r="AO322" s="140"/>
      <c r="AP322" s="140"/>
      <c r="AQ322" s="140"/>
      <c r="AR322" s="140"/>
      <c r="AS322" s="140"/>
    </row>
    <row r="323" spans="1:45" s="40" customFormat="1" x14ac:dyDescent="0.2">
      <c r="A323" s="162"/>
      <c r="B323" s="87" t="s">
        <v>164</v>
      </c>
      <c r="C323" s="32" t="s">
        <v>360</v>
      </c>
      <c r="D323" s="52">
        <v>480000</v>
      </c>
      <c r="E323" s="52">
        <v>50000</v>
      </c>
      <c r="F323" s="52"/>
      <c r="G323" s="52"/>
      <c r="H323" s="53">
        <v>200000</v>
      </c>
      <c r="I323" s="52">
        <v>230000</v>
      </c>
      <c r="J323" s="53">
        <v>230000</v>
      </c>
      <c r="K323" s="52"/>
      <c r="L323" s="77"/>
      <c r="M323" s="77"/>
      <c r="N323" s="77"/>
      <c r="O323" s="39"/>
      <c r="P323" s="39"/>
      <c r="Q323" s="39"/>
      <c r="R323" s="138"/>
      <c r="S323" s="141"/>
      <c r="T323" s="141"/>
      <c r="U323" s="141"/>
      <c r="V323" s="141"/>
      <c r="W323" s="141"/>
      <c r="X323" s="141"/>
      <c r="Y323" s="141"/>
      <c r="Z323" s="141"/>
      <c r="AA323" s="141"/>
      <c r="AB323" s="141"/>
      <c r="AC323" s="141"/>
      <c r="AD323" s="141"/>
      <c r="AE323" s="141"/>
      <c r="AF323" s="141"/>
      <c r="AG323" s="141"/>
      <c r="AH323" s="141"/>
      <c r="AI323" s="141"/>
      <c r="AJ323" s="141"/>
      <c r="AK323" s="142"/>
      <c r="AL323" s="142"/>
      <c r="AM323" s="142"/>
      <c r="AN323" s="142"/>
      <c r="AO323" s="142"/>
      <c r="AP323" s="142"/>
      <c r="AQ323" s="142"/>
      <c r="AR323" s="142"/>
      <c r="AS323" s="142"/>
    </row>
    <row r="324" spans="1:45" s="37" customFormat="1" x14ac:dyDescent="0.2">
      <c r="A324" s="161"/>
      <c r="B324" s="87"/>
      <c r="C324" s="32"/>
      <c r="D324" s="52"/>
      <c r="E324" s="52"/>
      <c r="F324" s="52"/>
      <c r="G324" s="52"/>
      <c r="H324" s="53"/>
      <c r="I324" s="52"/>
      <c r="J324" s="53"/>
      <c r="K324" s="52"/>
      <c r="L324" s="77"/>
      <c r="M324" s="77"/>
      <c r="N324" s="77"/>
      <c r="O324" s="36"/>
      <c r="P324" s="36"/>
      <c r="Q324" s="36"/>
      <c r="R324" s="141"/>
      <c r="S324" s="139"/>
      <c r="T324" s="139"/>
      <c r="U324" s="139"/>
      <c r="V324" s="139"/>
      <c r="W324" s="139"/>
      <c r="X324" s="139"/>
      <c r="Y324" s="139"/>
      <c r="Z324" s="139"/>
      <c r="AA324" s="139"/>
      <c r="AB324" s="139"/>
      <c r="AC324" s="139"/>
      <c r="AD324" s="139"/>
      <c r="AE324" s="139"/>
      <c r="AF324" s="139"/>
      <c r="AG324" s="139"/>
      <c r="AH324" s="139"/>
      <c r="AI324" s="139"/>
      <c r="AJ324" s="139"/>
      <c r="AK324" s="140"/>
      <c r="AL324" s="140"/>
      <c r="AM324" s="140"/>
      <c r="AN324" s="140"/>
      <c r="AO324" s="140"/>
      <c r="AP324" s="140"/>
      <c r="AQ324" s="140"/>
      <c r="AR324" s="140"/>
      <c r="AS324" s="140"/>
    </row>
    <row r="325" spans="1:45" s="40" customFormat="1" x14ac:dyDescent="0.2">
      <c r="A325" s="162"/>
      <c r="B325" s="87" t="s">
        <v>361</v>
      </c>
      <c r="C325" s="32" t="s">
        <v>250</v>
      </c>
      <c r="D325" s="52">
        <v>580000</v>
      </c>
      <c r="E325" s="52">
        <v>40000</v>
      </c>
      <c r="F325" s="52"/>
      <c r="G325" s="52"/>
      <c r="H325" s="53">
        <v>40000</v>
      </c>
      <c r="I325" s="52">
        <v>100000</v>
      </c>
      <c r="J325" s="53">
        <v>100000</v>
      </c>
      <c r="K325" s="52"/>
      <c r="L325" s="77"/>
      <c r="M325" s="77"/>
      <c r="N325" s="77">
        <v>400000</v>
      </c>
      <c r="O325" s="39"/>
      <c r="P325" s="39"/>
      <c r="Q325" s="39"/>
      <c r="R325" s="138"/>
      <c r="S325" s="141"/>
      <c r="T325" s="141"/>
      <c r="U325" s="141"/>
      <c r="V325" s="141"/>
      <c r="W325" s="141"/>
      <c r="X325" s="141"/>
      <c r="Y325" s="141"/>
      <c r="Z325" s="141"/>
      <c r="AA325" s="141"/>
      <c r="AB325" s="141"/>
      <c r="AC325" s="141"/>
      <c r="AD325" s="141"/>
      <c r="AE325" s="141"/>
      <c r="AF325" s="141"/>
      <c r="AG325" s="141"/>
      <c r="AH325" s="141"/>
      <c r="AI325" s="141"/>
      <c r="AJ325" s="141"/>
      <c r="AK325" s="142"/>
      <c r="AL325" s="142"/>
      <c r="AM325" s="142"/>
      <c r="AN325" s="142"/>
      <c r="AO325" s="142"/>
      <c r="AP325" s="142"/>
      <c r="AQ325" s="142"/>
      <c r="AR325" s="142"/>
      <c r="AS325" s="142"/>
    </row>
    <row r="326" spans="1:45" s="37" customFormat="1" x14ac:dyDescent="0.2">
      <c r="A326" s="161"/>
      <c r="B326" s="87"/>
      <c r="C326" s="32"/>
      <c r="D326" s="52"/>
      <c r="E326" s="52"/>
      <c r="F326" s="52"/>
      <c r="G326" s="52"/>
      <c r="H326" s="53"/>
      <c r="I326" s="52"/>
      <c r="J326" s="53"/>
      <c r="K326" s="52"/>
      <c r="L326" s="77"/>
      <c r="M326" s="77"/>
      <c r="N326" s="77"/>
      <c r="O326" s="36"/>
      <c r="P326" s="36"/>
      <c r="Q326" s="36"/>
      <c r="R326" s="141"/>
      <c r="S326" s="139"/>
      <c r="T326" s="139"/>
      <c r="U326" s="139"/>
      <c r="V326" s="139"/>
      <c r="W326" s="139"/>
      <c r="X326" s="139"/>
      <c r="Y326" s="139"/>
      <c r="Z326" s="139"/>
      <c r="AA326" s="139"/>
      <c r="AB326" s="139"/>
      <c r="AC326" s="139"/>
      <c r="AD326" s="139"/>
      <c r="AE326" s="139"/>
      <c r="AF326" s="139"/>
      <c r="AG326" s="139"/>
      <c r="AH326" s="139"/>
      <c r="AI326" s="139"/>
      <c r="AJ326" s="139"/>
      <c r="AK326" s="140"/>
      <c r="AL326" s="140"/>
      <c r="AM326" s="140"/>
      <c r="AN326" s="140"/>
      <c r="AO326" s="140"/>
      <c r="AP326" s="140"/>
      <c r="AQ326" s="140"/>
      <c r="AR326" s="140"/>
      <c r="AS326" s="140"/>
    </row>
    <row r="327" spans="1:45" s="40" customFormat="1" x14ac:dyDescent="0.2">
      <c r="A327" s="162"/>
      <c r="B327" s="87" t="s">
        <v>362</v>
      </c>
      <c r="C327" s="32" t="s">
        <v>363</v>
      </c>
      <c r="D327" s="52">
        <v>538000</v>
      </c>
      <c r="E327" s="52">
        <v>13000</v>
      </c>
      <c r="F327" s="52"/>
      <c r="G327" s="52"/>
      <c r="H327" s="53">
        <v>25000</v>
      </c>
      <c r="I327" s="52"/>
      <c r="J327" s="53">
        <v>0</v>
      </c>
      <c r="K327" s="52"/>
      <c r="L327" s="77"/>
      <c r="M327" s="77"/>
      <c r="N327" s="77">
        <v>500000</v>
      </c>
      <c r="O327" s="39"/>
      <c r="P327" s="39"/>
      <c r="Q327" s="39"/>
      <c r="R327" s="138"/>
      <c r="S327" s="141"/>
      <c r="T327" s="141"/>
      <c r="U327" s="141"/>
      <c r="V327" s="141"/>
      <c r="W327" s="141"/>
      <c r="X327" s="141"/>
      <c r="Y327" s="141"/>
      <c r="Z327" s="141"/>
      <c r="AA327" s="141"/>
      <c r="AB327" s="141"/>
      <c r="AC327" s="141"/>
      <c r="AD327" s="141"/>
      <c r="AE327" s="141"/>
      <c r="AF327" s="141"/>
      <c r="AG327" s="141"/>
      <c r="AH327" s="141"/>
      <c r="AI327" s="141"/>
      <c r="AJ327" s="141"/>
      <c r="AK327" s="142"/>
      <c r="AL327" s="142"/>
      <c r="AM327" s="142"/>
      <c r="AN327" s="142"/>
      <c r="AO327" s="142"/>
      <c r="AP327" s="142"/>
      <c r="AQ327" s="142"/>
      <c r="AR327" s="142"/>
      <c r="AS327" s="142"/>
    </row>
    <row r="328" spans="1:45" s="37" customFormat="1" x14ac:dyDescent="0.2">
      <c r="A328" s="161"/>
      <c r="B328" s="87"/>
      <c r="C328" s="32"/>
      <c r="D328" s="52"/>
      <c r="E328" s="52"/>
      <c r="F328" s="52"/>
      <c r="G328" s="52"/>
      <c r="H328" s="53"/>
      <c r="I328" s="52"/>
      <c r="J328" s="53"/>
      <c r="K328" s="52"/>
      <c r="L328" s="77"/>
      <c r="M328" s="77"/>
      <c r="N328" s="77"/>
      <c r="O328" s="36"/>
      <c r="P328" s="36"/>
      <c r="Q328" s="36"/>
      <c r="R328" s="141"/>
      <c r="S328" s="139"/>
      <c r="T328" s="139"/>
      <c r="U328" s="139"/>
      <c r="V328" s="139"/>
      <c r="W328" s="139"/>
      <c r="X328" s="139"/>
      <c r="Y328" s="139"/>
      <c r="Z328" s="139"/>
      <c r="AA328" s="139"/>
      <c r="AB328" s="139"/>
      <c r="AC328" s="139"/>
      <c r="AD328" s="139"/>
      <c r="AE328" s="139"/>
      <c r="AF328" s="139"/>
      <c r="AG328" s="139"/>
      <c r="AH328" s="139"/>
      <c r="AI328" s="139"/>
      <c r="AJ328" s="139"/>
      <c r="AK328" s="140"/>
      <c r="AL328" s="140"/>
      <c r="AM328" s="140"/>
      <c r="AN328" s="140"/>
      <c r="AO328" s="140"/>
      <c r="AP328" s="140"/>
      <c r="AQ328" s="140"/>
      <c r="AR328" s="140"/>
      <c r="AS328" s="140"/>
    </row>
    <row r="329" spans="1:45" s="40" customFormat="1" x14ac:dyDescent="0.2">
      <c r="A329" s="162"/>
      <c r="B329" s="87" t="s">
        <v>364</v>
      </c>
      <c r="C329" s="32" t="s">
        <v>365</v>
      </c>
      <c r="D329" s="52">
        <v>220000</v>
      </c>
      <c r="E329" s="52"/>
      <c r="F329" s="52"/>
      <c r="G329" s="52"/>
      <c r="H329" s="53">
        <v>10000</v>
      </c>
      <c r="I329" s="52">
        <v>10000</v>
      </c>
      <c r="J329" s="53">
        <v>10000</v>
      </c>
      <c r="K329" s="52"/>
      <c r="L329" s="77"/>
      <c r="M329" s="77"/>
      <c r="N329" s="77">
        <v>200000</v>
      </c>
      <c r="O329" s="39"/>
      <c r="P329" s="39"/>
      <c r="Q329" s="39"/>
      <c r="R329" s="138"/>
      <c r="S329" s="141"/>
      <c r="T329" s="141"/>
      <c r="U329" s="141"/>
      <c r="V329" s="141"/>
      <c r="W329" s="141"/>
      <c r="X329" s="141"/>
      <c r="Y329" s="141"/>
      <c r="Z329" s="141"/>
      <c r="AA329" s="141"/>
      <c r="AB329" s="141"/>
      <c r="AC329" s="141"/>
      <c r="AD329" s="141"/>
      <c r="AE329" s="141"/>
      <c r="AF329" s="141"/>
      <c r="AG329" s="141"/>
      <c r="AH329" s="141"/>
      <c r="AI329" s="141"/>
      <c r="AJ329" s="141"/>
      <c r="AK329" s="142"/>
      <c r="AL329" s="142"/>
      <c r="AM329" s="142"/>
      <c r="AN329" s="142"/>
      <c r="AO329" s="142"/>
      <c r="AP329" s="142"/>
      <c r="AQ329" s="142"/>
      <c r="AR329" s="142"/>
      <c r="AS329" s="142"/>
    </row>
    <row r="330" spans="1:45" s="37" customFormat="1" x14ac:dyDescent="0.2">
      <c r="A330" s="161"/>
      <c r="B330" s="87"/>
      <c r="C330" s="32"/>
      <c r="D330" s="52"/>
      <c r="E330" s="52"/>
      <c r="F330" s="52"/>
      <c r="G330" s="52"/>
      <c r="H330" s="53"/>
      <c r="I330" s="52"/>
      <c r="J330" s="53"/>
      <c r="K330" s="52"/>
      <c r="L330" s="77"/>
      <c r="M330" s="77"/>
      <c r="N330" s="77"/>
      <c r="O330" s="36"/>
      <c r="P330" s="36"/>
      <c r="Q330" s="36"/>
      <c r="R330" s="141"/>
      <c r="S330" s="139"/>
      <c r="T330" s="139"/>
      <c r="U330" s="139"/>
      <c r="V330" s="139"/>
      <c r="W330" s="139"/>
      <c r="X330" s="139"/>
      <c r="Y330" s="139"/>
      <c r="Z330" s="139"/>
      <c r="AA330" s="139"/>
      <c r="AB330" s="139"/>
      <c r="AC330" s="139"/>
      <c r="AD330" s="139"/>
      <c r="AE330" s="139"/>
      <c r="AF330" s="139"/>
      <c r="AG330" s="139"/>
      <c r="AH330" s="139"/>
      <c r="AI330" s="139"/>
      <c r="AJ330" s="139"/>
      <c r="AK330" s="140"/>
      <c r="AL330" s="140"/>
      <c r="AM330" s="140"/>
      <c r="AN330" s="140"/>
      <c r="AO330" s="140"/>
      <c r="AP330" s="140"/>
      <c r="AQ330" s="140"/>
      <c r="AR330" s="140"/>
      <c r="AS330" s="140"/>
    </row>
    <row r="331" spans="1:45" s="40" customFormat="1" x14ac:dyDescent="0.2">
      <c r="A331" s="162"/>
      <c r="B331" s="87" t="s">
        <v>366</v>
      </c>
      <c r="C331" s="32" t="s">
        <v>367</v>
      </c>
      <c r="D331" s="52">
        <v>80000</v>
      </c>
      <c r="E331" s="52"/>
      <c r="F331" s="52"/>
      <c r="G331" s="52"/>
      <c r="H331" s="53">
        <v>0</v>
      </c>
      <c r="I331" s="52"/>
      <c r="J331" s="53">
        <v>0</v>
      </c>
      <c r="K331" s="52"/>
      <c r="L331" s="77"/>
      <c r="M331" s="77"/>
      <c r="N331" s="77">
        <v>80000</v>
      </c>
      <c r="O331" s="39"/>
      <c r="P331" s="39"/>
      <c r="Q331" s="39"/>
      <c r="R331" s="138"/>
      <c r="S331" s="141"/>
      <c r="T331" s="141"/>
      <c r="U331" s="141"/>
      <c r="V331" s="141"/>
      <c r="W331" s="141"/>
      <c r="X331" s="141"/>
      <c r="Y331" s="141"/>
      <c r="Z331" s="141"/>
      <c r="AA331" s="141"/>
      <c r="AB331" s="141"/>
      <c r="AC331" s="141"/>
      <c r="AD331" s="141"/>
      <c r="AE331" s="141"/>
      <c r="AF331" s="141"/>
      <c r="AG331" s="141"/>
      <c r="AH331" s="141"/>
      <c r="AI331" s="141"/>
      <c r="AJ331" s="141"/>
      <c r="AK331" s="142"/>
      <c r="AL331" s="142"/>
      <c r="AM331" s="142"/>
      <c r="AN331" s="142"/>
      <c r="AO331" s="142"/>
      <c r="AP331" s="142"/>
      <c r="AQ331" s="142"/>
      <c r="AR331" s="142"/>
      <c r="AS331" s="142"/>
    </row>
    <row r="332" spans="1:45" s="37" customFormat="1" x14ac:dyDescent="0.2">
      <c r="A332" s="161"/>
      <c r="B332" s="87"/>
      <c r="C332" s="32"/>
      <c r="D332" s="52"/>
      <c r="E332" s="52"/>
      <c r="F332" s="52"/>
      <c r="G332" s="52"/>
      <c r="H332" s="53"/>
      <c r="I332" s="52"/>
      <c r="J332" s="53"/>
      <c r="K332" s="52"/>
      <c r="L332" s="77"/>
      <c r="M332" s="77"/>
      <c r="N332" s="77"/>
      <c r="O332" s="36"/>
      <c r="P332" s="36"/>
      <c r="Q332" s="36"/>
      <c r="R332" s="141"/>
      <c r="S332" s="139"/>
      <c r="T332" s="139"/>
      <c r="U332" s="139"/>
      <c r="V332" s="139"/>
      <c r="W332" s="139"/>
      <c r="X332" s="139"/>
      <c r="Y332" s="139"/>
      <c r="Z332" s="139"/>
      <c r="AA332" s="139"/>
      <c r="AB332" s="139"/>
      <c r="AC332" s="139"/>
      <c r="AD332" s="139"/>
      <c r="AE332" s="139"/>
      <c r="AF332" s="139"/>
      <c r="AG332" s="139"/>
      <c r="AH332" s="139"/>
      <c r="AI332" s="139"/>
      <c r="AJ332" s="139"/>
      <c r="AK332" s="140"/>
      <c r="AL332" s="140"/>
      <c r="AM332" s="140"/>
      <c r="AN332" s="140"/>
      <c r="AO332" s="140"/>
      <c r="AP332" s="140"/>
      <c r="AQ332" s="140"/>
      <c r="AR332" s="140"/>
      <c r="AS332" s="140"/>
    </row>
    <row r="333" spans="1:45" s="40" customFormat="1" x14ac:dyDescent="0.2">
      <c r="A333" s="162"/>
      <c r="B333" s="87" t="s">
        <v>368</v>
      </c>
      <c r="C333" s="32" t="s">
        <v>369</v>
      </c>
      <c r="D333" s="52">
        <v>170000</v>
      </c>
      <c r="E333" s="52"/>
      <c r="F333" s="52"/>
      <c r="G333" s="52"/>
      <c r="H333" s="53">
        <v>10000</v>
      </c>
      <c r="I333" s="52">
        <v>10000</v>
      </c>
      <c r="J333" s="53">
        <v>10000</v>
      </c>
      <c r="K333" s="52"/>
      <c r="L333" s="77"/>
      <c r="M333" s="77"/>
      <c r="N333" s="77">
        <v>150000</v>
      </c>
      <c r="O333" s="39"/>
      <c r="P333" s="39"/>
      <c r="Q333" s="39"/>
      <c r="R333" s="138"/>
      <c r="S333" s="141"/>
      <c r="T333" s="141"/>
      <c r="U333" s="141"/>
      <c r="V333" s="141"/>
      <c r="W333" s="141"/>
      <c r="X333" s="141"/>
      <c r="Y333" s="141"/>
      <c r="Z333" s="141"/>
      <c r="AA333" s="141"/>
      <c r="AB333" s="141"/>
      <c r="AC333" s="141"/>
      <c r="AD333" s="141"/>
      <c r="AE333" s="141"/>
      <c r="AF333" s="141"/>
      <c r="AG333" s="141"/>
      <c r="AH333" s="141"/>
      <c r="AI333" s="141"/>
      <c r="AJ333" s="141"/>
      <c r="AK333" s="142"/>
      <c r="AL333" s="142"/>
      <c r="AM333" s="142"/>
      <c r="AN333" s="142"/>
      <c r="AO333" s="142"/>
      <c r="AP333" s="142"/>
      <c r="AQ333" s="142"/>
      <c r="AR333" s="142"/>
      <c r="AS333" s="142"/>
    </row>
    <row r="334" spans="1:45" s="37" customFormat="1" x14ac:dyDescent="0.2">
      <c r="A334" s="161"/>
      <c r="B334" s="87"/>
      <c r="C334" s="32"/>
      <c r="D334" s="52"/>
      <c r="E334" s="52"/>
      <c r="F334" s="52"/>
      <c r="G334" s="52"/>
      <c r="H334" s="53"/>
      <c r="I334" s="52"/>
      <c r="J334" s="53"/>
      <c r="K334" s="52"/>
      <c r="L334" s="77"/>
      <c r="M334" s="77"/>
      <c r="N334" s="77"/>
      <c r="O334" s="36"/>
      <c r="P334" s="36"/>
      <c r="Q334" s="36"/>
      <c r="R334" s="141"/>
      <c r="S334" s="139"/>
      <c r="T334" s="139"/>
      <c r="U334" s="139"/>
      <c r="V334" s="139"/>
      <c r="W334" s="139"/>
      <c r="X334" s="139"/>
      <c r="Y334" s="139"/>
      <c r="Z334" s="139"/>
      <c r="AA334" s="139"/>
      <c r="AB334" s="139"/>
      <c r="AC334" s="139"/>
      <c r="AD334" s="139"/>
      <c r="AE334" s="139"/>
      <c r="AF334" s="139"/>
      <c r="AG334" s="139"/>
      <c r="AH334" s="139"/>
      <c r="AI334" s="139"/>
      <c r="AJ334" s="139"/>
      <c r="AK334" s="140"/>
      <c r="AL334" s="140"/>
      <c r="AM334" s="140"/>
      <c r="AN334" s="140"/>
      <c r="AO334" s="140"/>
      <c r="AP334" s="140"/>
      <c r="AQ334" s="140"/>
      <c r="AR334" s="140"/>
      <c r="AS334" s="140"/>
    </row>
    <row r="335" spans="1:45" s="40" customFormat="1" x14ac:dyDescent="0.2">
      <c r="A335" s="162"/>
      <c r="B335" s="87" t="s">
        <v>165</v>
      </c>
      <c r="C335" s="32" t="s">
        <v>166</v>
      </c>
      <c r="D335" s="52">
        <v>260000</v>
      </c>
      <c r="E335" s="52">
        <v>20000</v>
      </c>
      <c r="F335" s="52"/>
      <c r="G335" s="52"/>
      <c r="H335" s="53">
        <v>0</v>
      </c>
      <c r="I335" s="52"/>
      <c r="J335" s="53">
        <v>0</v>
      </c>
      <c r="K335" s="52"/>
      <c r="L335" s="77">
        <v>240000</v>
      </c>
      <c r="M335" s="77"/>
      <c r="N335" s="77"/>
      <c r="O335" s="39"/>
      <c r="P335" s="39"/>
      <c r="Q335" s="39"/>
      <c r="R335" s="138"/>
      <c r="S335" s="141"/>
      <c r="T335" s="141"/>
      <c r="U335" s="141"/>
      <c r="V335" s="141"/>
      <c r="W335" s="141"/>
      <c r="X335" s="141"/>
      <c r="Y335" s="141"/>
      <c r="Z335" s="141"/>
      <c r="AA335" s="141"/>
      <c r="AB335" s="141"/>
      <c r="AC335" s="141"/>
      <c r="AD335" s="141"/>
      <c r="AE335" s="141"/>
      <c r="AF335" s="141"/>
      <c r="AG335" s="141"/>
      <c r="AH335" s="141"/>
      <c r="AI335" s="141"/>
      <c r="AJ335" s="141"/>
      <c r="AK335" s="142"/>
      <c r="AL335" s="142"/>
      <c r="AM335" s="142"/>
      <c r="AN335" s="142"/>
      <c r="AO335" s="142"/>
      <c r="AP335" s="142"/>
      <c r="AQ335" s="142"/>
      <c r="AR335" s="142"/>
      <c r="AS335" s="142"/>
    </row>
    <row r="336" spans="1:45" s="37" customFormat="1" x14ac:dyDescent="0.2">
      <c r="A336" s="161"/>
      <c r="B336" s="87"/>
      <c r="C336" s="32"/>
      <c r="D336" s="52"/>
      <c r="E336" s="52"/>
      <c r="F336" s="52"/>
      <c r="G336" s="52"/>
      <c r="H336" s="53"/>
      <c r="I336" s="52"/>
      <c r="J336" s="53"/>
      <c r="K336" s="52"/>
      <c r="L336" s="77"/>
      <c r="M336" s="77"/>
      <c r="N336" s="77"/>
      <c r="O336" s="36"/>
      <c r="P336" s="36"/>
      <c r="Q336" s="36"/>
      <c r="R336" s="141"/>
      <c r="S336" s="139"/>
      <c r="T336" s="139"/>
      <c r="U336" s="139"/>
      <c r="V336" s="139"/>
      <c r="W336" s="139"/>
      <c r="X336" s="139"/>
      <c r="Y336" s="139"/>
      <c r="Z336" s="139"/>
      <c r="AA336" s="139"/>
      <c r="AB336" s="139"/>
      <c r="AC336" s="139"/>
      <c r="AD336" s="139"/>
      <c r="AE336" s="139"/>
      <c r="AF336" s="139"/>
      <c r="AG336" s="139"/>
      <c r="AH336" s="139"/>
      <c r="AI336" s="139"/>
      <c r="AJ336" s="139"/>
      <c r="AK336" s="140"/>
      <c r="AL336" s="140"/>
      <c r="AM336" s="140"/>
      <c r="AN336" s="140"/>
      <c r="AO336" s="140"/>
      <c r="AP336" s="140"/>
      <c r="AQ336" s="140"/>
      <c r="AR336" s="140"/>
      <c r="AS336" s="140"/>
    </row>
    <row r="337" spans="1:45" s="40" customFormat="1" x14ac:dyDescent="0.2">
      <c r="A337" s="162"/>
      <c r="B337" s="87" t="s">
        <v>370</v>
      </c>
      <c r="C337" s="32" t="s">
        <v>371</v>
      </c>
      <c r="D337" s="52">
        <v>1200000</v>
      </c>
      <c r="E337" s="52">
        <v>45000</v>
      </c>
      <c r="F337" s="52"/>
      <c r="G337" s="52"/>
      <c r="H337" s="53">
        <v>25000</v>
      </c>
      <c r="I337" s="52">
        <v>20000</v>
      </c>
      <c r="J337" s="53">
        <v>20000</v>
      </c>
      <c r="K337" s="52"/>
      <c r="L337" s="77"/>
      <c r="M337" s="77">
        <v>230000</v>
      </c>
      <c r="N337" s="77">
        <v>880000</v>
      </c>
      <c r="O337" s="39"/>
      <c r="P337" s="39"/>
      <c r="Q337" s="39"/>
      <c r="R337" s="138"/>
      <c r="S337" s="141"/>
      <c r="T337" s="141"/>
      <c r="U337" s="141"/>
      <c r="V337" s="141"/>
      <c r="W337" s="141"/>
      <c r="X337" s="141"/>
      <c r="Y337" s="141"/>
      <c r="Z337" s="141"/>
      <c r="AA337" s="141"/>
      <c r="AB337" s="141"/>
      <c r="AC337" s="141"/>
      <c r="AD337" s="141"/>
      <c r="AE337" s="141"/>
      <c r="AF337" s="141"/>
      <c r="AG337" s="141"/>
      <c r="AH337" s="141"/>
      <c r="AI337" s="141"/>
      <c r="AJ337" s="141"/>
      <c r="AK337" s="142"/>
      <c r="AL337" s="142"/>
      <c r="AM337" s="142"/>
      <c r="AN337" s="142"/>
      <c r="AO337" s="142"/>
      <c r="AP337" s="142"/>
      <c r="AQ337" s="142"/>
      <c r="AR337" s="142"/>
      <c r="AS337" s="142"/>
    </row>
    <row r="338" spans="1:45" s="37" customFormat="1" x14ac:dyDescent="0.2">
      <c r="A338" s="161"/>
      <c r="B338" s="87"/>
      <c r="C338" s="32"/>
      <c r="D338" s="52"/>
      <c r="E338" s="52"/>
      <c r="F338" s="52"/>
      <c r="G338" s="52"/>
      <c r="H338" s="53"/>
      <c r="I338" s="52"/>
      <c r="J338" s="53"/>
      <c r="K338" s="52"/>
      <c r="L338" s="77"/>
      <c r="M338" s="77"/>
      <c r="N338" s="77"/>
      <c r="O338" s="36"/>
      <c r="P338" s="36"/>
      <c r="Q338" s="36"/>
      <c r="R338" s="141"/>
      <c r="S338" s="139"/>
      <c r="T338" s="139"/>
      <c r="U338" s="139"/>
      <c r="V338" s="139"/>
      <c r="W338" s="139"/>
      <c r="X338" s="139"/>
      <c r="Y338" s="139"/>
      <c r="Z338" s="139"/>
      <c r="AA338" s="139"/>
      <c r="AB338" s="139"/>
      <c r="AC338" s="139"/>
      <c r="AD338" s="139"/>
      <c r="AE338" s="139"/>
      <c r="AF338" s="139"/>
      <c r="AG338" s="139"/>
      <c r="AH338" s="139"/>
      <c r="AI338" s="139"/>
      <c r="AJ338" s="139"/>
      <c r="AK338" s="140"/>
      <c r="AL338" s="140"/>
      <c r="AM338" s="140"/>
      <c r="AN338" s="140"/>
      <c r="AO338" s="140"/>
      <c r="AP338" s="140"/>
      <c r="AQ338" s="140"/>
      <c r="AR338" s="140"/>
      <c r="AS338" s="140"/>
    </row>
    <row r="339" spans="1:45" s="40" customFormat="1" x14ac:dyDescent="0.2">
      <c r="A339" s="162"/>
      <c r="B339" s="93" t="s">
        <v>372</v>
      </c>
      <c r="C339" s="32" t="s">
        <v>373</v>
      </c>
      <c r="D339" s="52">
        <v>260000</v>
      </c>
      <c r="E339" s="52"/>
      <c r="F339" s="52"/>
      <c r="G339" s="52"/>
      <c r="H339" s="53">
        <v>20000</v>
      </c>
      <c r="I339" s="52"/>
      <c r="J339" s="53">
        <v>0</v>
      </c>
      <c r="K339" s="52"/>
      <c r="L339" s="77"/>
      <c r="M339" s="77"/>
      <c r="N339" s="77">
        <v>240000</v>
      </c>
      <c r="O339" s="39"/>
      <c r="P339" s="39"/>
      <c r="Q339" s="39"/>
      <c r="R339" s="138"/>
      <c r="S339" s="141"/>
      <c r="T339" s="141"/>
      <c r="U339" s="141"/>
      <c r="V339" s="141"/>
      <c r="W339" s="141"/>
      <c r="X339" s="141"/>
      <c r="Y339" s="141"/>
      <c r="Z339" s="141"/>
      <c r="AA339" s="141"/>
      <c r="AB339" s="141"/>
      <c r="AC339" s="141"/>
      <c r="AD339" s="141"/>
      <c r="AE339" s="141"/>
      <c r="AF339" s="141"/>
      <c r="AG339" s="141"/>
      <c r="AH339" s="141"/>
      <c r="AI339" s="141"/>
      <c r="AJ339" s="141"/>
      <c r="AK339" s="142"/>
      <c r="AL339" s="142"/>
      <c r="AM339" s="142"/>
      <c r="AN339" s="142"/>
      <c r="AO339" s="142"/>
      <c r="AP339" s="142"/>
      <c r="AQ339" s="142"/>
      <c r="AR339" s="142"/>
      <c r="AS339" s="142"/>
    </row>
    <row r="340" spans="1:45" s="37" customFormat="1" x14ac:dyDescent="0.2">
      <c r="A340" s="161"/>
      <c r="B340" s="87"/>
      <c r="C340" s="32"/>
      <c r="D340" s="52"/>
      <c r="E340" s="52"/>
      <c r="F340" s="52"/>
      <c r="G340" s="52"/>
      <c r="H340" s="53"/>
      <c r="I340" s="52"/>
      <c r="J340" s="53"/>
      <c r="K340" s="52"/>
      <c r="L340" s="77"/>
      <c r="M340" s="77"/>
      <c r="N340" s="77"/>
      <c r="O340" s="36"/>
      <c r="P340" s="36"/>
      <c r="Q340" s="36"/>
      <c r="R340" s="141"/>
      <c r="S340" s="139"/>
      <c r="T340" s="139"/>
      <c r="U340" s="139"/>
      <c r="V340" s="139"/>
      <c r="W340" s="139"/>
      <c r="X340" s="139"/>
      <c r="Y340" s="139"/>
      <c r="Z340" s="139"/>
      <c r="AA340" s="139"/>
      <c r="AB340" s="139"/>
      <c r="AC340" s="139"/>
      <c r="AD340" s="139"/>
      <c r="AE340" s="139"/>
      <c r="AF340" s="139"/>
      <c r="AG340" s="139"/>
      <c r="AH340" s="139"/>
      <c r="AI340" s="139"/>
      <c r="AJ340" s="139"/>
      <c r="AK340" s="140"/>
      <c r="AL340" s="140"/>
      <c r="AM340" s="140"/>
      <c r="AN340" s="140"/>
      <c r="AO340" s="140"/>
      <c r="AP340" s="140"/>
      <c r="AQ340" s="140"/>
      <c r="AR340" s="140"/>
      <c r="AS340" s="140"/>
    </row>
    <row r="341" spans="1:45" s="92" customFormat="1" x14ac:dyDescent="0.2">
      <c r="A341" s="165"/>
      <c r="B341" s="93" t="s">
        <v>374</v>
      </c>
      <c r="C341" s="89" t="s">
        <v>375</v>
      </c>
      <c r="D341" s="90">
        <v>100000</v>
      </c>
      <c r="E341" s="90">
        <v>50000</v>
      </c>
      <c r="F341" s="90"/>
      <c r="G341" s="90"/>
      <c r="H341" s="91">
        <v>50000</v>
      </c>
      <c r="I341" s="90"/>
      <c r="J341" s="91"/>
      <c r="K341" s="90"/>
      <c r="L341" s="77"/>
      <c r="M341" s="77"/>
      <c r="N341" s="77"/>
      <c r="O341" s="82"/>
      <c r="P341" s="82"/>
      <c r="Q341" s="82"/>
      <c r="R341" s="138"/>
      <c r="S341" s="148"/>
      <c r="T341" s="148"/>
      <c r="U341" s="148"/>
      <c r="V341" s="148"/>
      <c r="W341" s="148"/>
      <c r="X341" s="148"/>
      <c r="Y341" s="148"/>
      <c r="Z341" s="148"/>
      <c r="AA341" s="148"/>
      <c r="AB341" s="148"/>
      <c r="AC341" s="148"/>
      <c r="AD341" s="148"/>
      <c r="AE341" s="148"/>
      <c r="AF341" s="148"/>
      <c r="AG341" s="148"/>
      <c r="AH341" s="148"/>
      <c r="AI341" s="148"/>
      <c r="AJ341" s="148"/>
      <c r="AK341" s="149"/>
      <c r="AL341" s="149"/>
      <c r="AM341" s="149"/>
      <c r="AN341" s="149"/>
      <c r="AO341" s="149"/>
      <c r="AP341" s="149"/>
      <c r="AQ341" s="149"/>
      <c r="AR341" s="149"/>
      <c r="AS341" s="149"/>
    </row>
    <row r="342" spans="1:45" s="37" customFormat="1" x14ac:dyDescent="0.2">
      <c r="A342" s="161"/>
      <c r="B342" s="87"/>
      <c r="C342" s="32"/>
      <c r="D342" s="52"/>
      <c r="E342" s="52"/>
      <c r="F342" s="52"/>
      <c r="G342" s="52"/>
      <c r="H342" s="53"/>
      <c r="I342" s="52"/>
      <c r="J342" s="53"/>
      <c r="K342" s="52"/>
      <c r="L342" s="77"/>
      <c r="M342" s="77"/>
      <c r="N342" s="77"/>
      <c r="O342" s="36"/>
      <c r="P342" s="36"/>
      <c r="Q342" s="36"/>
      <c r="R342" s="141"/>
      <c r="S342" s="139"/>
      <c r="T342" s="139"/>
      <c r="U342" s="139"/>
      <c r="V342" s="139"/>
      <c r="W342" s="139"/>
      <c r="X342" s="139"/>
      <c r="Y342" s="139"/>
      <c r="Z342" s="139"/>
      <c r="AA342" s="139"/>
      <c r="AB342" s="139"/>
      <c r="AC342" s="139"/>
      <c r="AD342" s="139"/>
      <c r="AE342" s="139"/>
      <c r="AF342" s="139"/>
      <c r="AG342" s="139"/>
      <c r="AH342" s="139"/>
      <c r="AI342" s="139"/>
      <c r="AJ342" s="139"/>
      <c r="AK342" s="140"/>
      <c r="AL342" s="140"/>
      <c r="AM342" s="140"/>
      <c r="AN342" s="140"/>
      <c r="AO342" s="140"/>
      <c r="AP342" s="140"/>
      <c r="AQ342" s="140"/>
      <c r="AR342" s="140"/>
      <c r="AS342" s="140"/>
    </row>
    <row r="343" spans="1:45" s="40" customFormat="1" x14ac:dyDescent="0.2">
      <c r="A343" s="162"/>
      <c r="B343" s="87" t="s">
        <v>376</v>
      </c>
      <c r="C343" s="32" t="s">
        <v>377</v>
      </c>
      <c r="D343" s="52">
        <v>260000</v>
      </c>
      <c r="E343" s="52"/>
      <c r="F343" s="52"/>
      <c r="G343" s="52"/>
      <c r="H343" s="53">
        <v>0</v>
      </c>
      <c r="I343" s="52"/>
      <c r="J343" s="53">
        <v>20000</v>
      </c>
      <c r="K343" s="52"/>
      <c r="L343" s="77"/>
      <c r="M343" s="77"/>
      <c r="N343" s="77">
        <v>240000</v>
      </c>
      <c r="O343" s="39"/>
      <c r="P343" s="39"/>
      <c r="Q343" s="39"/>
      <c r="R343" s="138"/>
      <c r="S343" s="141"/>
      <c r="T343" s="141"/>
      <c r="U343" s="141"/>
      <c r="V343" s="141"/>
      <c r="W343" s="141"/>
      <c r="X343" s="141"/>
      <c r="Y343" s="141"/>
      <c r="Z343" s="141"/>
      <c r="AA343" s="141"/>
      <c r="AB343" s="141"/>
      <c r="AC343" s="141"/>
      <c r="AD343" s="141"/>
      <c r="AE343" s="141"/>
      <c r="AF343" s="141"/>
      <c r="AG343" s="141"/>
      <c r="AH343" s="141"/>
      <c r="AI343" s="141"/>
      <c r="AJ343" s="141"/>
      <c r="AK343" s="142"/>
      <c r="AL343" s="142"/>
      <c r="AM343" s="142"/>
      <c r="AN343" s="142"/>
      <c r="AO343" s="142"/>
      <c r="AP343" s="142"/>
      <c r="AQ343" s="142"/>
      <c r="AR343" s="142"/>
      <c r="AS343" s="142"/>
    </row>
    <row r="344" spans="1:45" s="37" customFormat="1" x14ac:dyDescent="0.2">
      <c r="A344" s="161"/>
      <c r="B344" s="87"/>
      <c r="C344" s="32"/>
      <c r="D344" s="52"/>
      <c r="E344" s="52"/>
      <c r="F344" s="52"/>
      <c r="G344" s="52"/>
      <c r="H344" s="53"/>
      <c r="I344" s="52"/>
      <c r="J344" s="53"/>
      <c r="K344" s="52"/>
      <c r="L344" s="77"/>
      <c r="M344" s="77"/>
      <c r="N344" s="77"/>
      <c r="O344" s="36"/>
      <c r="P344" s="36"/>
      <c r="Q344" s="36"/>
      <c r="R344" s="141"/>
      <c r="S344" s="139"/>
      <c r="T344" s="139"/>
      <c r="U344" s="139"/>
      <c r="V344" s="139"/>
      <c r="W344" s="139"/>
      <c r="X344" s="139"/>
      <c r="Y344" s="139"/>
      <c r="Z344" s="139"/>
      <c r="AA344" s="139"/>
      <c r="AB344" s="139"/>
      <c r="AC344" s="139"/>
      <c r="AD344" s="139"/>
      <c r="AE344" s="139"/>
      <c r="AF344" s="139"/>
      <c r="AG344" s="139"/>
      <c r="AH344" s="139"/>
      <c r="AI344" s="139"/>
      <c r="AJ344" s="139"/>
      <c r="AK344" s="140"/>
      <c r="AL344" s="140"/>
      <c r="AM344" s="140"/>
      <c r="AN344" s="140"/>
      <c r="AO344" s="140"/>
      <c r="AP344" s="140"/>
      <c r="AQ344" s="140"/>
      <c r="AR344" s="140"/>
      <c r="AS344" s="140"/>
    </row>
    <row r="345" spans="1:45" s="40" customFormat="1" x14ac:dyDescent="0.2">
      <c r="A345" s="162"/>
      <c r="B345" s="87" t="s">
        <v>378</v>
      </c>
      <c r="C345" s="32" t="s">
        <v>379</v>
      </c>
      <c r="D345" s="52">
        <v>70000</v>
      </c>
      <c r="E345" s="52"/>
      <c r="F345" s="52"/>
      <c r="G345" s="52"/>
      <c r="H345" s="53">
        <v>5000</v>
      </c>
      <c r="I345" s="52">
        <v>65000</v>
      </c>
      <c r="J345" s="53">
        <v>65000</v>
      </c>
      <c r="K345" s="52"/>
      <c r="L345" s="77"/>
      <c r="M345" s="77"/>
      <c r="N345" s="77"/>
      <c r="O345" s="39"/>
      <c r="P345" s="39"/>
      <c r="Q345" s="39"/>
      <c r="R345" s="138"/>
      <c r="S345" s="141"/>
      <c r="T345" s="141"/>
      <c r="U345" s="141"/>
      <c r="V345" s="141"/>
      <c r="W345" s="141"/>
      <c r="X345" s="141"/>
      <c r="Y345" s="141"/>
      <c r="Z345" s="141"/>
      <c r="AA345" s="141"/>
      <c r="AB345" s="141"/>
      <c r="AC345" s="141"/>
      <c r="AD345" s="141"/>
      <c r="AE345" s="141"/>
      <c r="AF345" s="141"/>
      <c r="AG345" s="141"/>
      <c r="AH345" s="141"/>
      <c r="AI345" s="141"/>
      <c r="AJ345" s="141"/>
      <c r="AK345" s="142"/>
      <c r="AL345" s="142"/>
      <c r="AM345" s="142"/>
      <c r="AN345" s="142"/>
      <c r="AO345" s="142"/>
      <c r="AP345" s="142"/>
      <c r="AQ345" s="142"/>
      <c r="AR345" s="142"/>
      <c r="AS345" s="142"/>
    </row>
    <row r="346" spans="1:45" s="37" customFormat="1" x14ac:dyDescent="0.2">
      <c r="A346" s="161"/>
      <c r="B346" s="87"/>
      <c r="C346" s="32"/>
      <c r="D346" s="52"/>
      <c r="E346" s="52"/>
      <c r="F346" s="52"/>
      <c r="G346" s="52"/>
      <c r="H346" s="53"/>
      <c r="I346" s="52"/>
      <c r="J346" s="53"/>
      <c r="K346" s="52"/>
      <c r="L346" s="77"/>
      <c r="M346" s="77"/>
      <c r="N346" s="77"/>
      <c r="O346" s="36"/>
      <c r="P346" s="36"/>
      <c r="Q346" s="36"/>
      <c r="R346" s="141"/>
      <c r="S346" s="139"/>
      <c r="T346" s="139"/>
      <c r="U346" s="139"/>
      <c r="V346" s="139"/>
      <c r="W346" s="139"/>
      <c r="X346" s="139"/>
      <c r="Y346" s="139"/>
      <c r="Z346" s="139"/>
      <c r="AA346" s="139"/>
      <c r="AB346" s="139"/>
      <c r="AC346" s="139"/>
      <c r="AD346" s="139"/>
      <c r="AE346" s="139"/>
      <c r="AF346" s="139"/>
      <c r="AG346" s="139"/>
      <c r="AH346" s="139"/>
      <c r="AI346" s="139"/>
      <c r="AJ346" s="139"/>
      <c r="AK346" s="140"/>
      <c r="AL346" s="140"/>
      <c r="AM346" s="140"/>
      <c r="AN346" s="140"/>
      <c r="AO346" s="140"/>
      <c r="AP346" s="140"/>
      <c r="AQ346" s="140"/>
      <c r="AR346" s="140"/>
      <c r="AS346" s="140"/>
    </row>
    <row r="347" spans="1:45" s="40" customFormat="1" x14ac:dyDescent="0.2">
      <c r="A347" s="162"/>
      <c r="B347" s="87" t="s">
        <v>167</v>
      </c>
      <c r="C347" s="32" t="s">
        <v>168</v>
      </c>
      <c r="D347" s="52">
        <v>190000</v>
      </c>
      <c r="E347" s="52">
        <v>25000</v>
      </c>
      <c r="F347" s="52"/>
      <c r="G347" s="52"/>
      <c r="H347" s="53">
        <v>165000</v>
      </c>
      <c r="I347" s="52"/>
      <c r="J347" s="53"/>
      <c r="K347" s="52"/>
      <c r="L347" s="77"/>
      <c r="M347" s="77"/>
      <c r="N347" s="77"/>
      <c r="O347" s="39"/>
      <c r="P347" s="39"/>
      <c r="Q347" s="39"/>
      <c r="R347" s="138"/>
      <c r="S347" s="141"/>
      <c r="T347" s="141"/>
      <c r="U347" s="141"/>
      <c r="V347" s="141"/>
      <c r="W347" s="141"/>
      <c r="X347" s="141"/>
      <c r="Y347" s="141"/>
      <c r="Z347" s="141"/>
      <c r="AA347" s="141"/>
      <c r="AB347" s="141"/>
      <c r="AC347" s="141"/>
      <c r="AD347" s="141"/>
      <c r="AE347" s="141"/>
      <c r="AF347" s="141"/>
      <c r="AG347" s="141"/>
      <c r="AH347" s="141"/>
      <c r="AI347" s="141"/>
      <c r="AJ347" s="141"/>
      <c r="AK347" s="142"/>
      <c r="AL347" s="142"/>
      <c r="AM347" s="142"/>
      <c r="AN347" s="142"/>
      <c r="AO347" s="142"/>
      <c r="AP347" s="142"/>
      <c r="AQ347" s="142"/>
      <c r="AR347" s="142"/>
      <c r="AS347" s="142"/>
    </row>
    <row r="348" spans="1:45" s="37" customFormat="1" x14ac:dyDescent="0.2">
      <c r="A348" s="161"/>
      <c r="B348" s="87"/>
      <c r="C348" s="32"/>
      <c r="D348" s="52"/>
      <c r="E348" s="52"/>
      <c r="F348" s="52"/>
      <c r="G348" s="52"/>
      <c r="H348" s="53"/>
      <c r="I348" s="52"/>
      <c r="J348" s="53"/>
      <c r="K348" s="52"/>
      <c r="L348" s="77"/>
      <c r="M348" s="77"/>
      <c r="N348" s="77"/>
      <c r="O348" s="36"/>
      <c r="P348" s="36"/>
      <c r="Q348" s="36"/>
      <c r="R348" s="141"/>
      <c r="S348" s="139"/>
      <c r="T348" s="139"/>
      <c r="U348" s="139"/>
      <c r="V348" s="139"/>
      <c r="W348" s="139"/>
      <c r="X348" s="139"/>
      <c r="Y348" s="139"/>
      <c r="Z348" s="139"/>
      <c r="AA348" s="139"/>
      <c r="AB348" s="139"/>
      <c r="AC348" s="139"/>
      <c r="AD348" s="139"/>
      <c r="AE348" s="139"/>
      <c r="AF348" s="139"/>
      <c r="AG348" s="139"/>
      <c r="AH348" s="139"/>
      <c r="AI348" s="139"/>
      <c r="AJ348" s="139"/>
      <c r="AK348" s="140"/>
      <c r="AL348" s="140"/>
      <c r="AM348" s="140"/>
      <c r="AN348" s="140"/>
      <c r="AO348" s="140"/>
      <c r="AP348" s="140"/>
      <c r="AQ348" s="140"/>
      <c r="AR348" s="140"/>
      <c r="AS348" s="140"/>
    </row>
    <row r="349" spans="1:45" s="40" customFormat="1" x14ac:dyDescent="0.2">
      <c r="A349" s="162"/>
      <c r="B349" s="87" t="s">
        <v>380</v>
      </c>
      <c r="C349" s="32" t="s">
        <v>169</v>
      </c>
      <c r="D349" s="52">
        <v>525000</v>
      </c>
      <c r="E349" s="52">
        <v>70000</v>
      </c>
      <c r="F349" s="52"/>
      <c r="G349" s="52"/>
      <c r="H349" s="53">
        <v>0</v>
      </c>
      <c r="I349" s="52"/>
      <c r="J349" s="53">
        <v>155000</v>
      </c>
      <c r="K349" s="52"/>
      <c r="L349" s="77">
        <v>300000</v>
      </c>
      <c r="M349" s="77"/>
      <c r="N349" s="77"/>
      <c r="O349" s="39"/>
      <c r="P349" s="39"/>
      <c r="Q349" s="39"/>
      <c r="R349" s="138"/>
      <c r="S349" s="141"/>
      <c r="T349" s="141"/>
      <c r="U349" s="141"/>
      <c r="V349" s="141"/>
      <c r="W349" s="141"/>
      <c r="X349" s="141"/>
      <c r="Y349" s="141"/>
      <c r="Z349" s="141"/>
      <c r="AA349" s="141"/>
      <c r="AB349" s="141"/>
      <c r="AC349" s="141"/>
      <c r="AD349" s="141"/>
      <c r="AE349" s="141"/>
      <c r="AF349" s="141"/>
      <c r="AG349" s="141"/>
      <c r="AH349" s="141"/>
      <c r="AI349" s="141"/>
      <c r="AJ349" s="141"/>
      <c r="AK349" s="142"/>
      <c r="AL349" s="142"/>
      <c r="AM349" s="142"/>
      <c r="AN349" s="142"/>
      <c r="AO349" s="142"/>
      <c r="AP349" s="142"/>
      <c r="AQ349" s="142"/>
      <c r="AR349" s="142"/>
      <c r="AS349" s="142"/>
    </row>
    <row r="350" spans="1:45" s="37" customFormat="1" x14ac:dyDescent="0.2">
      <c r="A350" s="161"/>
      <c r="B350" s="87"/>
      <c r="C350" s="32"/>
      <c r="D350" s="52"/>
      <c r="E350" s="52"/>
      <c r="F350" s="52"/>
      <c r="G350" s="52"/>
      <c r="H350" s="53"/>
      <c r="I350" s="52"/>
      <c r="J350" s="53"/>
      <c r="K350" s="52"/>
      <c r="L350" s="77"/>
      <c r="M350" s="77"/>
      <c r="N350" s="77"/>
      <c r="O350" s="36"/>
      <c r="P350" s="36"/>
      <c r="Q350" s="36"/>
      <c r="R350" s="141"/>
      <c r="S350" s="139"/>
      <c r="T350" s="139"/>
      <c r="U350" s="139"/>
      <c r="V350" s="139"/>
      <c r="W350" s="139"/>
      <c r="X350" s="139"/>
      <c r="Y350" s="139"/>
      <c r="Z350" s="139"/>
      <c r="AA350" s="139"/>
      <c r="AB350" s="139"/>
      <c r="AC350" s="139"/>
      <c r="AD350" s="139"/>
      <c r="AE350" s="139"/>
      <c r="AF350" s="139"/>
      <c r="AG350" s="139"/>
      <c r="AH350" s="139"/>
      <c r="AI350" s="139"/>
      <c r="AJ350" s="139"/>
      <c r="AK350" s="140"/>
      <c r="AL350" s="140"/>
      <c r="AM350" s="140"/>
      <c r="AN350" s="140"/>
      <c r="AO350" s="140"/>
      <c r="AP350" s="140"/>
      <c r="AQ350" s="140"/>
      <c r="AR350" s="140"/>
      <c r="AS350" s="140"/>
    </row>
    <row r="351" spans="1:45" s="40" customFormat="1" x14ac:dyDescent="0.2">
      <c r="A351" s="162"/>
      <c r="B351" s="87" t="s">
        <v>381</v>
      </c>
      <c r="C351" s="32" t="s">
        <v>170</v>
      </c>
      <c r="D351" s="52">
        <v>460000</v>
      </c>
      <c r="E351" s="52">
        <v>20000</v>
      </c>
      <c r="F351" s="52"/>
      <c r="G351" s="52"/>
      <c r="H351" s="53">
        <v>40000</v>
      </c>
      <c r="I351" s="52">
        <v>10000</v>
      </c>
      <c r="J351" s="53">
        <v>10000</v>
      </c>
      <c r="K351" s="52"/>
      <c r="L351" s="77"/>
      <c r="M351" s="77"/>
      <c r="N351" s="77">
        <v>390000</v>
      </c>
      <c r="O351" s="39"/>
      <c r="P351" s="39"/>
      <c r="Q351" s="39"/>
      <c r="R351" s="138"/>
      <c r="S351" s="141"/>
      <c r="T351" s="141"/>
      <c r="U351" s="141"/>
      <c r="V351" s="141"/>
      <c r="W351" s="141"/>
      <c r="X351" s="141"/>
      <c r="Y351" s="141"/>
      <c r="Z351" s="141"/>
      <c r="AA351" s="141"/>
      <c r="AB351" s="141"/>
      <c r="AC351" s="141"/>
      <c r="AD351" s="141"/>
      <c r="AE351" s="141"/>
      <c r="AF351" s="141"/>
      <c r="AG351" s="141"/>
      <c r="AH351" s="141"/>
      <c r="AI351" s="141"/>
      <c r="AJ351" s="141"/>
      <c r="AK351" s="142"/>
      <c r="AL351" s="142"/>
      <c r="AM351" s="142"/>
      <c r="AN351" s="142"/>
      <c r="AO351" s="142"/>
      <c r="AP351" s="142"/>
      <c r="AQ351" s="142"/>
      <c r="AR351" s="142"/>
      <c r="AS351" s="142"/>
    </row>
    <row r="352" spans="1:45" s="37" customFormat="1" x14ac:dyDescent="0.2">
      <c r="A352" s="161"/>
      <c r="B352" s="87"/>
      <c r="C352" s="32"/>
      <c r="D352" s="52"/>
      <c r="E352" s="52"/>
      <c r="F352" s="52"/>
      <c r="G352" s="52"/>
      <c r="H352" s="53"/>
      <c r="I352" s="52"/>
      <c r="J352" s="53"/>
      <c r="K352" s="52"/>
      <c r="L352" s="77"/>
      <c r="M352" s="77"/>
      <c r="N352" s="77"/>
      <c r="O352" s="36"/>
      <c r="P352" s="36"/>
      <c r="Q352" s="36"/>
      <c r="R352" s="141"/>
      <c r="S352" s="139"/>
      <c r="T352" s="139"/>
      <c r="U352" s="139"/>
      <c r="V352" s="139"/>
      <c r="W352" s="139"/>
      <c r="X352" s="139"/>
      <c r="Y352" s="139"/>
      <c r="Z352" s="139"/>
      <c r="AA352" s="139"/>
      <c r="AB352" s="139"/>
      <c r="AC352" s="139"/>
      <c r="AD352" s="139"/>
      <c r="AE352" s="139"/>
      <c r="AF352" s="139"/>
      <c r="AG352" s="139"/>
      <c r="AH352" s="139"/>
      <c r="AI352" s="139"/>
      <c r="AJ352" s="139"/>
      <c r="AK352" s="140"/>
      <c r="AL352" s="140"/>
      <c r="AM352" s="140"/>
      <c r="AN352" s="140"/>
      <c r="AO352" s="140"/>
      <c r="AP352" s="140"/>
      <c r="AQ352" s="140"/>
      <c r="AR352" s="140"/>
      <c r="AS352" s="140"/>
    </row>
    <row r="353" spans="1:45" s="40" customFormat="1" ht="18" customHeight="1" x14ac:dyDescent="0.2">
      <c r="A353" s="162"/>
      <c r="B353" s="154" t="s">
        <v>382</v>
      </c>
      <c r="C353" s="32" t="s">
        <v>171</v>
      </c>
      <c r="D353" s="52">
        <v>500000</v>
      </c>
      <c r="E353" s="52">
        <v>20000</v>
      </c>
      <c r="F353" s="52"/>
      <c r="G353" s="52"/>
      <c r="H353" s="53">
        <v>50000</v>
      </c>
      <c r="I353" s="52">
        <v>10000</v>
      </c>
      <c r="J353" s="53">
        <v>10000</v>
      </c>
      <c r="K353" s="52"/>
      <c r="L353" s="77"/>
      <c r="M353" s="77"/>
      <c r="N353" s="77">
        <v>420000</v>
      </c>
      <c r="O353" s="39"/>
      <c r="P353" s="39"/>
      <c r="Q353" s="39"/>
      <c r="R353" s="138"/>
      <c r="S353" s="141"/>
      <c r="T353" s="141"/>
      <c r="U353" s="141"/>
      <c r="V353" s="141"/>
      <c r="W353" s="141"/>
      <c r="X353" s="141"/>
      <c r="Y353" s="141"/>
      <c r="Z353" s="141"/>
      <c r="AA353" s="141"/>
      <c r="AB353" s="141"/>
      <c r="AC353" s="141"/>
      <c r="AD353" s="141"/>
      <c r="AE353" s="141"/>
      <c r="AF353" s="141"/>
      <c r="AG353" s="141"/>
      <c r="AH353" s="141"/>
      <c r="AI353" s="141"/>
      <c r="AJ353" s="141"/>
      <c r="AK353" s="142"/>
      <c r="AL353" s="142"/>
      <c r="AM353" s="142"/>
      <c r="AN353" s="142"/>
      <c r="AO353" s="142"/>
      <c r="AP353" s="142"/>
      <c r="AQ353" s="142"/>
      <c r="AR353" s="142"/>
      <c r="AS353" s="142"/>
    </row>
    <row r="354" spans="1:45" x14ac:dyDescent="0.2">
      <c r="A354" s="27"/>
      <c r="B354" s="32"/>
      <c r="C354" s="32"/>
      <c r="D354" s="52"/>
      <c r="E354" s="52"/>
      <c r="F354" s="52"/>
      <c r="G354" s="52"/>
      <c r="H354" s="53"/>
      <c r="I354" s="52"/>
      <c r="J354" s="53"/>
      <c r="K354" s="52"/>
      <c r="L354" s="77"/>
      <c r="M354" s="77"/>
      <c r="N354" s="77"/>
      <c r="O354" s="4"/>
      <c r="P354" s="5"/>
      <c r="Q354" s="9"/>
      <c r="R354" s="81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</row>
    <row r="355" spans="1:45" ht="21.75" customHeight="1" x14ac:dyDescent="0.25">
      <c r="A355" s="27"/>
      <c r="B355" s="32"/>
      <c r="C355" s="33" t="s">
        <v>27</v>
      </c>
      <c r="D355" s="52"/>
      <c r="E355" s="52"/>
      <c r="F355" s="52"/>
      <c r="G355" s="52"/>
      <c r="H355" s="53"/>
      <c r="I355" s="52"/>
      <c r="J355" s="53"/>
      <c r="K355" s="52"/>
      <c r="L355" s="77"/>
      <c r="M355" s="77"/>
      <c r="N355" s="77"/>
      <c r="O355" s="10"/>
      <c r="P355" s="7"/>
      <c r="Q355" s="6"/>
      <c r="R355" s="138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</row>
    <row r="356" spans="1:45" s="40" customFormat="1" x14ac:dyDescent="0.2">
      <c r="A356" s="162"/>
      <c r="B356" s="87" t="s">
        <v>383</v>
      </c>
      <c r="C356" s="32" t="s">
        <v>172</v>
      </c>
      <c r="D356" s="52">
        <v>60000</v>
      </c>
      <c r="E356" s="52">
        <v>10000</v>
      </c>
      <c r="F356" s="52"/>
      <c r="G356" s="52"/>
      <c r="H356" s="53">
        <v>50000</v>
      </c>
      <c r="I356" s="52"/>
      <c r="J356" s="53"/>
      <c r="K356" s="52"/>
      <c r="L356" s="77"/>
      <c r="M356" s="77"/>
      <c r="N356" s="77"/>
      <c r="O356" s="39"/>
      <c r="P356" s="39"/>
      <c r="Q356" s="39"/>
      <c r="R356" s="138"/>
      <c r="S356" s="141"/>
      <c r="T356" s="141"/>
      <c r="U356" s="141"/>
      <c r="V356" s="141"/>
      <c r="W356" s="141"/>
      <c r="X356" s="141"/>
      <c r="Y356" s="141"/>
      <c r="Z356" s="141"/>
      <c r="AA356" s="141"/>
      <c r="AB356" s="141"/>
      <c r="AC356" s="141"/>
      <c r="AD356" s="141"/>
      <c r="AE356" s="141"/>
      <c r="AF356" s="141"/>
      <c r="AG356" s="141"/>
      <c r="AH356" s="141"/>
      <c r="AI356" s="141"/>
      <c r="AJ356" s="141"/>
      <c r="AK356" s="142"/>
      <c r="AL356" s="142"/>
      <c r="AM356" s="142"/>
      <c r="AN356" s="142"/>
      <c r="AO356" s="142"/>
      <c r="AP356" s="142"/>
      <c r="AQ356" s="142"/>
      <c r="AR356" s="142"/>
      <c r="AS356" s="142"/>
    </row>
    <row r="357" spans="1:45" s="37" customFormat="1" x14ac:dyDescent="0.2">
      <c r="A357" s="161"/>
      <c r="B357" s="87"/>
      <c r="C357" s="32"/>
      <c r="D357" s="52"/>
      <c r="E357" s="52"/>
      <c r="F357" s="52"/>
      <c r="G357" s="52"/>
      <c r="H357" s="53"/>
      <c r="I357" s="52"/>
      <c r="J357" s="53"/>
      <c r="K357" s="52"/>
      <c r="L357" s="77"/>
      <c r="M357" s="77"/>
      <c r="N357" s="77"/>
      <c r="O357" s="36"/>
      <c r="P357" s="36"/>
      <c r="Q357" s="36"/>
      <c r="R357" s="141"/>
      <c r="S357" s="139"/>
      <c r="T357" s="139"/>
      <c r="U357" s="139"/>
      <c r="V357" s="139"/>
      <c r="W357" s="139"/>
      <c r="X357" s="139"/>
      <c r="Y357" s="139"/>
      <c r="Z357" s="139"/>
      <c r="AA357" s="139"/>
      <c r="AB357" s="139"/>
      <c r="AC357" s="139"/>
      <c r="AD357" s="139"/>
      <c r="AE357" s="139"/>
      <c r="AF357" s="139"/>
      <c r="AG357" s="139"/>
      <c r="AH357" s="139"/>
      <c r="AI357" s="139"/>
      <c r="AJ357" s="139"/>
      <c r="AK357" s="140"/>
      <c r="AL357" s="140"/>
      <c r="AM357" s="140"/>
      <c r="AN357" s="140"/>
      <c r="AO357" s="140"/>
      <c r="AP357" s="140"/>
      <c r="AQ357" s="140"/>
      <c r="AR357" s="140"/>
      <c r="AS357" s="140"/>
    </row>
    <row r="358" spans="1:45" s="40" customFormat="1" x14ac:dyDescent="0.2">
      <c r="A358" s="162"/>
      <c r="B358" s="87" t="s">
        <v>173</v>
      </c>
      <c r="C358" s="32" t="s">
        <v>174</v>
      </c>
      <c r="D358" s="52">
        <v>300000</v>
      </c>
      <c r="E358" s="52">
        <v>70000</v>
      </c>
      <c r="F358" s="52"/>
      <c r="G358" s="52"/>
      <c r="H358" s="53">
        <v>0</v>
      </c>
      <c r="I358" s="52"/>
      <c r="J358" s="53">
        <v>230000</v>
      </c>
      <c r="K358" s="52"/>
      <c r="L358" s="77"/>
      <c r="M358" s="77"/>
      <c r="N358" s="77"/>
      <c r="O358" s="39"/>
      <c r="P358" s="39"/>
      <c r="Q358" s="39"/>
      <c r="R358" s="138"/>
      <c r="S358" s="141"/>
      <c r="T358" s="141"/>
      <c r="U358" s="141"/>
      <c r="V358" s="141"/>
      <c r="W358" s="141"/>
      <c r="X358" s="141"/>
      <c r="Y358" s="141"/>
      <c r="Z358" s="141"/>
      <c r="AA358" s="141"/>
      <c r="AB358" s="141"/>
      <c r="AC358" s="141"/>
      <c r="AD358" s="141"/>
      <c r="AE358" s="141"/>
      <c r="AF358" s="141"/>
      <c r="AG358" s="141"/>
      <c r="AH358" s="141"/>
      <c r="AI358" s="141"/>
      <c r="AJ358" s="141"/>
      <c r="AK358" s="142"/>
      <c r="AL358" s="142"/>
      <c r="AM358" s="142"/>
      <c r="AN358" s="142"/>
      <c r="AO358" s="142"/>
      <c r="AP358" s="142"/>
      <c r="AQ358" s="142"/>
      <c r="AR358" s="142"/>
      <c r="AS358" s="142"/>
    </row>
    <row r="359" spans="1:45" s="37" customFormat="1" x14ac:dyDescent="0.2">
      <c r="A359" s="161"/>
      <c r="B359" s="87"/>
      <c r="C359" s="32"/>
      <c r="D359" s="52"/>
      <c r="E359" s="52"/>
      <c r="F359" s="52"/>
      <c r="G359" s="52"/>
      <c r="H359" s="53"/>
      <c r="I359" s="52"/>
      <c r="J359" s="53"/>
      <c r="K359" s="52"/>
      <c r="L359" s="77"/>
      <c r="M359" s="77"/>
      <c r="N359" s="77"/>
      <c r="O359" s="36"/>
      <c r="P359" s="36"/>
      <c r="Q359" s="36"/>
      <c r="R359" s="141"/>
      <c r="S359" s="139"/>
      <c r="T359" s="139"/>
      <c r="U359" s="139"/>
      <c r="V359" s="139"/>
      <c r="W359" s="139"/>
      <c r="X359" s="139"/>
      <c r="Y359" s="139"/>
      <c r="Z359" s="139"/>
      <c r="AA359" s="139"/>
      <c r="AB359" s="139"/>
      <c r="AC359" s="139"/>
      <c r="AD359" s="139"/>
      <c r="AE359" s="139"/>
      <c r="AF359" s="139"/>
      <c r="AG359" s="139"/>
      <c r="AH359" s="139"/>
      <c r="AI359" s="139"/>
      <c r="AJ359" s="139"/>
      <c r="AK359" s="140"/>
      <c r="AL359" s="140"/>
      <c r="AM359" s="140"/>
      <c r="AN359" s="140"/>
      <c r="AO359" s="140"/>
      <c r="AP359" s="140"/>
      <c r="AQ359" s="140"/>
      <c r="AR359" s="140"/>
      <c r="AS359" s="140"/>
    </row>
    <row r="360" spans="1:45" s="40" customFormat="1" x14ac:dyDescent="0.2">
      <c r="A360" s="162"/>
      <c r="B360" s="87" t="s">
        <v>119</v>
      </c>
      <c r="C360" s="32" t="s">
        <v>120</v>
      </c>
      <c r="D360" s="52">
        <v>325000</v>
      </c>
      <c r="E360" s="52">
        <v>80000</v>
      </c>
      <c r="F360" s="52"/>
      <c r="G360" s="52"/>
      <c r="H360" s="53">
        <v>45000</v>
      </c>
      <c r="I360" s="52">
        <v>200000</v>
      </c>
      <c r="J360" s="53">
        <v>200000</v>
      </c>
      <c r="K360" s="52"/>
      <c r="L360" s="77"/>
      <c r="M360" s="77"/>
      <c r="N360" s="77"/>
      <c r="O360" s="39"/>
      <c r="P360" s="39"/>
      <c r="Q360" s="39"/>
      <c r="R360" s="138"/>
      <c r="S360" s="141"/>
      <c r="T360" s="141"/>
      <c r="U360" s="141"/>
      <c r="V360" s="141"/>
      <c r="W360" s="141"/>
      <c r="X360" s="141"/>
      <c r="Y360" s="141"/>
      <c r="Z360" s="141"/>
      <c r="AA360" s="141"/>
      <c r="AB360" s="141"/>
      <c r="AC360" s="141"/>
      <c r="AD360" s="141"/>
      <c r="AE360" s="141"/>
      <c r="AF360" s="141"/>
      <c r="AG360" s="141"/>
      <c r="AH360" s="141"/>
      <c r="AI360" s="141"/>
      <c r="AJ360" s="141"/>
      <c r="AK360" s="142"/>
      <c r="AL360" s="142"/>
      <c r="AM360" s="142"/>
      <c r="AN360" s="142"/>
      <c r="AO360" s="142"/>
      <c r="AP360" s="142"/>
      <c r="AQ360" s="142"/>
      <c r="AR360" s="142"/>
      <c r="AS360" s="142"/>
    </row>
    <row r="361" spans="1:45" s="37" customFormat="1" x14ac:dyDescent="0.2">
      <c r="A361" s="161"/>
      <c r="B361" s="87"/>
      <c r="C361" s="32"/>
      <c r="D361" s="52"/>
      <c r="E361" s="52"/>
      <c r="F361" s="52"/>
      <c r="G361" s="52"/>
      <c r="H361" s="53"/>
      <c r="I361" s="52"/>
      <c r="J361" s="53"/>
      <c r="K361" s="52"/>
      <c r="L361" s="77"/>
      <c r="M361" s="77"/>
      <c r="N361" s="77"/>
      <c r="O361" s="36"/>
      <c r="P361" s="36"/>
      <c r="Q361" s="36"/>
      <c r="R361" s="141"/>
      <c r="S361" s="139"/>
      <c r="T361" s="139"/>
      <c r="U361" s="139"/>
      <c r="V361" s="139"/>
      <c r="W361" s="139"/>
      <c r="X361" s="139"/>
      <c r="Y361" s="139"/>
      <c r="Z361" s="139"/>
      <c r="AA361" s="139"/>
      <c r="AB361" s="139"/>
      <c r="AC361" s="139"/>
      <c r="AD361" s="139"/>
      <c r="AE361" s="139"/>
      <c r="AF361" s="139"/>
      <c r="AG361" s="139"/>
      <c r="AH361" s="139"/>
      <c r="AI361" s="139"/>
      <c r="AJ361" s="139"/>
      <c r="AK361" s="140"/>
      <c r="AL361" s="140"/>
      <c r="AM361" s="140"/>
      <c r="AN361" s="140"/>
      <c r="AO361" s="140"/>
      <c r="AP361" s="140"/>
      <c r="AQ361" s="140"/>
      <c r="AR361" s="140"/>
      <c r="AS361" s="140"/>
    </row>
    <row r="362" spans="1:45" s="40" customFormat="1" x14ac:dyDescent="0.2">
      <c r="A362" s="162"/>
      <c r="B362" s="87" t="s">
        <v>121</v>
      </c>
      <c r="C362" s="32" t="s">
        <v>122</v>
      </c>
      <c r="D362" s="52">
        <v>280000</v>
      </c>
      <c r="E362" s="52">
        <v>15000</v>
      </c>
      <c r="F362" s="52"/>
      <c r="G362" s="52"/>
      <c r="H362" s="53">
        <v>0</v>
      </c>
      <c r="I362" s="52"/>
      <c r="J362" s="53">
        <v>265000</v>
      </c>
      <c r="K362" s="52"/>
      <c r="L362" s="77"/>
      <c r="M362" s="77"/>
      <c r="N362" s="77"/>
      <c r="O362" s="39"/>
      <c r="P362" s="39"/>
      <c r="Q362" s="39"/>
      <c r="R362" s="138"/>
      <c r="S362" s="141"/>
      <c r="T362" s="141"/>
      <c r="U362" s="141"/>
      <c r="V362" s="141"/>
      <c r="W362" s="141"/>
      <c r="X362" s="141"/>
      <c r="Y362" s="141"/>
      <c r="Z362" s="141"/>
      <c r="AA362" s="141"/>
      <c r="AB362" s="141"/>
      <c r="AC362" s="141"/>
      <c r="AD362" s="141"/>
      <c r="AE362" s="141"/>
      <c r="AF362" s="141"/>
      <c r="AG362" s="141"/>
      <c r="AH362" s="141"/>
      <c r="AI362" s="141"/>
      <c r="AJ362" s="141"/>
      <c r="AK362" s="142"/>
      <c r="AL362" s="142"/>
      <c r="AM362" s="142"/>
      <c r="AN362" s="142"/>
      <c r="AO362" s="142"/>
      <c r="AP362" s="142"/>
      <c r="AQ362" s="142"/>
      <c r="AR362" s="142"/>
      <c r="AS362" s="142"/>
    </row>
    <row r="363" spans="1:45" s="37" customFormat="1" x14ac:dyDescent="0.2">
      <c r="A363" s="161"/>
      <c r="B363" s="87"/>
      <c r="C363" s="32"/>
      <c r="D363" s="52"/>
      <c r="E363" s="52"/>
      <c r="F363" s="52"/>
      <c r="G363" s="52"/>
      <c r="H363" s="53"/>
      <c r="I363" s="52"/>
      <c r="J363" s="53"/>
      <c r="K363" s="52"/>
      <c r="L363" s="77"/>
      <c r="M363" s="77"/>
      <c r="N363" s="77"/>
      <c r="O363" s="36"/>
      <c r="P363" s="36"/>
      <c r="Q363" s="36"/>
      <c r="R363" s="141"/>
      <c r="S363" s="139"/>
      <c r="T363" s="139"/>
      <c r="U363" s="139"/>
      <c r="V363" s="139"/>
      <c r="W363" s="139"/>
      <c r="X363" s="139"/>
      <c r="Y363" s="139"/>
      <c r="Z363" s="139"/>
      <c r="AA363" s="139"/>
      <c r="AB363" s="139"/>
      <c r="AC363" s="139"/>
      <c r="AD363" s="139"/>
      <c r="AE363" s="139"/>
      <c r="AF363" s="139"/>
      <c r="AG363" s="139"/>
      <c r="AH363" s="139"/>
      <c r="AI363" s="139"/>
      <c r="AJ363" s="139"/>
      <c r="AK363" s="140"/>
      <c r="AL363" s="140"/>
      <c r="AM363" s="140"/>
      <c r="AN363" s="140"/>
      <c r="AO363" s="140"/>
      <c r="AP363" s="140"/>
      <c r="AQ363" s="140"/>
      <c r="AR363" s="140"/>
      <c r="AS363" s="140"/>
    </row>
    <row r="364" spans="1:45" s="40" customFormat="1" x14ac:dyDescent="0.2">
      <c r="A364" s="162"/>
      <c r="B364" s="87" t="s">
        <v>175</v>
      </c>
      <c r="C364" s="32" t="s">
        <v>176</v>
      </c>
      <c r="D364" s="52">
        <v>580000</v>
      </c>
      <c r="E364" s="52">
        <v>25000</v>
      </c>
      <c r="F364" s="52"/>
      <c r="G364" s="52"/>
      <c r="H364" s="53">
        <v>35000</v>
      </c>
      <c r="I364" s="52"/>
      <c r="J364" s="53">
        <v>0</v>
      </c>
      <c r="K364" s="52"/>
      <c r="L364" s="77"/>
      <c r="M364" s="77">
        <v>520000</v>
      </c>
      <c r="N364" s="77"/>
      <c r="O364" s="39"/>
      <c r="P364" s="39"/>
      <c r="Q364" s="39"/>
      <c r="R364" s="138"/>
      <c r="S364" s="141"/>
      <c r="T364" s="141"/>
      <c r="U364" s="141"/>
      <c r="V364" s="141"/>
      <c r="W364" s="141"/>
      <c r="X364" s="141"/>
      <c r="Y364" s="141"/>
      <c r="Z364" s="141"/>
      <c r="AA364" s="141"/>
      <c r="AB364" s="141"/>
      <c r="AC364" s="141"/>
      <c r="AD364" s="141"/>
      <c r="AE364" s="141"/>
      <c r="AF364" s="141"/>
      <c r="AG364" s="141"/>
      <c r="AH364" s="141"/>
      <c r="AI364" s="141"/>
      <c r="AJ364" s="141"/>
      <c r="AK364" s="142"/>
      <c r="AL364" s="142"/>
      <c r="AM364" s="142"/>
      <c r="AN364" s="142"/>
      <c r="AO364" s="142"/>
      <c r="AP364" s="142"/>
      <c r="AQ364" s="142"/>
      <c r="AR364" s="142"/>
      <c r="AS364" s="142"/>
    </row>
    <row r="365" spans="1:45" s="37" customFormat="1" x14ac:dyDescent="0.2">
      <c r="A365" s="161"/>
      <c r="B365" s="87"/>
      <c r="C365" s="32"/>
      <c r="D365" s="52"/>
      <c r="E365" s="52"/>
      <c r="F365" s="52"/>
      <c r="G365" s="52"/>
      <c r="H365" s="53"/>
      <c r="I365" s="52"/>
      <c r="J365" s="53"/>
      <c r="K365" s="52"/>
      <c r="L365" s="77"/>
      <c r="M365" s="77"/>
      <c r="N365" s="77"/>
      <c r="O365" s="36"/>
      <c r="P365" s="36"/>
      <c r="Q365" s="36"/>
      <c r="R365" s="141"/>
      <c r="S365" s="139"/>
      <c r="T365" s="139"/>
      <c r="U365" s="139"/>
      <c r="V365" s="139"/>
      <c r="W365" s="139"/>
      <c r="X365" s="139"/>
      <c r="Y365" s="139"/>
      <c r="Z365" s="139"/>
      <c r="AA365" s="139"/>
      <c r="AB365" s="139"/>
      <c r="AC365" s="139"/>
      <c r="AD365" s="139"/>
      <c r="AE365" s="139"/>
      <c r="AF365" s="139"/>
      <c r="AG365" s="139"/>
      <c r="AH365" s="139"/>
      <c r="AI365" s="139"/>
      <c r="AJ365" s="139"/>
      <c r="AK365" s="140"/>
      <c r="AL365" s="140"/>
      <c r="AM365" s="140"/>
      <c r="AN365" s="140"/>
      <c r="AO365" s="140"/>
      <c r="AP365" s="140"/>
      <c r="AQ365" s="140"/>
      <c r="AR365" s="140"/>
      <c r="AS365" s="140"/>
    </row>
    <row r="366" spans="1:45" s="40" customFormat="1" x14ac:dyDescent="0.2">
      <c r="A366" s="162"/>
      <c r="B366" s="87" t="s">
        <v>177</v>
      </c>
      <c r="C366" s="32" t="s">
        <v>384</v>
      </c>
      <c r="D366" s="52">
        <v>925000</v>
      </c>
      <c r="E366" s="52"/>
      <c r="F366" s="52"/>
      <c r="G366" s="52"/>
      <c r="H366" s="53">
        <v>10000</v>
      </c>
      <c r="I366" s="52">
        <v>10000</v>
      </c>
      <c r="J366" s="53">
        <v>20000</v>
      </c>
      <c r="K366" s="52"/>
      <c r="L366" s="77"/>
      <c r="M366" s="77">
        <v>395000</v>
      </c>
      <c r="N366" s="77">
        <v>500000</v>
      </c>
      <c r="O366" s="39"/>
      <c r="P366" s="39"/>
      <c r="Q366" s="39"/>
      <c r="R366" s="138"/>
      <c r="S366" s="141"/>
      <c r="T366" s="141"/>
      <c r="U366" s="141"/>
      <c r="V366" s="141"/>
      <c r="W366" s="141"/>
      <c r="X366" s="141"/>
      <c r="Y366" s="141"/>
      <c r="Z366" s="141"/>
      <c r="AA366" s="141"/>
      <c r="AB366" s="141"/>
      <c r="AC366" s="141"/>
      <c r="AD366" s="141"/>
      <c r="AE366" s="141"/>
      <c r="AF366" s="141"/>
      <c r="AG366" s="141"/>
      <c r="AH366" s="141"/>
      <c r="AI366" s="141"/>
      <c r="AJ366" s="141"/>
      <c r="AK366" s="142"/>
      <c r="AL366" s="142"/>
      <c r="AM366" s="142"/>
      <c r="AN366" s="142"/>
      <c r="AO366" s="142"/>
      <c r="AP366" s="142"/>
      <c r="AQ366" s="142"/>
      <c r="AR366" s="142"/>
      <c r="AS366" s="142"/>
    </row>
    <row r="367" spans="1:45" s="37" customFormat="1" x14ac:dyDescent="0.2">
      <c r="A367" s="161"/>
      <c r="B367" s="87"/>
      <c r="C367" s="32"/>
      <c r="D367" s="52"/>
      <c r="E367" s="52"/>
      <c r="F367" s="52"/>
      <c r="G367" s="52"/>
      <c r="H367" s="53"/>
      <c r="I367" s="52"/>
      <c r="J367" s="53"/>
      <c r="K367" s="52"/>
      <c r="L367" s="77"/>
      <c r="M367" s="77"/>
      <c r="N367" s="77"/>
      <c r="O367" s="36"/>
      <c r="P367" s="36"/>
      <c r="Q367" s="36"/>
      <c r="R367" s="141"/>
      <c r="S367" s="139"/>
      <c r="T367" s="139"/>
      <c r="U367" s="139"/>
      <c r="V367" s="139"/>
      <c r="W367" s="139"/>
      <c r="X367" s="139"/>
      <c r="Y367" s="139"/>
      <c r="Z367" s="139"/>
      <c r="AA367" s="139"/>
      <c r="AB367" s="139"/>
      <c r="AC367" s="139"/>
      <c r="AD367" s="139"/>
      <c r="AE367" s="139"/>
      <c r="AF367" s="139"/>
      <c r="AG367" s="139"/>
      <c r="AH367" s="139"/>
      <c r="AI367" s="139"/>
      <c r="AJ367" s="139"/>
      <c r="AK367" s="140"/>
      <c r="AL367" s="140"/>
      <c r="AM367" s="140"/>
      <c r="AN367" s="140"/>
      <c r="AO367" s="140"/>
      <c r="AP367" s="140"/>
      <c r="AQ367" s="140"/>
      <c r="AR367" s="140"/>
      <c r="AS367" s="140"/>
    </row>
    <row r="368" spans="1:45" s="40" customFormat="1" x14ac:dyDescent="0.2">
      <c r="A368" s="162"/>
      <c r="B368" s="87" t="s">
        <v>385</v>
      </c>
      <c r="C368" s="32" t="s">
        <v>386</v>
      </c>
      <c r="D368" s="52">
        <v>300000</v>
      </c>
      <c r="E368" s="52"/>
      <c r="F368" s="52"/>
      <c r="G368" s="52"/>
      <c r="H368" s="53">
        <v>10000</v>
      </c>
      <c r="I368" s="52">
        <v>20000</v>
      </c>
      <c r="J368" s="53">
        <v>20000</v>
      </c>
      <c r="K368" s="52"/>
      <c r="L368" s="77"/>
      <c r="M368" s="77"/>
      <c r="N368" s="77">
        <v>270000</v>
      </c>
      <c r="O368" s="39"/>
      <c r="P368" s="39"/>
      <c r="Q368" s="39"/>
      <c r="R368" s="138"/>
      <c r="S368" s="141"/>
      <c r="T368" s="141"/>
      <c r="U368" s="141"/>
      <c r="V368" s="141"/>
      <c r="W368" s="141"/>
      <c r="X368" s="141"/>
      <c r="Y368" s="141"/>
      <c r="Z368" s="141"/>
      <c r="AA368" s="141"/>
      <c r="AB368" s="141"/>
      <c r="AC368" s="141"/>
      <c r="AD368" s="141"/>
      <c r="AE368" s="141"/>
      <c r="AF368" s="141"/>
      <c r="AG368" s="141"/>
      <c r="AH368" s="141"/>
      <c r="AI368" s="141"/>
      <c r="AJ368" s="141"/>
      <c r="AK368" s="142"/>
      <c r="AL368" s="142"/>
      <c r="AM368" s="142"/>
      <c r="AN368" s="142"/>
      <c r="AO368" s="142"/>
      <c r="AP368" s="142"/>
      <c r="AQ368" s="142"/>
      <c r="AR368" s="142"/>
      <c r="AS368" s="142"/>
    </row>
    <row r="369" spans="1:45" s="37" customFormat="1" x14ac:dyDescent="0.2">
      <c r="A369" s="161"/>
      <c r="B369" s="87"/>
      <c r="C369" s="32"/>
      <c r="D369" s="52"/>
      <c r="E369" s="52"/>
      <c r="F369" s="52"/>
      <c r="G369" s="52"/>
      <c r="H369" s="53"/>
      <c r="I369" s="52"/>
      <c r="J369" s="53"/>
      <c r="K369" s="52"/>
      <c r="L369" s="77"/>
      <c r="M369" s="77"/>
      <c r="N369" s="77"/>
      <c r="O369" s="36"/>
      <c r="P369" s="36"/>
      <c r="Q369" s="36"/>
      <c r="R369" s="141"/>
      <c r="S369" s="139"/>
      <c r="T369" s="139"/>
      <c r="U369" s="139"/>
      <c r="V369" s="139"/>
      <c r="W369" s="139"/>
      <c r="X369" s="139"/>
      <c r="Y369" s="139"/>
      <c r="Z369" s="139"/>
      <c r="AA369" s="139"/>
      <c r="AB369" s="139"/>
      <c r="AC369" s="139"/>
      <c r="AD369" s="139"/>
      <c r="AE369" s="139"/>
      <c r="AF369" s="139"/>
      <c r="AG369" s="139"/>
      <c r="AH369" s="139"/>
      <c r="AI369" s="139"/>
      <c r="AJ369" s="139"/>
      <c r="AK369" s="140"/>
      <c r="AL369" s="140"/>
      <c r="AM369" s="140"/>
      <c r="AN369" s="140"/>
      <c r="AO369" s="140"/>
      <c r="AP369" s="140"/>
      <c r="AQ369" s="140"/>
      <c r="AR369" s="140"/>
      <c r="AS369" s="140"/>
    </row>
    <row r="370" spans="1:45" s="40" customFormat="1" x14ac:dyDescent="0.2">
      <c r="A370" s="162"/>
      <c r="B370" s="87" t="s">
        <v>387</v>
      </c>
      <c r="C370" s="32" t="s">
        <v>388</v>
      </c>
      <c r="D370" s="52">
        <v>260000</v>
      </c>
      <c r="E370" s="52"/>
      <c r="F370" s="52"/>
      <c r="G370" s="52"/>
      <c r="H370" s="53">
        <v>10000</v>
      </c>
      <c r="I370" s="52">
        <v>10000</v>
      </c>
      <c r="J370" s="53">
        <v>10000</v>
      </c>
      <c r="K370" s="52"/>
      <c r="L370" s="77"/>
      <c r="M370" s="77"/>
      <c r="N370" s="77">
        <v>240000</v>
      </c>
      <c r="O370" s="39"/>
      <c r="P370" s="39"/>
      <c r="Q370" s="39"/>
      <c r="R370" s="138"/>
      <c r="S370" s="141"/>
      <c r="T370" s="141"/>
      <c r="U370" s="141"/>
      <c r="V370" s="141"/>
      <c r="W370" s="141"/>
      <c r="X370" s="141"/>
      <c r="Y370" s="141"/>
      <c r="Z370" s="141"/>
      <c r="AA370" s="141"/>
      <c r="AB370" s="141"/>
      <c r="AC370" s="141"/>
      <c r="AD370" s="141"/>
      <c r="AE370" s="141"/>
      <c r="AF370" s="141"/>
      <c r="AG370" s="141"/>
      <c r="AH370" s="141"/>
      <c r="AI370" s="141"/>
      <c r="AJ370" s="141"/>
      <c r="AK370" s="142"/>
      <c r="AL370" s="142"/>
      <c r="AM370" s="142"/>
      <c r="AN370" s="142"/>
      <c r="AO370" s="142"/>
      <c r="AP370" s="142"/>
      <c r="AQ370" s="142"/>
      <c r="AR370" s="142"/>
      <c r="AS370" s="142"/>
    </row>
    <row r="371" spans="1:45" s="37" customFormat="1" x14ac:dyDescent="0.2">
      <c r="A371" s="161"/>
      <c r="B371" s="87"/>
      <c r="C371" s="32"/>
      <c r="D371" s="52"/>
      <c r="E371" s="52"/>
      <c r="F371" s="52"/>
      <c r="G371" s="52"/>
      <c r="H371" s="53"/>
      <c r="I371" s="52"/>
      <c r="J371" s="53"/>
      <c r="K371" s="52"/>
      <c r="L371" s="77"/>
      <c r="M371" s="77"/>
      <c r="N371" s="77"/>
      <c r="O371" s="36"/>
      <c r="P371" s="36"/>
      <c r="Q371" s="36"/>
      <c r="R371" s="141"/>
      <c r="S371" s="139"/>
      <c r="T371" s="139"/>
      <c r="U371" s="139"/>
      <c r="V371" s="139"/>
      <c r="W371" s="139"/>
      <c r="X371" s="139"/>
      <c r="Y371" s="139"/>
      <c r="Z371" s="139"/>
      <c r="AA371" s="139"/>
      <c r="AB371" s="139"/>
      <c r="AC371" s="139"/>
      <c r="AD371" s="139"/>
      <c r="AE371" s="139"/>
      <c r="AF371" s="139"/>
      <c r="AG371" s="139"/>
      <c r="AH371" s="139"/>
      <c r="AI371" s="139"/>
      <c r="AJ371" s="139"/>
      <c r="AK371" s="140"/>
      <c r="AL371" s="140"/>
      <c r="AM371" s="140"/>
      <c r="AN371" s="140"/>
      <c r="AO371" s="140"/>
      <c r="AP371" s="140"/>
      <c r="AQ371" s="140"/>
      <c r="AR371" s="140"/>
      <c r="AS371" s="140"/>
    </row>
    <row r="372" spans="1:45" s="40" customFormat="1" x14ac:dyDescent="0.2">
      <c r="A372" s="162"/>
      <c r="B372" s="87" t="s">
        <v>389</v>
      </c>
      <c r="C372" s="32" t="s">
        <v>390</v>
      </c>
      <c r="D372" s="52">
        <v>500000</v>
      </c>
      <c r="E372" s="52">
        <v>280000</v>
      </c>
      <c r="F372" s="52"/>
      <c r="G372" s="52"/>
      <c r="H372" s="53">
        <v>220000</v>
      </c>
      <c r="I372" s="52"/>
      <c r="J372" s="53"/>
      <c r="K372" s="52"/>
      <c r="L372" s="77"/>
      <c r="M372" s="77"/>
      <c r="N372" s="77"/>
      <c r="O372" s="39"/>
      <c r="P372" s="39"/>
      <c r="Q372" s="39"/>
      <c r="R372" s="138"/>
      <c r="S372" s="141"/>
      <c r="T372" s="141"/>
      <c r="U372" s="141"/>
      <c r="V372" s="141"/>
      <c r="W372" s="141"/>
      <c r="X372" s="141"/>
      <c r="Y372" s="141"/>
      <c r="Z372" s="141"/>
      <c r="AA372" s="141"/>
      <c r="AB372" s="141"/>
      <c r="AC372" s="141"/>
      <c r="AD372" s="141"/>
      <c r="AE372" s="141"/>
      <c r="AF372" s="141"/>
      <c r="AG372" s="141"/>
      <c r="AH372" s="141"/>
      <c r="AI372" s="141"/>
      <c r="AJ372" s="141"/>
      <c r="AK372" s="142"/>
      <c r="AL372" s="142"/>
      <c r="AM372" s="142"/>
      <c r="AN372" s="142"/>
      <c r="AO372" s="142"/>
      <c r="AP372" s="142"/>
      <c r="AQ372" s="142"/>
      <c r="AR372" s="142"/>
      <c r="AS372" s="142"/>
    </row>
    <row r="373" spans="1:45" s="37" customFormat="1" x14ac:dyDescent="0.2">
      <c r="A373" s="161"/>
      <c r="B373" s="87"/>
      <c r="C373" s="32"/>
      <c r="D373" s="52"/>
      <c r="E373" s="52"/>
      <c r="F373" s="52"/>
      <c r="G373" s="52"/>
      <c r="H373" s="53"/>
      <c r="I373" s="52"/>
      <c r="J373" s="53"/>
      <c r="K373" s="52"/>
      <c r="L373" s="77"/>
      <c r="M373" s="77"/>
      <c r="N373" s="77"/>
      <c r="O373" s="36"/>
      <c r="P373" s="36"/>
      <c r="Q373" s="36"/>
      <c r="R373" s="141"/>
      <c r="S373" s="139"/>
      <c r="T373" s="139"/>
      <c r="U373" s="139"/>
      <c r="V373" s="139"/>
      <c r="W373" s="139"/>
      <c r="X373" s="139"/>
      <c r="Y373" s="139"/>
      <c r="Z373" s="139"/>
      <c r="AA373" s="139"/>
      <c r="AB373" s="139"/>
      <c r="AC373" s="139"/>
      <c r="AD373" s="139"/>
      <c r="AE373" s="139"/>
      <c r="AF373" s="139"/>
      <c r="AG373" s="139"/>
      <c r="AH373" s="139"/>
      <c r="AI373" s="139"/>
      <c r="AJ373" s="139"/>
      <c r="AK373" s="140"/>
      <c r="AL373" s="140"/>
      <c r="AM373" s="140"/>
      <c r="AN373" s="140"/>
      <c r="AO373" s="140"/>
      <c r="AP373" s="140"/>
      <c r="AQ373" s="140"/>
      <c r="AR373" s="140"/>
      <c r="AS373" s="140"/>
    </row>
    <row r="374" spans="1:45" s="40" customFormat="1" x14ac:dyDescent="0.2">
      <c r="A374" s="162"/>
      <c r="B374" s="87" t="s">
        <v>123</v>
      </c>
      <c r="C374" s="32" t="s">
        <v>124</v>
      </c>
      <c r="D374" s="52">
        <v>350000</v>
      </c>
      <c r="E374" s="52">
        <v>180000</v>
      </c>
      <c r="F374" s="52"/>
      <c r="G374" s="52"/>
      <c r="H374" s="53">
        <v>170000</v>
      </c>
      <c r="I374" s="52"/>
      <c r="J374" s="53"/>
      <c r="K374" s="52"/>
      <c r="L374" s="77"/>
      <c r="M374" s="77"/>
      <c r="N374" s="77"/>
      <c r="O374" s="39"/>
      <c r="P374" s="39"/>
      <c r="Q374" s="39"/>
      <c r="R374" s="138"/>
      <c r="S374" s="141"/>
      <c r="T374" s="141"/>
      <c r="U374" s="141"/>
      <c r="V374" s="141"/>
      <c r="W374" s="141"/>
      <c r="X374" s="141"/>
      <c r="Y374" s="141"/>
      <c r="Z374" s="141"/>
      <c r="AA374" s="141"/>
      <c r="AB374" s="141"/>
      <c r="AC374" s="141"/>
      <c r="AD374" s="141"/>
      <c r="AE374" s="141"/>
      <c r="AF374" s="141"/>
      <c r="AG374" s="141"/>
      <c r="AH374" s="141"/>
      <c r="AI374" s="141"/>
      <c r="AJ374" s="141"/>
      <c r="AK374" s="142"/>
      <c r="AL374" s="142"/>
      <c r="AM374" s="142"/>
      <c r="AN374" s="142"/>
      <c r="AO374" s="142"/>
      <c r="AP374" s="142"/>
      <c r="AQ374" s="142"/>
      <c r="AR374" s="142"/>
      <c r="AS374" s="142"/>
    </row>
    <row r="375" spans="1:45" s="37" customFormat="1" x14ac:dyDescent="0.2">
      <c r="A375" s="161"/>
      <c r="B375" s="87"/>
      <c r="C375" s="32"/>
      <c r="D375" s="52"/>
      <c r="E375" s="52"/>
      <c r="F375" s="52"/>
      <c r="G375" s="52"/>
      <c r="H375" s="53"/>
      <c r="I375" s="52"/>
      <c r="J375" s="53"/>
      <c r="K375" s="52"/>
      <c r="L375" s="77"/>
      <c r="M375" s="77"/>
      <c r="N375" s="77"/>
      <c r="O375" s="36"/>
      <c r="P375" s="36"/>
      <c r="Q375" s="36"/>
      <c r="R375" s="141"/>
      <c r="S375" s="139"/>
      <c r="T375" s="139"/>
      <c r="U375" s="139"/>
      <c r="V375" s="139"/>
      <c r="W375" s="139"/>
      <c r="X375" s="139"/>
      <c r="Y375" s="139"/>
      <c r="Z375" s="139"/>
      <c r="AA375" s="139"/>
      <c r="AB375" s="139"/>
      <c r="AC375" s="139"/>
      <c r="AD375" s="139"/>
      <c r="AE375" s="139"/>
      <c r="AF375" s="139"/>
      <c r="AG375" s="139"/>
      <c r="AH375" s="139"/>
      <c r="AI375" s="139"/>
      <c r="AJ375" s="139"/>
      <c r="AK375" s="140"/>
      <c r="AL375" s="140"/>
      <c r="AM375" s="140"/>
      <c r="AN375" s="140"/>
      <c r="AO375" s="140"/>
      <c r="AP375" s="140"/>
      <c r="AQ375" s="140"/>
      <c r="AR375" s="140"/>
      <c r="AS375" s="140"/>
    </row>
    <row r="376" spans="1:45" s="40" customFormat="1" x14ac:dyDescent="0.2">
      <c r="A376" s="162"/>
      <c r="B376" s="87" t="s">
        <v>391</v>
      </c>
      <c r="C376" s="32" t="s">
        <v>392</v>
      </c>
      <c r="D376" s="52">
        <v>60000</v>
      </c>
      <c r="E376" s="52"/>
      <c r="F376" s="52"/>
      <c r="G376" s="52"/>
      <c r="H376" s="53">
        <v>0</v>
      </c>
      <c r="I376" s="52"/>
      <c r="J376" s="53">
        <v>0</v>
      </c>
      <c r="K376" s="52"/>
      <c r="L376" s="77"/>
      <c r="M376" s="77"/>
      <c r="N376" s="77">
        <v>60000</v>
      </c>
      <c r="O376" s="39"/>
      <c r="P376" s="39"/>
      <c r="Q376" s="39"/>
      <c r="R376" s="138"/>
      <c r="S376" s="141"/>
      <c r="T376" s="141"/>
      <c r="U376" s="141"/>
      <c r="V376" s="141"/>
      <c r="W376" s="141"/>
      <c r="X376" s="141"/>
      <c r="Y376" s="141"/>
      <c r="Z376" s="141"/>
      <c r="AA376" s="141"/>
      <c r="AB376" s="141"/>
      <c r="AC376" s="141"/>
      <c r="AD376" s="141"/>
      <c r="AE376" s="141"/>
      <c r="AF376" s="141"/>
      <c r="AG376" s="141"/>
      <c r="AH376" s="141"/>
      <c r="AI376" s="141"/>
      <c r="AJ376" s="141"/>
      <c r="AK376" s="142"/>
      <c r="AL376" s="142"/>
      <c r="AM376" s="142"/>
      <c r="AN376" s="142"/>
      <c r="AO376" s="142"/>
      <c r="AP376" s="142"/>
      <c r="AQ376" s="142"/>
      <c r="AR376" s="142"/>
      <c r="AS376" s="142"/>
    </row>
    <row r="377" spans="1:45" s="37" customFormat="1" x14ac:dyDescent="0.2">
      <c r="A377" s="161"/>
      <c r="B377" s="87"/>
      <c r="C377" s="32"/>
      <c r="D377" s="52"/>
      <c r="E377" s="52"/>
      <c r="F377" s="52"/>
      <c r="G377" s="52"/>
      <c r="H377" s="53"/>
      <c r="I377" s="52"/>
      <c r="J377" s="53"/>
      <c r="K377" s="52"/>
      <c r="L377" s="77"/>
      <c r="M377" s="77"/>
      <c r="N377" s="77"/>
      <c r="O377" s="36"/>
      <c r="P377" s="36"/>
      <c r="Q377" s="36"/>
      <c r="R377" s="141"/>
      <c r="S377" s="139"/>
      <c r="T377" s="139"/>
      <c r="U377" s="139"/>
      <c r="V377" s="139"/>
      <c r="W377" s="139"/>
      <c r="X377" s="139"/>
      <c r="Y377" s="139"/>
      <c r="Z377" s="139"/>
      <c r="AA377" s="139"/>
      <c r="AB377" s="139"/>
      <c r="AC377" s="139"/>
      <c r="AD377" s="139"/>
      <c r="AE377" s="139"/>
      <c r="AF377" s="139"/>
      <c r="AG377" s="139"/>
      <c r="AH377" s="139"/>
      <c r="AI377" s="139"/>
      <c r="AJ377" s="139"/>
      <c r="AK377" s="140"/>
      <c r="AL377" s="140"/>
      <c r="AM377" s="140"/>
      <c r="AN377" s="140"/>
      <c r="AO377" s="140"/>
      <c r="AP377" s="140"/>
      <c r="AQ377" s="140"/>
      <c r="AR377" s="140"/>
      <c r="AS377" s="140"/>
    </row>
    <row r="378" spans="1:45" s="40" customFormat="1" x14ac:dyDescent="0.2">
      <c r="A378" s="162"/>
      <c r="B378" s="87" t="s">
        <v>393</v>
      </c>
      <c r="C378" s="32" t="s">
        <v>394</v>
      </c>
      <c r="D378" s="52">
        <v>60000</v>
      </c>
      <c r="E378" s="52"/>
      <c r="F378" s="52"/>
      <c r="G378" s="52"/>
      <c r="H378" s="53">
        <v>0</v>
      </c>
      <c r="I378" s="52"/>
      <c r="J378" s="53">
        <v>0</v>
      </c>
      <c r="K378" s="52"/>
      <c r="L378" s="77"/>
      <c r="M378" s="77"/>
      <c r="N378" s="77">
        <v>60000</v>
      </c>
      <c r="O378" s="39"/>
      <c r="P378" s="39"/>
      <c r="Q378" s="39"/>
      <c r="R378" s="138"/>
      <c r="S378" s="141"/>
      <c r="T378" s="141"/>
      <c r="U378" s="141"/>
      <c r="V378" s="141"/>
      <c r="W378" s="141"/>
      <c r="X378" s="141"/>
      <c r="Y378" s="141"/>
      <c r="Z378" s="141"/>
      <c r="AA378" s="141"/>
      <c r="AB378" s="141"/>
      <c r="AC378" s="141"/>
      <c r="AD378" s="141"/>
      <c r="AE378" s="141"/>
      <c r="AF378" s="141"/>
      <c r="AG378" s="141"/>
      <c r="AH378" s="141"/>
      <c r="AI378" s="141"/>
      <c r="AJ378" s="141"/>
      <c r="AK378" s="142"/>
      <c r="AL378" s="142"/>
      <c r="AM378" s="142"/>
      <c r="AN378" s="142"/>
      <c r="AO378" s="142"/>
      <c r="AP378" s="142"/>
      <c r="AQ378" s="142"/>
      <c r="AR378" s="142"/>
      <c r="AS378" s="142"/>
    </row>
    <row r="379" spans="1:45" s="37" customFormat="1" x14ac:dyDescent="0.2">
      <c r="A379" s="161"/>
      <c r="B379" s="87"/>
      <c r="C379" s="32"/>
      <c r="D379" s="52"/>
      <c r="E379" s="52"/>
      <c r="F379" s="52"/>
      <c r="G379" s="52"/>
      <c r="H379" s="53"/>
      <c r="I379" s="52"/>
      <c r="J379" s="53"/>
      <c r="K379" s="52"/>
      <c r="L379" s="77"/>
      <c r="M379" s="77"/>
      <c r="N379" s="77"/>
      <c r="O379" s="36"/>
      <c r="P379" s="36"/>
      <c r="Q379" s="36"/>
      <c r="R379" s="141"/>
      <c r="S379" s="139"/>
      <c r="T379" s="139"/>
      <c r="U379" s="139"/>
      <c r="V379" s="139"/>
      <c r="W379" s="139"/>
      <c r="X379" s="139"/>
      <c r="Y379" s="139"/>
      <c r="Z379" s="139"/>
      <c r="AA379" s="139"/>
      <c r="AB379" s="139"/>
      <c r="AC379" s="139"/>
      <c r="AD379" s="139"/>
      <c r="AE379" s="139"/>
      <c r="AF379" s="139"/>
      <c r="AG379" s="139"/>
      <c r="AH379" s="139"/>
      <c r="AI379" s="139"/>
      <c r="AJ379" s="139"/>
      <c r="AK379" s="140"/>
      <c r="AL379" s="140"/>
      <c r="AM379" s="140"/>
      <c r="AN379" s="140"/>
      <c r="AO379" s="140"/>
      <c r="AP379" s="140"/>
      <c r="AQ379" s="140"/>
      <c r="AR379" s="140"/>
      <c r="AS379" s="140"/>
    </row>
    <row r="380" spans="1:45" s="40" customFormat="1" x14ac:dyDescent="0.2">
      <c r="A380" s="162"/>
      <c r="B380" s="87" t="s">
        <v>64</v>
      </c>
      <c r="C380" s="32" t="s">
        <v>395</v>
      </c>
      <c r="D380" s="52">
        <v>1820000</v>
      </c>
      <c r="E380" s="52">
        <v>510000</v>
      </c>
      <c r="F380" s="52"/>
      <c r="G380" s="52"/>
      <c r="H380" s="53">
        <v>310000</v>
      </c>
      <c r="I380" s="52">
        <v>500000</v>
      </c>
      <c r="J380" s="53">
        <v>500000</v>
      </c>
      <c r="K380" s="52">
        <v>500000</v>
      </c>
      <c r="L380" s="77">
        <v>500000</v>
      </c>
      <c r="M380" s="77"/>
      <c r="N380" s="77"/>
      <c r="O380" s="39"/>
      <c r="P380" s="39"/>
      <c r="Q380" s="39"/>
      <c r="R380" s="138"/>
      <c r="S380" s="141"/>
      <c r="T380" s="141"/>
      <c r="U380" s="141"/>
      <c r="V380" s="141"/>
      <c r="W380" s="141"/>
      <c r="X380" s="141"/>
      <c r="Y380" s="141"/>
      <c r="Z380" s="141"/>
      <c r="AA380" s="141"/>
      <c r="AB380" s="141"/>
      <c r="AC380" s="141"/>
      <c r="AD380" s="141"/>
      <c r="AE380" s="141"/>
      <c r="AF380" s="141"/>
      <c r="AG380" s="141"/>
      <c r="AH380" s="141"/>
      <c r="AI380" s="141"/>
      <c r="AJ380" s="141"/>
      <c r="AK380" s="142"/>
      <c r="AL380" s="142"/>
      <c r="AM380" s="142"/>
      <c r="AN380" s="142"/>
      <c r="AO380" s="142"/>
      <c r="AP380" s="142"/>
      <c r="AQ380" s="142"/>
      <c r="AR380" s="142"/>
      <c r="AS380" s="142"/>
    </row>
    <row r="381" spans="1:45" s="37" customFormat="1" x14ac:dyDescent="0.2">
      <c r="A381" s="161"/>
      <c r="B381" s="87"/>
      <c r="C381" s="32"/>
      <c r="D381" s="52"/>
      <c r="E381" s="52"/>
      <c r="F381" s="52"/>
      <c r="G381" s="52"/>
      <c r="H381" s="53"/>
      <c r="I381" s="52"/>
      <c r="J381" s="53"/>
      <c r="K381" s="52"/>
      <c r="L381" s="77"/>
      <c r="M381" s="77"/>
      <c r="N381" s="77"/>
      <c r="O381" s="36"/>
      <c r="P381" s="36"/>
      <c r="Q381" s="36"/>
      <c r="R381" s="141"/>
      <c r="S381" s="139"/>
      <c r="T381" s="139"/>
      <c r="U381" s="139"/>
      <c r="V381" s="139"/>
      <c r="W381" s="139"/>
      <c r="X381" s="139"/>
      <c r="Y381" s="139"/>
      <c r="Z381" s="139"/>
      <c r="AA381" s="139"/>
      <c r="AB381" s="139"/>
      <c r="AC381" s="139"/>
      <c r="AD381" s="139"/>
      <c r="AE381" s="139"/>
      <c r="AF381" s="139"/>
      <c r="AG381" s="139"/>
      <c r="AH381" s="139"/>
      <c r="AI381" s="139"/>
      <c r="AJ381" s="139"/>
      <c r="AK381" s="140"/>
      <c r="AL381" s="140"/>
      <c r="AM381" s="140"/>
      <c r="AN381" s="140"/>
      <c r="AO381" s="140"/>
      <c r="AP381" s="140"/>
      <c r="AQ381" s="140"/>
      <c r="AR381" s="140"/>
      <c r="AS381" s="140"/>
    </row>
    <row r="382" spans="1:45" s="40" customFormat="1" x14ac:dyDescent="0.2">
      <c r="A382" s="162"/>
      <c r="B382" s="87" t="s">
        <v>74</v>
      </c>
      <c r="C382" s="32" t="s">
        <v>125</v>
      </c>
      <c r="D382" s="52">
        <v>440000</v>
      </c>
      <c r="E382" s="52">
        <v>95000</v>
      </c>
      <c r="F382" s="52"/>
      <c r="G382" s="52"/>
      <c r="H382" s="53">
        <v>0</v>
      </c>
      <c r="I382" s="52"/>
      <c r="J382" s="53">
        <v>145000</v>
      </c>
      <c r="K382" s="52">
        <v>145000</v>
      </c>
      <c r="L382" s="77">
        <v>200000</v>
      </c>
      <c r="M382" s="77"/>
      <c r="N382" s="77"/>
      <c r="O382" s="39"/>
      <c r="P382" s="39"/>
      <c r="Q382" s="39"/>
      <c r="R382" s="138"/>
      <c r="S382" s="141"/>
      <c r="T382" s="141"/>
      <c r="U382" s="141"/>
      <c r="V382" s="141"/>
      <c r="W382" s="141"/>
      <c r="X382" s="141"/>
      <c r="Y382" s="141"/>
      <c r="Z382" s="141"/>
      <c r="AA382" s="141"/>
      <c r="AB382" s="141"/>
      <c r="AC382" s="141"/>
      <c r="AD382" s="141"/>
      <c r="AE382" s="141"/>
      <c r="AF382" s="141"/>
      <c r="AG382" s="141"/>
      <c r="AH382" s="141"/>
      <c r="AI382" s="141"/>
      <c r="AJ382" s="141"/>
      <c r="AK382" s="142"/>
      <c r="AL382" s="142"/>
      <c r="AM382" s="142"/>
      <c r="AN382" s="142"/>
      <c r="AO382" s="142"/>
      <c r="AP382" s="142"/>
      <c r="AQ382" s="142"/>
      <c r="AR382" s="142"/>
      <c r="AS382" s="142"/>
    </row>
    <row r="383" spans="1:45" s="37" customFormat="1" x14ac:dyDescent="0.2">
      <c r="A383" s="161"/>
      <c r="B383" s="87"/>
      <c r="C383" s="32"/>
      <c r="D383" s="52"/>
      <c r="E383" s="52"/>
      <c r="F383" s="52"/>
      <c r="G383" s="52"/>
      <c r="H383" s="53"/>
      <c r="I383" s="52"/>
      <c r="J383" s="53"/>
      <c r="K383" s="52"/>
      <c r="L383" s="77"/>
      <c r="M383" s="77"/>
      <c r="N383" s="77"/>
      <c r="O383" s="36"/>
      <c r="P383" s="36"/>
      <c r="Q383" s="36"/>
      <c r="R383" s="141"/>
      <c r="S383" s="139"/>
      <c r="T383" s="139"/>
      <c r="U383" s="139"/>
      <c r="V383" s="139"/>
      <c r="W383" s="139"/>
      <c r="X383" s="139"/>
      <c r="Y383" s="139"/>
      <c r="Z383" s="139"/>
      <c r="AA383" s="139"/>
      <c r="AB383" s="139"/>
      <c r="AC383" s="139"/>
      <c r="AD383" s="139"/>
      <c r="AE383" s="139"/>
      <c r="AF383" s="139"/>
      <c r="AG383" s="139"/>
      <c r="AH383" s="139"/>
      <c r="AI383" s="139"/>
      <c r="AJ383" s="139"/>
      <c r="AK383" s="140"/>
      <c r="AL383" s="140"/>
      <c r="AM383" s="140"/>
      <c r="AN383" s="140"/>
      <c r="AO383" s="140"/>
      <c r="AP383" s="140"/>
      <c r="AQ383" s="140"/>
      <c r="AR383" s="140"/>
      <c r="AS383" s="140"/>
    </row>
    <row r="384" spans="1:45" s="40" customFormat="1" x14ac:dyDescent="0.2">
      <c r="A384" s="162"/>
      <c r="B384" s="87" t="s">
        <v>178</v>
      </c>
      <c r="C384" s="32" t="s">
        <v>396</v>
      </c>
      <c r="D384" s="52">
        <v>130000</v>
      </c>
      <c r="E384" s="52">
        <v>10000</v>
      </c>
      <c r="F384" s="52"/>
      <c r="G384" s="52"/>
      <c r="H384" s="53">
        <v>10000</v>
      </c>
      <c r="I384" s="52"/>
      <c r="J384" s="53">
        <v>0</v>
      </c>
      <c r="K384" s="52"/>
      <c r="L384" s="77"/>
      <c r="M384" s="77"/>
      <c r="N384" s="77">
        <v>110000</v>
      </c>
      <c r="O384" s="39"/>
      <c r="P384" s="39"/>
      <c r="Q384" s="39"/>
      <c r="R384" s="138"/>
      <c r="S384" s="141"/>
      <c r="T384" s="141"/>
      <c r="U384" s="141"/>
      <c r="V384" s="141"/>
      <c r="W384" s="141"/>
      <c r="X384" s="141"/>
      <c r="Y384" s="141"/>
      <c r="Z384" s="141"/>
      <c r="AA384" s="141"/>
      <c r="AB384" s="141"/>
      <c r="AC384" s="141"/>
      <c r="AD384" s="141"/>
      <c r="AE384" s="141"/>
      <c r="AF384" s="141"/>
      <c r="AG384" s="141"/>
      <c r="AH384" s="141"/>
      <c r="AI384" s="141"/>
      <c r="AJ384" s="141"/>
      <c r="AK384" s="142"/>
      <c r="AL384" s="142"/>
      <c r="AM384" s="142"/>
      <c r="AN384" s="142"/>
      <c r="AO384" s="142"/>
      <c r="AP384" s="142"/>
      <c r="AQ384" s="142"/>
      <c r="AR384" s="142"/>
      <c r="AS384" s="142"/>
    </row>
    <row r="385" spans="1:45" s="37" customFormat="1" x14ac:dyDescent="0.2">
      <c r="A385" s="161"/>
      <c r="B385" s="87"/>
      <c r="C385" s="32"/>
      <c r="D385" s="52"/>
      <c r="E385" s="52"/>
      <c r="F385" s="52"/>
      <c r="G385" s="52"/>
      <c r="H385" s="53"/>
      <c r="I385" s="52"/>
      <c r="J385" s="53"/>
      <c r="K385" s="52"/>
      <c r="L385" s="77"/>
      <c r="M385" s="77"/>
      <c r="N385" s="77"/>
      <c r="O385" s="36"/>
      <c r="P385" s="36"/>
      <c r="Q385" s="36"/>
      <c r="R385" s="141"/>
      <c r="S385" s="139"/>
      <c r="T385" s="139"/>
      <c r="U385" s="139"/>
      <c r="V385" s="139"/>
      <c r="W385" s="139"/>
      <c r="X385" s="139"/>
      <c r="Y385" s="139"/>
      <c r="Z385" s="139"/>
      <c r="AA385" s="139"/>
      <c r="AB385" s="139"/>
      <c r="AC385" s="139"/>
      <c r="AD385" s="139"/>
      <c r="AE385" s="139"/>
      <c r="AF385" s="139"/>
      <c r="AG385" s="139"/>
      <c r="AH385" s="139"/>
      <c r="AI385" s="139"/>
      <c r="AJ385" s="139"/>
      <c r="AK385" s="140"/>
      <c r="AL385" s="140"/>
      <c r="AM385" s="140"/>
      <c r="AN385" s="140"/>
      <c r="AO385" s="140"/>
      <c r="AP385" s="140"/>
      <c r="AQ385" s="140"/>
      <c r="AR385" s="140"/>
      <c r="AS385" s="140"/>
    </row>
    <row r="386" spans="1:45" s="92" customFormat="1" ht="30" x14ac:dyDescent="0.2">
      <c r="A386" s="165"/>
      <c r="B386" s="93" t="s">
        <v>179</v>
      </c>
      <c r="C386" s="89" t="s">
        <v>397</v>
      </c>
      <c r="D386" s="90">
        <v>420000</v>
      </c>
      <c r="E386" s="90">
        <v>20000</v>
      </c>
      <c r="F386" s="90"/>
      <c r="G386" s="90"/>
      <c r="H386" s="91">
        <v>20000</v>
      </c>
      <c r="I386" s="90"/>
      <c r="J386" s="91">
        <v>0</v>
      </c>
      <c r="K386" s="90"/>
      <c r="L386" s="77"/>
      <c r="M386" s="77"/>
      <c r="N386" s="77">
        <v>380000</v>
      </c>
      <c r="O386" s="39"/>
      <c r="P386" s="39"/>
      <c r="Q386" s="39"/>
      <c r="R386" s="138"/>
      <c r="S386" s="141"/>
      <c r="T386" s="141"/>
      <c r="U386" s="141"/>
      <c r="V386" s="141"/>
      <c r="W386" s="141"/>
      <c r="X386" s="141"/>
      <c r="Y386" s="141"/>
      <c r="Z386" s="141"/>
      <c r="AA386" s="141"/>
      <c r="AB386" s="141"/>
      <c r="AC386" s="141"/>
      <c r="AD386" s="141"/>
      <c r="AE386" s="141"/>
      <c r="AF386" s="141"/>
      <c r="AG386" s="141"/>
      <c r="AH386" s="141"/>
      <c r="AI386" s="141"/>
      <c r="AJ386" s="141"/>
      <c r="AK386" s="149"/>
      <c r="AL386" s="149"/>
      <c r="AM386" s="149"/>
      <c r="AN386" s="149"/>
      <c r="AO386" s="149"/>
      <c r="AP386" s="149"/>
      <c r="AQ386" s="149"/>
      <c r="AR386" s="149"/>
      <c r="AS386" s="149"/>
    </row>
    <row r="387" spans="1:45" s="38" customFormat="1" x14ac:dyDescent="0.2">
      <c r="A387" s="166"/>
      <c r="B387" s="93"/>
      <c r="C387" s="89"/>
      <c r="D387" s="90"/>
      <c r="E387" s="90"/>
      <c r="F387" s="90"/>
      <c r="G387" s="90"/>
      <c r="H387" s="91"/>
      <c r="I387" s="90"/>
      <c r="J387" s="91"/>
      <c r="K387" s="90"/>
      <c r="L387" s="77"/>
      <c r="M387" s="77"/>
      <c r="N387" s="77"/>
      <c r="O387" s="36"/>
      <c r="P387" s="36"/>
      <c r="Q387" s="36"/>
      <c r="R387" s="141"/>
      <c r="S387" s="139"/>
      <c r="T387" s="139"/>
      <c r="U387" s="139"/>
      <c r="V387" s="139"/>
      <c r="W387" s="139"/>
      <c r="X387" s="139"/>
      <c r="Y387" s="139"/>
      <c r="Z387" s="139"/>
      <c r="AA387" s="139"/>
      <c r="AB387" s="139"/>
      <c r="AC387" s="139"/>
      <c r="AD387" s="139"/>
      <c r="AE387" s="139"/>
      <c r="AF387" s="139"/>
      <c r="AG387" s="139"/>
      <c r="AH387" s="139"/>
      <c r="AI387" s="139"/>
      <c r="AJ387" s="139"/>
      <c r="AK387" s="150"/>
      <c r="AL387" s="150"/>
      <c r="AM387" s="150"/>
      <c r="AN387" s="150"/>
      <c r="AO387" s="150"/>
      <c r="AP387" s="150"/>
      <c r="AQ387" s="150"/>
      <c r="AR387" s="150"/>
      <c r="AS387" s="150"/>
    </row>
    <row r="388" spans="1:45" s="92" customFormat="1" x14ac:dyDescent="0.2">
      <c r="A388" s="165"/>
      <c r="B388" s="93" t="s">
        <v>398</v>
      </c>
      <c r="C388" s="89" t="s">
        <v>399</v>
      </c>
      <c r="D388" s="90">
        <v>50000</v>
      </c>
      <c r="E388" s="90"/>
      <c r="F388" s="90"/>
      <c r="G388" s="90"/>
      <c r="H388" s="91">
        <v>0</v>
      </c>
      <c r="I388" s="90"/>
      <c r="J388" s="91">
        <v>50000</v>
      </c>
      <c r="K388" s="90"/>
      <c r="L388" s="77"/>
      <c r="M388" s="77"/>
      <c r="N388" s="77"/>
      <c r="O388" s="39"/>
      <c r="P388" s="39"/>
      <c r="Q388" s="39"/>
      <c r="R388" s="138"/>
      <c r="S388" s="141"/>
      <c r="T388" s="141"/>
      <c r="U388" s="141"/>
      <c r="V388" s="141"/>
      <c r="W388" s="141"/>
      <c r="X388" s="141"/>
      <c r="Y388" s="141"/>
      <c r="Z388" s="141"/>
      <c r="AA388" s="141"/>
      <c r="AB388" s="141"/>
      <c r="AC388" s="141"/>
      <c r="AD388" s="141"/>
      <c r="AE388" s="141"/>
      <c r="AF388" s="141"/>
      <c r="AG388" s="141"/>
      <c r="AH388" s="141"/>
      <c r="AI388" s="141"/>
      <c r="AJ388" s="141"/>
      <c r="AK388" s="149"/>
      <c r="AL388" s="149"/>
      <c r="AM388" s="149"/>
      <c r="AN388" s="149"/>
      <c r="AO388" s="149"/>
      <c r="AP388" s="149"/>
      <c r="AQ388" s="149"/>
      <c r="AR388" s="149"/>
      <c r="AS388" s="149"/>
    </row>
    <row r="389" spans="1:45" s="37" customFormat="1" x14ac:dyDescent="0.2">
      <c r="A389" s="161"/>
      <c r="B389" s="87"/>
      <c r="C389" s="32"/>
      <c r="D389" s="52"/>
      <c r="E389" s="52"/>
      <c r="F389" s="52"/>
      <c r="G389" s="52"/>
      <c r="H389" s="53"/>
      <c r="I389" s="52"/>
      <c r="J389" s="53"/>
      <c r="K389" s="52"/>
      <c r="L389" s="77"/>
      <c r="M389" s="77"/>
      <c r="N389" s="77"/>
      <c r="O389" s="36"/>
      <c r="P389" s="36"/>
      <c r="Q389" s="36"/>
      <c r="R389" s="141"/>
      <c r="S389" s="139"/>
      <c r="T389" s="139"/>
      <c r="U389" s="139"/>
      <c r="V389" s="139"/>
      <c r="W389" s="139"/>
      <c r="X389" s="139"/>
      <c r="Y389" s="139"/>
      <c r="Z389" s="139"/>
      <c r="AA389" s="139"/>
      <c r="AB389" s="139"/>
      <c r="AC389" s="139"/>
      <c r="AD389" s="139"/>
      <c r="AE389" s="139"/>
      <c r="AF389" s="139"/>
      <c r="AG389" s="139"/>
      <c r="AH389" s="139"/>
      <c r="AI389" s="139"/>
      <c r="AJ389" s="139"/>
      <c r="AK389" s="140"/>
      <c r="AL389" s="140"/>
      <c r="AM389" s="140"/>
      <c r="AN389" s="140"/>
      <c r="AO389" s="140"/>
      <c r="AP389" s="140"/>
      <c r="AQ389" s="140"/>
      <c r="AR389" s="140"/>
      <c r="AS389" s="140"/>
    </row>
    <row r="390" spans="1:45" s="40" customFormat="1" x14ac:dyDescent="0.2">
      <c r="A390" s="162"/>
      <c r="B390" s="87" t="s">
        <v>180</v>
      </c>
      <c r="C390" s="32" t="s">
        <v>181</v>
      </c>
      <c r="D390" s="52">
        <v>630000</v>
      </c>
      <c r="E390" s="52">
        <v>150000</v>
      </c>
      <c r="F390" s="52"/>
      <c r="G390" s="52"/>
      <c r="H390" s="53">
        <v>480000</v>
      </c>
      <c r="I390" s="52"/>
      <c r="J390" s="53"/>
      <c r="K390" s="52"/>
      <c r="L390" s="77"/>
      <c r="M390" s="77"/>
      <c r="N390" s="77"/>
      <c r="O390" s="39"/>
      <c r="P390" s="39"/>
      <c r="Q390" s="39"/>
      <c r="R390" s="138"/>
      <c r="S390" s="141"/>
      <c r="T390" s="141"/>
      <c r="U390" s="141"/>
      <c r="V390" s="141"/>
      <c r="W390" s="141"/>
      <c r="X390" s="141"/>
      <c r="Y390" s="141"/>
      <c r="Z390" s="141"/>
      <c r="AA390" s="141"/>
      <c r="AB390" s="141"/>
      <c r="AC390" s="141"/>
      <c r="AD390" s="141"/>
      <c r="AE390" s="141"/>
      <c r="AF390" s="141"/>
      <c r="AG390" s="141"/>
      <c r="AH390" s="141"/>
      <c r="AI390" s="141"/>
      <c r="AJ390" s="141"/>
      <c r="AK390" s="142"/>
      <c r="AL390" s="142"/>
      <c r="AM390" s="142"/>
      <c r="AN390" s="142"/>
      <c r="AO390" s="142"/>
      <c r="AP390" s="142"/>
      <c r="AQ390" s="142"/>
      <c r="AR390" s="142"/>
      <c r="AS390" s="142"/>
    </row>
    <row r="391" spans="1:45" s="37" customFormat="1" x14ac:dyDescent="0.2">
      <c r="A391" s="161"/>
      <c r="B391" s="87"/>
      <c r="C391" s="32"/>
      <c r="D391" s="52"/>
      <c r="E391" s="52"/>
      <c r="F391" s="52"/>
      <c r="G391" s="52"/>
      <c r="H391" s="53"/>
      <c r="I391" s="52"/>
      <c r="J391" s="53"/>
      <c r="K391" s="52"/>
      <c r="L391" s="77"/>
      <c r="M391" s="77"/>
      <c r="N391" s="77"/>
      <c r="O391" s="36"/>
      <c r="P391" s="36"/>
      <c r="Q391" s="36"/>
      <c r="R391" s="141"/>
      <c r="S391" s="139"/>
      <c r="T391" s="139"/>
      <c r="U391" s="139"/>
      <c r="V391" s="139"/>
      <c r="W391" s="139"/>
      <c r="X391" s="139"/>
      <c r="Y391" s="139"/>
      <c r="Z391" s="139"/>
      <c r="AA391" s="139"/>
      <c r="AB391" s="139"/>
      <c r="AC391" s="139"/>
      <c r="AD391" s="139"/>
      <c r="AE391" s="139"/>
      <c r="AF391" s="139"/>
      <c r="AG391" s="139"/>
      <c r="AH391" s="139"/>
      <c r="AI391" s="139"/>
      <c r="AJ391" s="139"/>
      <c r="AK391" s="140"/>
      <c r="AL391" s="140"/>
      <c r="AM391" s="140"/>
      <c r="AN391" s="140"/>
      <c r="AO391" s="140"/>
      <c r="AP391" s="140"/>
      <c r="AQ391" s="140"/>
      <c r="AR391" s="140"/>
      <c r="AS391" s="140"/>
    </row>
    <row r="392" spans="1:45" s="40" customFormat="1" x14ac:dyDescent="0.2">
      <c r="A392" s="162"/>
      <c r="B392" s="87" t="s">
        <v>126</v>
      </c>
      <c r="C392" s="32" t="s">
        <v>127</v>
      </c>
      <c r="D392" s="52">
        <v>180000</v>
      </c>
      <c r="E392" s="52">
        <v>30000</v>
      </c>
      <c r="F392" s="52"/>
      <c r="G392" s="52"/>
      <c r="H392" s="53">
        <v>100000</v>
      </c>
      <c r="I392" s="52">
        <v>50000</v>
      </c>
      <c r="J392" s="53">
        <v>50000</v>
      </c>
      <c r="K392" s="52"/>
      <c r="L392" s="77"/>
      <c r="M392" s="77"/>
      <c r="N392" s="77"/>
      <c r="O392" s="39"/>
      <c r="P392" s="39"/>
      <c r="Q392" s="39"/>
      <c r="R392" s="138"/>
      <c r="S392" s="141"/>
      <c r="T392" s="141"/>
      <c r="U392" s="141"/>
      <c r="V392" s="141"/>
      <c r="W392" s="141"/>
      <c r="X392" s="141"/>
      <c r="Y392" s="141"/>
      <c r="Z392" s="141"/>
      <c r="AA392" s="141"/>
      <c r="AB392" s="141"/>
      <c r="AC392" s="141"/>
      <c r="AD392" s="141"/>
      <c r="AE392" s="141"/>
      <c r="AF392" s="141"/>
      <c r="AG392" s="141"/>
      <c r="AH392" s="141"/>
      <c r="AI392" s="141"/>
      <c r="AJ392" s="141"/>
      <c r="AK392" s="142"/>
      <c r="AL392" s="142"/>
      <c r="AM392" s="142"/>
      <c r="AN392" s="142"/>
      <c r="AO392" s="142"/>
      <c r="AP392" s="142"/>
      <c r="AQ392" s="142"/>
      <c r="AR392" s="142"/>
      <c r="AS392" s="142"/>
    </row>
    <row r="393" spans="1:45" s="37" customFormat="1" x14ac:dyDescent="0.2">
      <c r="A393" s="161"/>
      <c r="B393" s="87"/>
      <c r="C393" s="32"/>
      <c r="D393" s="52"/>
      <c r="E393" s="52"/>
      <c r="F393" s="52"/>
      <c r="G393" s="52"/>
      <c r="H393" s="53"/>
      <c r="I393" s="52"/>
      <c r="J393" s="53"/>
      <c r="K393" s="52"/>
      <c r="L393" s="77"/>
      <c r="M393" s="77"/>
      <c r="N393" s="77"/>
      <c r="O393" s="36"/>
      <c r="P393" s="36"/>
      <c r="Q393" s="36"/>
      <c r="R393" s="141"/>
      <c r="S393" s="139"/>
      <c r="T393" s="139"/>
      <c r="U393" s="139"/>
      <c r="V393" s="139"/>
      <c r="W393" s="139"/>
      <c r="X393" s="139"/>
      <c r="Y393" s="139"/>
      <c r="Z393" s="139"/>
      <c r="AA393" s="139"/>
      <c r="AB393" s="139"/>
      <c r="AC393" s="139"/>
      <c r="AD393" s="139"/>
      <c r="AE393" s="139"/>
      <c r="AF393" s="139"/>
      <c r="AG393" s="139"/>
      <c r="AH393" s="139"/>
      <c r="AI393" s="139"/>
      <c r="AJ393" s="139"/>
      <c r="AK393" s="140"/>
      <c r="AL393" s="140"/>
      <c r="AM393" s="140"/>
      <c r="AN393" s="140"/>
      <c r="AO393" s="140"/>
      <c r="AP393" s="140"/>
      <c r="AQ393" s="140"/>
      <c r="AR393" s="140"/>
      <c r="AS393" s="140"/>
    </row>
    <row r="394" spans="1:45" s="40" customFormat="1" x14ac:dyDescent="0.2">
      <c r="A394" s="162"/>
      <c r="B394" s="87" t="s">
        <v>128</v>
      </c>
      <c r="C394" s="32" t="s">
        <v>129</v>
      </c>
      <c r="D394" s="52">
        <v>120000</v>
      </c>
      <c r="E394" s="52">
        <v>15000</v>
      </c>
      <c r="F394" s="52"/>
      <c r="G394" s="52"/>
      <c r="H394" s="53">
        <v>0</v>
      </c>
      <c r="I394" s="52"/>
      <c r="J394" s="53">
        <v>105000</v>
      </c>
      <c r="K394" s="52"/>
      <c r="L394" s="77"/>
      <c r="M394" s="77"/>
      <c r="N394" s="77"/>
      <c r="O394" s="39"/>
      <c r="P394" s="39"/>
      <c r="Q394" s="39"/>
      <c r="R394" s="138"/>
      <c r="S394" s="141"/>
      <c r="T394" s="141"/>
      <c r="U394" s="141"/>
      <c r="V394" s="141"/>
      <c r="W394" s="141"/>
      <c r="X394" s="141"/>
      <c r="Y394" s="141"/>
      <c r="Z394" s="141"/>
      <c r="AA394" s="141"/>
      <c r="AB394" s="141"/>
      <c r="AC394" s="141"/>
      <c r="AD394" s="141"/>
      <c r="AE394" s="141"/>
      <c r="AF394" s="141"/>
      <c r="AG394" s="141"/>
      <c r="AH394" s="141"/>
      <c r="AI394" s="141"/>
      <c r="AJ394" s="141"/>
      <c r="AK394" s="142"/>
      <c r="AL394" s="142"/>
      <c r="AM394" s="142"/>
      <c r="AN394" s="142"/>
      <c r="AO394" s="142"/>
      <c r="AP394" s="142"/>
      <c r="AQ394" s="142"/>
      <c r="AR394" s="142"/>
      <c r="AS394" s="142"/>
    </row>
    <row r="395" spans="1:45" x14ac:dyDescent="0.2">
      <c r="A395" s="27"/>
      <c r="B395" s="119"/>
      <c r="C395" s="32"/>
      <c r="D395" s="52"/>
      <c r="E395" s="52"/>
      <c r="F395" s="52"/>
      <c r="G395" s="52"/>
      <c r="H395" s="53"/>
      <c r="I395" s="52"/>
      <c r="J395" s="53"/>
      <c r="K395" s="52"/>
      <c r="L395" s="77"/>
      <c r="M395" s="77"/>
      <c r="N395" s="77"/>
      <c r="O395" s="10"/>
      <c r="P395" s="7"/>
      <c r="Q395" s="6"/>
      <c r="R395" s="81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</row>
    <row r="396" spans="1:45" ht="15.75" x14ac:dyDescent="0.2">
      <c r="A396" s="27"/>
      <c r="B396" s="119"/>
      <c r="C396" s="103" t="s">
        <v>15</v>
      </c>
      <c r="D396" s="104"/>
      <c r="E396" s="104"/>
      <c r="F396" s="104"/>
      <c r="G396" s="104"/>
      <c r="H396" s="105">
        <f t="shared" ref="H396:N396" si="3">SUM(H308:H395)</f>
        <v>2670000</v>
      </c>
      <c r="I396" s="104">
        <f t="shared" si="3"/>
        <v>1430000</v>
      </c>
      <c r="J396" s="105">
        <f t="shared" si="3"/>
        <v>2460000</v>
      </c>
      <c r="K396" s="109">
        <f t="shared" si="3"/>
        <v>755000</v>
      </c>
      <c r="L396" s="109">
        <f t="shared" si="3"/>
        <v>1350000</v>
      </c>
      <c r="M396" s="109">
        <f t="shared" si="3"/>
        <v>1475000</v>
      </c>
      <c r="N396" s="109">
        <f t="shared" si="3"/>
        <v>13125000</v>
      </c>
      <c r="O396" s="22">
        <f>SUM(O354:O355)</f>
        <v>0</v>
      </c>
      <c r="P396" s="16">
        <f>SUM(P354:P355)</f>
        <v>0</v>
      </c>
      <c r="Q396" s="16">
        <f>SUM(Q354:Q355)</f>
        <v>0</v>
      </c>
      <c r="R396" s="81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</row>
    <row r="397" spans="1:45" ht="31.7" customHeight="1" x14ac:dyDescent="0.2">
      <c r="A397" s="27"/>
      <c r="B397" s="153"/>
      <c r="C397" s="110" t="s">
        <v>488</v>
      </c>
      <c r="D397" s="104"/>
      <c r="E397" s="104"/>
      <c r="F397" s="104"/>
      <c r="G397" s="104"/>
      <c r="H397" s="105">
        <f t="shared" ref="H397:Q397" si="4">SUM(H66+H248+H305+H396)</f>
        <v>36828600</v>
      </c>
      <c r="I397" s="104">
        <f t="shared" si="4"/>
        <v>35075000</v>
      </c>
      <c r="J397" s="105">
        <f t="shared" si="4"/>
        <v>36870000</v>
      </c>
      <c r="K397" s="104">
        <f t="shared" si="4"/>
        <v>39511000</v>
      </c>
      <c r="L397" s="104">
        <f t="shared" si="4"/>
        <v>43453000</v>
      </c>
      <c r="M397" s="104">
        <f t="shared" si="4"/>
        <v>43656600</v>
      </c>
      <c r="N397" s="104">
        <f t="shared" si="4"/>
        <v>124785700</v>
      </c>
      <c r="O397" s="18">
        <f t="shared" si="4"/>
        <v>0</v>
      </c>
      <c r="P397" s="19">
        <f t="shared" si="4"/>
        <v>0</v>
      </c>
      <c r="Q397" s="18">
        <f t="shared" si="4"/>
        <v>0</v>
      </c>
      <c r="R397" s="81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</row>
    <row r="398" spans="1:45" s="74" customFormat="1" ht="18" x14ac:dyDescent="0.2">
      <c r="A398" s="159"/>
      <c r="B398" s="155"/>
      <c r="D398" s="111"/>
      <c r="E398" s="111"/>
      <c r="F398" s="111"/>
      <c r="G398" s="111"/>
      <c r="H398" s="112"/>
      <c r="I398" s="111"/>
      <c r="J398" s="113"/>
      <c r="K398" s="111"/>
      <c r="L398" s="111"/>
      <c r="M398" s="111"/>
      <c r="N398" s="111"/>
      <c r="O398" s="71"/>
      <c r="P398" s="72"/>
      <c r="Q398" s="73"/>
      <c r="R398" s="81"/>
      <c r="S398" s="151"/>
      <c r="T398" s="151"/>
      <c r="U398" s="151"/>
      <c r="V398" s="151"/>
      <c r="W398" s="151"/>
      <c r="X398" s="151"/>
      <c r="Y398" s="151"/>
      <c r="Z398" s="151"/>
      <c r="AA398" s="151"/>
      <c r="AB398" s="151"/>
      <c r="AC398" s="151"/>
      <c r="AD398" s="151"/>
      <c r="AE398" s="151"/>
      <c r="AF398" s="151"/>
      <c r="AG398" s="151"/>
      <c r="AH398" s="151"/>
      <c r="AI398" s="151"/>
      <c r="AJ398" s="151"/>
      <c r="AK398" s="151"/>
      <c r="AL398" s="151"/>
      <c r="AM398" s="151"/>
      <c r="AN398" s="151"/>
      <c r="AO398" s="151"/>
      <c r="AP398" s="151"/>
      <c r="AQ398" s="151"/>
      <c r="AR398" s="151"/>
      <c r="AS398" s="151"/>
    </row>
    <row r="399" spans="1:45" s="75" customFormat="1" ht="15.75" x14ac:dyDescent="0.25">
      <c r="A399" s="27"/>
      <c r="B399" s="33" t="s">
        <v>10</v>
      </c>
      <c r="C399" s="107"/>
      <c r="D399" s="114"/>
      <c r="E399" s="114"/>
      <c r="F399" s="114"/>
      <c r="G399" s="63"/>
      <c r="H399" s="112"/>
      <c r="I399" s="114"/>
      <c r="J399" s="112"/>
      <c r="K399" s="115"/>
      <c r="L399" s="115"/>
      <c r="M399" s="115"/>
      <c r="N399" s="115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1"/>
      <c r="AN399" s="81"/>
      <c r="AO399" s="81"/>
      <c r="AP399" s="81"/>
      <c r="AQ399" s="81"/>
      <c r="AR399" s="81"/>
      <c r="AS399" s="81"/>
    </row>
    <row r="400" spans="1:45" s="75" customFormat="1" ht="30" x14ac:dyDescent="0.2">
      <c r="A400" s="88"/>
      <c r="B400" s="213" t="s">
        <v>464</v>
      </c>
      <c r="C400" s="214" t="s">
        <v>489</v>
      </c>
      <c r="D400" s="52">
        <v>1500000</v>
      </c>
      <c r="E400" s="52">
        <v>50000</v>
      </c>
      <c r="F400" s="64"/>
      <c r="G400" s="64"/>
      <c r="H400" s="118">
        <v>50000</v>
      </c>
      <c r="I400" s="52">
        <v>400000</v>
      </c>
      <c r="J400" s="112">
        <v>400000</v>
      </c>
      <c r="K400" s="52">
        <v>700000</v>
      </c>
      <c r="L400" s="52">
        <v>700000</v>
      </c>
      <c r="M400" s="52">
        <v>300000</v>
      </c>
      <c r="N400" s="114">
        <v>0</v>
      </c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1"/>
      <c r="AN400" s="81"/>
      <c r="AO400" s="81"/>
      <c r="AP400" s="81"/>
      <c r="AQ400" s="81"/>
      <c r="AR400" s="81"/>
      <c r="AS400" s="81"/>
    </row>
    <row r="401" spans="1:45" s="83" customFormat="1" ht="24.75" customHeight="1" x14ac:dyDescent="0.25">
      <c r="A401" s="88"/>
      <c r="B401" s="153"/>
      <c r="C401" s="121" t="s">
        <v>491</v>
      </c>
      <c r="D401" s="122"/>
      <c r="E401" s="122"/>
      <c r="F401" s="123"/>
      <c r="G401" s="123"/>
      <c r="H401" s="124">
        <f t="shared" ref="H401:N401" si="5">SUM(H400:H400)</f>
        <v>50000</v>
      </c>
      <c r="I401" s="79">
        <f t="shared" si="5"/>
        <v>400000</v>
      </c>
      <c r="J401" s="124">
        <f t="shared" si="5"/>
        <v>400000</v>
      </c>
      <c r="K401" s="79">
        <f t="shared" si="5"/>
        <v>700000</v>
      </c>
      <c r="L401" s="172">
        <f t="shared" si="5"/>
        <v>700000</v>
      </c>
      <c r="M401" s="172">
        <f t="shared" si="5"/>
        <v>300000</v>
      </c>
      <c r="N401" s="79">
        <f t="shared" si="5"/>
        <v>0</v>
      </c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81"/>
      <c r="AO401" s="81"/>
      <c r="AP401" s="81"/>
      <c r="AQ401" s="81"/>
      <c r="AR401" s="81"/>
      <c r="AS401" s="81"/>
    </row>
    <row r="402" spans="1:45" s="81" customFormat="1" ht="24.75" customHeight="1" x14ac:dyDescent="0.2">
      <c r="A402" s="88"/>
      <c r="B402" s="32"/>
      <c r="D402" s="114"/>
      <c r="E402" s="114"/>
      <c r="F402" s="64"/>
      <c r="G402" s="64"/>
      <c r="H402" s="118"/>
      <c r="I402" s="52"/>
      <c r="J402" s="118"/>
      <c r="K402" s="114"/>
      <c r="L402" s="115"/>
      <c r="M402" s="115"/>
      <c r="N402" s="114"/>
    </row>
    <row r="403" spans="1:45" s="75" customFormat="1" ht="15.75" x14ac:dyDescent="0.25">
      <c r="A403" s="27"/>
      <c r="B403" s="33" t="s">
        <v>46</v>
      </c>
      <c r="C403" s="101"/>
      <c r="D403" s="114"/>
      <c r="E403" s="114"/>
      <c r="F403" s="64"/>
      <c r="G403" s="64"/>
      <c r="H403" s="117"/>
      <c r="I403" s="114"/>
      <c r="J403" s="116"/>
      <c r="K403" s="114"/>
      <c r="L403" s="114"/>
      <c r="M403" s="114"/>
      <c r="N403" s="114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  <c r="AN403" s="81"/>
      <c r="AO403" s="81"/>
      <c r="AP403" s="81"/>
      <c r="AQ403" s="81"/>
      <c r="AR403" s="81"/>
      <c r="AS403" s="81"/>
    </row>
    <row r="404" spans="1:45" s="75" customFormat="1" ht="15.75" x14ac:dyDescent="0.25">
      <c r="A404" s="27"/>
      <c r="B404" s="33" t="s">
        <v>47</v>
      </c>
      <c r="C404" s="44"/>
      <c r="D404" s="52"/>
      <c r="E404" s="52"/>
      <c r="F404" s="115"/>
      <c r="G404" s="115"/>
      <c r="H404" s="118"/>
      <c r="I404" s="52"/>
      <c r="J404" s="112"/>
      <c r="K404" s="52"/>
      <c r="L404" s="52"/>
      <c r="M404" s="52"/>
      <c r="N404" s="52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1"/>
      <c r="AN404" s="81"/>
      <c r="AO404" s="81"/>
      <c r="AP404" s="81"/>
      <c r="AQ404" s="81"/>
      <c r="AR404" s="81"/>
      <c r="AS404" s="81"/>
    </row>
    <row r="405" spans="1:45" s="75" customFormat="1" x14ac:dyDescent="0.2">
      <c r="A405" s="27"/>
      <c r="B405" s="32" t="s">
        <v>52</v>
      </c>
      <c r="C405" s="46" t="s">
        <v>53</v>
      </c>
      <c r="D405" s="52">
        <v>7500000</v>
      </c>
      <c r="E405" s="52">
        <v>7216400</v>
      </c>
      <c r="F405" s="52"/>
      <c r="G405" s="52"/>
      <c r="H405" s="112">
        <v>283600</v>
      </c>
      <c r="I405" s="52"/>
      <c r="J405" s="112"/>
      <c r="K405" s="52"/>
      <c r="L405" s="52"/>
      <c r="M405" s="52"/>
      <c r="N405" s="52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1"/>
      <c r="AN405" s="81"/>
      <c r="AO405" s="81"/>
      <c r="AP405" s="81"/>
      <c r="AQ405" s="81"/>
      <c r="AR405" s="81"/>
      <c r="AS405" s="81"/>
    </row>
    <row r="406" spans="1:45" s="75" customFormat="1" x14ac:dyDescent="0.2">
      <c r="A406" s="27"/>
      <c r="B406" s="32"/>
      <c r="C406" s="46"/>
      <c r="D406" s="52"/>
      <c r="E406" s="52"/>
      <c r="F406" s="52"/>
      <c r="G406" s="52"/>
      <c r="H406" s="112"/>
      <c r="I406" s="52"/>
      <c r="J406" s="112"/>
      <c r="K406" s="52"/>
      <c r="L406" s="52"/>
      <c r="M406" s="52"/>
      <c r="N406" s="52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1"/>
      <c r="AN406" s="81"/>
      <c r="AO406" s="81"/>
      <c r="AP406" s="81"/>
      <c r="AQ406" s="81"/>
      <c r="AR406" s="81"/>
      <c r="AS406" s="81"/>
    </row>
    <row r="407" spans="1:45" s="75" customFormat="1" x14ac:dyDescent="0.2">
      <c r="A407" s="27"/>
      <c r="B407" s="32" t="s">
        <v>54</v>
      </c>
      <c r="C407" s="46" t="s">
        <v>50</v>
      </c>
      <c r="D407" s="52">
        <v>84000000</v>
      </c>
      <c r="E407" s="52">
        <v>14332300</v>
      </c>
      <c r="F407" s="52"/>
      <c r="G407" s="52"/>
      <c r="H407" s="112">
        <v>10820000</v>
      </c>
      <c r="I407" s="52">
        <v>10800000</v>
      </c>
      <c r="J407" s="112">
        <v>10800000</v>
      </c>
      <c r="K407" s="52">
        <v>10400000</v>
      </c>
      <c r="L407" s="52">
        <v>10400000</v>
      </c>
      <c r="M407" s="52">
        <v>9870000</v>
      </c>
      <c r="N407" s="52">
        <v>29000000</v>
      </c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1"/>
      <c r="AN407" s="81"/>
      <c r="AO407" s="81"/>
      <c r="AP407" s="81"/>
      <c r="AQ407" s="81"/>
      <c r="AR407" s="81"/>
      <c r="AS407" s="81"/>
    </row>
    <row r="408" spans="1:45" s="75" customFormat="1" x14ac:dyDescent="0.2">
      <c r="A408" s="27"/>
      <c r="B408" s="32"/>
      <c r="C408" s="46"/>
      <c r="D408" s="52"/>
      <c r="E408" s="52"/>
      <c r="F408" s="52"/>
      <c r="G408" s="52"/>
      <c r="H408" s="112"/>
      <c r="I408" s="52"/>
      <c r="J408" s="112"/>
      <c r="K408" s="52"/>
      <c r="L408" s="52"/>
      <c r="M408" s="52"/>
      <c r="N408" s="52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1"/>
      <c r="AN408" s="81"/>
      <c r="AO408" s="81"/>
      <c r="AP408" s="81"/>
      <c r="AQ408" s="81"/>
      <c r="AR408" s="81"/>
      <c r="AS408" s="81"/>
    </row>
    <row r="409" spans="1:45" s="75" customFormat="1" x14ac:dyDescent="0.2">
      <c r="A409" s="27"/>
      <c r="B409" s="32" t="s">
        <v>56</v>
      </c>
      <c r="C409" s="46" t="s">
        <v>55</v>
      </c>
      <c r="D409" s="52">
        <v>60000000</v>
      </c>
      <c r="E409" s="52">
        <v>7730000</v>
      </c>
      <c r="F409" s="52"/>
      <c r="G409" s="52"/>
      <c r="H409" s="112">
        <v>250000</v>
      </c>
      <c r="I409" s="52">
        <v>250000</v>
      </c>
      <c r="J409" s="112">
        <v>250000</v>
      </c>
      <c r="K409" s="52">
        <v>100000</v>
      </c>
      <c r="L409" s="52">
        <v>100000</v>
      </c>
      <c r="M409" s="52">
        <v>1000000</v>
      </c>
      <c r="N409" s="52">
        <v>50700000</v>
      </c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1"/>
      <c r="AN409" s="81"/>
      <c r="AO409" s="81"/>
      <c r="AP409" s="81"/>
      <c r="AQ409" s="81"/>
      <c r="AR409" s="81"/>
      <c r="AS409" s="81"/>
    </row>
    <row r="410" spans="1:45" s="75" customFormat="1" x14ac:dyDescent="0.2">
      <c r="A410" s="27"/>
      <c r="B410" s="32"/>
      <c r="C410" s="46"/>
      <c r="D410" s="52"/>
      <c r="E410" s="52"/>
      <c r="F410" s="52"/>
      <c r="G410" s="52"/>
      <c r="H410" s="112"/>
      <c r="I410" s="52"/>
      <c r="J410" s="112"/>
      <c r="K410" s="52"/>
      <c r="L410" s="52"/>
      <c r="M410" s="52"/>
      <c r="N410" s="52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1"/>
      <c r="AN410" s="81"/>
      <c r="AO410" s="81"/>
      <c r="AP410" s="81"/>
      <c r="AQ410" s="81"/>
      <c r="AR410" s="81"/>
      <c r="AS410" s="81"/>
    </row>
    <row r="411" spans="1:45" s="75" customFormat="1" x14ac:dyDescent="0.2">
      <c r="A411" s="27"/>
      <c r="B411" s="32" t="s">
        <v>57</v>
      </c>
      <c r="C411" s="46" t="s">
        <v>251</v>
      </c>
      <c r="D411" s="52">
        <v>108300000</v>
      </c>
      <c r="E411" s="52">
        <v>12213000</v>
      </c>
      <c r="F411" s="52"/>
      <c r="G411" s="52"/>
      <c r="H411" s="112">
        <v>3000000</v>
      </c>
      <c r="I411" s="52">
        <v>19100000</v>
      </c>
      <c r="J411" s="112">
        <v>19100000</v>
      </c>
      <c r="K411" s="52">
        <v>21900000</v>
      </c>
      <c r="L411" s="52">
        <v>21900000</v>
      </c>
      <c r="M411" s="52">
        <v>20800000</v>
      </c>
      <c r="N411" s="52">
        <v>24300000</v>
      </c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1"/>
      <c r="AN411" s="81"/>
      <c r="AO411" s="81"/>
      <c r="AP411" s="81"/>
      <c r="AQ411" s="81"/>
      <c r="AR411" s="81"/>
      <c r="AS411" s="81"/>
    </row>
    <row r="412" spans="1:45" s="75" customFormat="1" x14ac:dyDescent="0.2">
      <c r="A412" s="27"/>
      <c r="B412" s="32"/>
      <c r="C412" s="46"/>
      <c r="D412" s="52"/>
      <c r="E412" s="52"/>
      <c r="F412" s="52"/>
      <c r="G412" s="52"/>
      <c r="H412" s="112"/>
      <c r="I412" s="52"/>
      <c r="J412" s="112"/>
      <c r="K412" s="52"/>
      <c r="L412" s="52"/>
      <c r="M412" s="52"/>
      <c r="N412" s="52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1"/>
      <c r="AN412" s="81"/>
      <c r="AO412" s="81"/>
      <c r="AP412" s="81"/>
      <c r="AQ412" s="81"/>
      <c r="AR412" s="81"/>
      <c r="AS412" s="81"/>
    </row>
    <row r="413" spans="1:45" s="75" customFormat="1" x14ac:dyDescent="0.2">
      <c r="A413" s="27"/>
      <c r="B413" s="32" t="s">
        <v>82</v>
      </c>
      <c r="C413" s="46" t="s">
        <v>83</v>
      </c>
      <c r="D413" s="52">
        <v>16500000</v>
      </c>
      <c r="E413" s="52">
        <v>11752000</v>
      </c>
      <c r="F413" s="52"/>
      <c r="G413" s="52"/>
      <c r="H413" s="112">
        <v>2800000</v>
      </c>
      <c r="I413" s="52">
        <v>1400000</v>
      </c>
      <c r="J413" s="112">
        <v>1400000</v>
      </c>
      <c r="K413" s="52">
        <v>547400</v>
      </c>
      <c r="L413" s="52">
        <v>547400</v>
      </c>
      <c r="M413" s="52"/>
      <c r="N413" s="52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</row>
    <row r="414" spans="1:45" s="75" customFormat="1" x14ac:dyDescent="0.2">
      <c r="A414" s="27"/>
      <c r="B414" s="32"/>
      <c r="C414" s="46"/>
      <c r="D414" s="52"/>
      <c r="E414" s="52"/>
      <c r="F414" s="52"/>
      <c r="G414" s="52"/>
      <c r="H414" s="112"/>
      <c r="I414" s="52"/>
      <c r="J414" s="112"/>
      <c r="K414" s="52"/>
      <c r="L414" s="52"/>
      <c r="M414" s="52"/>
      <c r="N414" s="52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</row>
    <row r="415" spans="1:45" s="75" customFormat="1" x14ac:dyDescent="0.2">
      <c r="A415" s="27"/>
      <c r="B415" s="32" t="s">
        <v>84</v>
      </c>
      <c r="C415" s="46" t="s">
        <v>85</v>
      </c>
      <c r="D415" s="52">
        <v>6100000</v>
      </c>
      <c r="E415" s="52">
        <v>1423000</v>
      </c>
      <c r="F415" s="52"/>
      <c r="G415" s="52"/>
      <c r="H415" s="112">
        <v>850000</v>
      </c>
      <c r="I415" s="52">
        <v>835000</v>
      </c>
      <c r="J415" s="112">
        <v>835000</v>
      </c>
      <c r="K415" s="52">
        <v>850000</v>
      </c>
      <c r="L415" s="52">
        <v>850000</v>
      </c>
      <c r="M415" s="52">
        <v>840000</v>
      </c>
      <c r="N415" s="52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</row>
    <row r="416" spans="1:45" s="75" customFormat="1" x14ac:dyDescent="0.2">
      <c r="A416" s="27"/>
      <c r="B416" s="32"/>
      <c r="C416" s="46"/>
      <c r="D416" s="52"/>
      <c r="E416" s="52"/>
      <c r="F416" s="52"/>
      <c r="G416" s="52"/>
      <c r="H416" s="112"/>
      <c r="I416" s="52"/>
      <c r="J416" s="112"/>
      <c r="K416" s="52"/>
      <c r="L416" s="52"/>
      <c r="M416" s="52"/>
      <c r="N416" s="52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1"/>
      <c r="AN416" s="81"/>
      <c r="AO416" s="81"/>
      <c r="AP416" s="81"/>
      <c r="AQ416" s="81"/>
      <c r="AR416" s="81"/>
      <c r="AS416" s="81"/>
    </row>
    <row r="417" spans="1:45" s="75" customFormat="1" x14ac:dyDescent="0.2">
      <c r="A417" s="27"/>
      <c r="B417" s="32" t="s">
        <v>86</v>
      </c>
      <c r="C417" s="46" t="s">
        <v>87</v>
      </c>
      <c r="D417" s="52">
        <v>9000000</v>
      </c>
      <c r="E417" s="52">
        <v>4920000</v>
      </c>
      <c r="F417" s="52"/>
      <c r="G417" s="52"/>
      <c r="H417" s="112">
        <v>750000</v>
      </c>
      <c r="I417" s="52">
        <v>350000</v>
      </c>
      <c r="J417" s="112">
        <v>350000</v>
      </c>
      <c r="K417" s="52">
        <v>1600000</v>
      </c>
      <c r="L417" s="52">
        <v>1600000</v>
      </c>
      <c r="M417" s="52">
        <v>1080500</v>
      </c>
      <c r="N417" s="52">
        <v>300000</v>
      </c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1"/>
      <c r="AN417" s="81"/>
      <c r="AO417" s="81"/>
      <c r="AP417" s="81"/>
      <c r="AQ417" s="81"/>
      <c r="AR417" s="81"/>
      <c r="AS417" s="81"/>
    </row>
    <row r="418" spans="1:45" s="75" customFormat="1" x14ac:dyDescent="0.2">
      <c r="A418" s="27"/>
      <c r="B418" s="32"/>
      <c r="C418" s="46"/>
      <c r="D418" s="52"/>
      <c r="E418" s="52"/>
      <c r="F418" s="52"/>
      <c r="G418" s="52"/>
      <c r="H418" s="112"/>
      <c r="I418" s="52"/>
      <c r="J418" s="112"/>
      <c r="K418" s="52"/>
      <c r="L418" s="52"/>
      <c r="M418" s="52"/>
      <c r="N418" s="52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1"/>
      <c r="AN418" s="81"/>
      <c r="AO418" s="81"/>
      <c r="AP418" s="81"/>
      <c r="AQ418" s="81"/>
      <c r="AR418" s="81"/>
      <c r="AS418" s="81"/>
    </row>
    <row r="419" spans="1:45" s="75" customFormat="1" x14ac:dyDescent="0.2">
      <c r="A419" s="27"/>
      <c r="B419" s="32" t="s">
        <v>88</v>
      </c>
      <c r="C419" s="46" t="s">
        <v>89</v>
      </c>
      <c r="D419" s="52">
        <v>188000</v>
      </c>
      <c r="E419" s="52">
        <v>38000</v>
      </c>
      <c r="F419" s="52"/>
      <c r="G419" s="52"/>
      <c r="H419" s="112">
        <v>0</v>
      </c>
      <c r="I419" s="52"/>
      <c r="J419" s="112">
        <v>75000</v>
      </c>
      <c r="K419" s="52">
        <v>75000</v>
      </c>
      <c r="L419" s="52">
        <v>75000</v>
      </c>
      <c r="M419" s="52"/>
      <c r="N419" s="52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1"/>
      <c r="AN419" s="81"/>
      <c r="AO419" s="81"/>
      <c r="AP419" s="81"/>
      <c r="AQ419" s="81"/>
      <c r="AR419" s="81"/>
      <c r="AS419" s="81"/>
    </row>
    <row r="420" spans="1:45" s="75" customFormat="1" x14ac:dyDescent="0.2">
      <c r="A420" s="27"/>
      <c r="B420" s="32"/>
      <c r="C420" s="46"/>
      <c r="D420" s="52"/>
      <c r="E420" s="52"/>
      <c r="F420" s="52"/>
      <c r="G420" s="52"/>
      <c r="H420" s="112"/>
      <c r="I420" s="52"/>
      <c r="J420" s="112"/>
      <c r="K420" s="52"/>
      <c r="L420" s="52"/>
      <c r="M420" s="52"/>
      <c r="N420" s="52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</row>
    <row r="421" spans="1:45" s="75" customFormat="1" x14ac:dyDescent="0.2">
      <c r="A421" s="27"/>
      <c r="B421" s="32" t="s">
        <v>90</v>
      </c>
      <c r="C421" s="46" t="s">
        <v>413</v>
      </c>
      <c r="D421" s="52">
        <v>26000000</v>
      </c>
      <c r="E421" s="52">
        <v>830000</v>
      </c>
      <c r="F421" s="52"/>
      <c r="G421" s="52"/>
      <c r="H421" s="112">
        <v>350000</v>
      </c>
      <c r="I421" s="52">
        <v>350000</v>
      </c>
      <c r="J421" s="112">
        <v>350000</v>
      </c>
      <c r="K421" s="52">
        <v>1100000</v>
      </c>
      <c r="L421" s="52">
        <v>1100000</v>
      </c>
      <c r="M421" s="52">
        <v>6750000</v>
      </c>
      <c r="N421" s="52">
        <v>16700000</v>
      </c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</row>
    <row r="422" spans="1:45" s="75" customFormat="1" x14ac:dyDescent="0.2">
      <c r="A422" s="27"/>
      <c r="B422" s="32"/>
      <c r="C422" s="46"/>
      <c r="D422" s="52"/>
      <c r="E422" s="52"/>
      <c r="F422" s="52"/>
      <c r="G422" s="52"/>
      <c r="H422" s="112"/>
      <c r="I422" s="52"/>
      <c r="J422" s="112"/>
      <c r="K422" s="52"/>
      <c r="L422" s="52"/>
      <c r="M422" s="52"/>
      <c r="N422" s="52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</row>
    <row r="423" spans="1:45" s="75" customFormat="1" x14ac:dyDescent="0.2">
      <c r="A423" s="27"/>
      <c r="B423" s="32" t="s">
        <v>137</v>
      </c>
      <c r="C423" s="46" t="s">
        <v>138</v>
      </c>
      <c r="D423" s="52">
        <v>770000</v>
      </c>
      <c r="E423" s="52">
        <v>616000</v>
      </c>
      <c r="F423" s="52"/>
      <c r="G423" s="52"/>
      <c r="H423" s="112">
        <v>154000</v>
      </c>
      <c r="I423" s="52"/>
      <c r="J423" s="112"/>
      <c r="K423" s="52"/>
      <c r="L423" s="52"/>
      <c r="M423" s="52"/>
      <c r="N423" s="52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</row>
    <row r="424" spans="1:45" s="75" customFormat="1" x14ac:dyDescent="0.2">
      <c r="A424" s="27"/>
      <c r="B424" s="32"/>
      <c r="C424" s="46"/>
      <c r="D424" s="52"/>
      <c r="E424" s="52"/>
      <c r="F424" s="52"/>
      <c r="G424" s="52"/>
      <c r="H424" s="112"/>
      <c r="I424" s="52"/>
      <c r="J424" s="112"/>
      <c r="K424" s="52"/>
      <c r="L424" s="52"/>
      <c r="M424" s="52"/>
      <c r="N424" s="52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</row>
    <row r="425" spans="1:45" s="75" customFormat="1" x14ac:dyDescent="0.2">
      <c r="A425" s="27"/>
      <c r="B425" s="32" t="s">
        <v>139</v>
      </c>
      <c r="C425" s="46" t="s">
        <v>140</v>
      </c>
      <c r="D425" s="52">
        <v>1800000</v>
      </c>
      <c r="E425" s="52">
        <v>1330000</v>
      </c>
      <c r="F425" s="52"/>
      <c r="G425" s="52"/>
      <c r="H425" s="112">
        <v>470100</v>
      </c>
      <c r="I425" s="52"/>
      <c r="J425" s="112"/>
      <c r="K425" s="52"/>
      <c r="L425" s="52"/>
      <c r="M425" s="52"/>
      <c r="N425" s="52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</row>
    <row r="426" spans="1:45" s="75" customFormat="1" x14ac:dyDescent="0.2">
      <c r="A426" s="27"/>
      <c r="B426" s="32"/>
      <c r="C426" s="46"/>
      <c r="D426" s="52"/>
      <c r="E426" s="52"/>
      <c r="F426" s="52"/>
      <c r="G426" s="52"/>
      <c r="H426" s="112"/>
      <c r="I426" s="52"/>
      <c r="J426" s="112"/>
      <c r="K426" s="52"/>
      <c r="L426" s="52"/>
      <c r="M426" s="52"/>
      <c r="N426" s="52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1"/>
      <c r="AN426" s="81"/>
      <c r="AO426" s="81"/>
      <c r="AP426" s="81"/>
      <c r="AQ426" s="81"/>
      <c r="AR426" s="81"/>
      <c r="AS426" s="81"/>
    </row>
    <row r="427" spans="1:45" s="75" customFormat="1" x14ac:dyDescent="0.2">
      <c r="A427" s="27"/>
      <c r="B427" s="32" t="s">
        <v>141</v>
      </c>
      <c r="C427" s="46" t="s">
        <v>142</v>
      </c>
      <c r="D427" s="52">
        <v>4600000</v>
      </c>
      <c r="E427" s="52">
        <v>3450300</v>
      </c>
      <c r="F427" s="52"/>
      <c r="G427" s="52"/>
      <c r="H427" s="112">
        <v>750000</v>
      </c>
      <c r="I427" s="52">
        <v>402700</v>
      </c>
      <c r="J427" s="112">
        <v>402700</v>
      </c>
      <c r="K427" s="52"/>
      <c r="L427" s="52"/>
      <c r="M427" s="52"/>
      <c r="N427" s="52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1"/>
      <c r="AN427" s="81"/>
      <c r="AO427" s="81"/>
      <c r="AP427" s="81"/>
      <c r="AQ427" s="81"/>
      <c r="AR427" s="81"/>
      <c r="AS427" s="81"/>
    </row>
    <row r="428" spans="1:45" s="75" customFormat="1" x14ac:dyDescent="0.2">
      <c r="A428" s="27"/>
      <c r="B428" s="32"/>
      <c r="C428" s="46"/>
      <c r="D428" s="52"/>
      <c r="E428" s="52"/>
      <c r="F428" s="52"/>
      <c r="G428" s="52"/>
      <c r="H428" s="112"/>
      <c r="I428" s="52"/>
      <c r="J428" s="112"/>
      <c r="K428" s="52"/>
      <c r="L428" s="52"/>
      <c r="M428" s="52"/>
      <c r="N428" s="52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1"/>
      <c r="AN428" s="81"/>
      <c r="AO428" s="81"/>
      <c r="AP428" s="81"/>
      <c r="AQ428" s="81"/>
      <c r="AR428" s="81"/>
      <c r="AS428" s="81"/>
    </row>
    <row r="429" spans="1:45" s="75" customFormat="1" x14ac:dyDescent="0.2">
      <c r="A429" s="27"/>
      <c r="B429" s="32" t="s">
        <v>143</v>
      </c>
      <c r="C429" s="46" t="s">
        <v>144</v>
      </c>
      <c r="D429" s="52">
        <v>902600</v>
      </c>
      <c r="E429" s="52">
        <v>141800</v>
      </c>
      <c r="F429" s="52"/>
      <c r="G429" s="52"/>
      <c r="H429" s="112">
        <v>350000</v>
      </c>
      <c r="I429" s="52">
        <v>320000</v>
      </c>
      <c r="J429" s="112">
        <v>320000</v>
      </c>
      <c r="K429" s="52">
        <v>90800</v>
      </c>
      <c r="L429" s="52">
        <v>90800</v>
      </c>
      <c r="M429" s="52"/>
      <c r="N429" s="52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1"/>
      <c r="AN429" s="81"/>
      <c r="AO429" s="81"/>
      <c r="AP429" s="81"/>
      <c r="AQ429" s="81"/>
      <c r="AR429" s="81"/>
      <c r="AS429" s="81"/>
    </row>
    <row r="430" spans="1:45" s="75" customFormat="1" x14ac:dyDescent="0.2">
      <c r="A430" s="27"/>
      <c r="B430" s="32"/>
      <c r="C430" s="46"/>
      <c r="D430" s="52"/>
      <c r="E430" s="52"/>
      <c r="F430" s="52"/>
      <c r="G430" s="52"/>
      <c r="H430" s="112"/>
      <c r="I430" s="52"/>
      <c r="J430" s="112"/>
      <c r="K430" s="52"/>
      <c r="L430" s="52"/>
      <c r="M430" s="52"/>
      <c r="N430" s="52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1"/>
      <c r="AN430" s="81"/>
      <c r="AO430" s="81"/>
      <c r="AP430" s="81"/>
      <c r="AQ430" s="81"/>
      <c r="AR430" s="81"/>
      <c r="AS430" s="81"/>
    </row>
    <row r="431" spans="1:45" s="75" customFormat="1" x14ac:dyDescent="0.2">
      <c r="A431" s="27"/>
      <c r="B431" s="32" t="s">
        <v>145</v>
      </c>
      <c r="C431" s="46" t="s">
        <v>146</v>
      </c>
      <c r="D431" s="52">
        <v>1100000</v>
      </c>
      <c r="E431" s="52">
        <v>597600</v>
      </c>
      <c r="F431" s="52"/>
      <c r="G431" s="52"/>
      <c r="H431" s="112">
        <v>502400</v>
      </c>
      <c r="I431" s="52"/>
      <c r="J431" s="112"/>
      <c r="K431" s="52"/>
      <c r="L431" s="52"/>
      <c r="M431" s="52"/>
      <c r="N431" s="52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1"/>
      <c r="AN431" s="81"/>
      <c r="AO431" s="81"/>
      <c r="AP431" s="81"/>
      <c r="AQ431" s="81"/>
      <c r="AR431" s="81"/>
      <c r="AS431" s="81"/>
    </row>
    <row r="432" spans="1:45" s="75" customFormat="1" x14ac:dyDescent="0.2">
      <c r="A432" s="27"/>
      <c r="B432" s="32"/>
      <c r="C432" s="46"/>
      <c r="D432" s="52"/>
      <c r="E432" s="52"/>
      <c r="F432" s="52"/>
      <c r="G432" s="52"/>
      <c r="H432" s="112"/>
      <c r="I432" s="52"/>
      <c r="J432" s="112"/>
      <c r="K432" s="52"/>
      <c r="L432" s="52"/>
      <c r="M432" s="52"/>
      <c r="N432" s="52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  <c r="AN432" s="81"/>
      <c r="AO432" s="81"/>
      <c r="AP432" s="81"/>
      <c r="AQ432" s="81"/>
      <c r="AR432" s="81"/>
      <c r="AS432" s="81"/>
    </row>
    <row r="433" spans="1:45" s="75" customFormat="1" x14ac:dyDescent="0.2">
      <c r="A433" s="27"/>
      <c r="B433" s="32" t="s">
        <v>147</v>
      </c>
      <c r="C433" s="46" t="s">
        <v>148</v>
      </c>
      <c r="D433" s="52">
        <v>600000</v>
      </c>
      <c r="E433" s="52">
        <v>0</v>
      </c>
      <c r="F433" s="52"/>
      <c r="G433" s="52"/>
      <c r="H433" s="112">
        <v>0</v>
      </c>
      <c r="I433" s="52"/>
      <c r="J433" s="112">
        <v>0</v>
      </c>
      <c r="K433" s="52"/>
      <c r="L433" s="52">
        <v>150000</v>
      </c>
      <c r="M433" s="52">
        <v>300000</v>
      </c>
      <c r="N433" s="52">
        <v>150000</v>
      </c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1"/>
      <c r="AN433" s="81"/>
      <c r="AO433" s="81"/>
      <c r="AP433" s="81"/>
      <c r="AQ433" s="81"/>
      <c r="AR433" s="81"/>
      <c r="AS433" s="81"/>
    </row>
    <row r="434" spans="1:45" s="75" customFormat="1" x14ac:dyDescent="0.2">
      <c r="A434" s="27"/>
      <c r="B434" s="32"/>
      <c r="C434" s="46"/>
      <c r="D434" s="52"/>
      <c r="E434" s="52"/>
      <c r="F434" s="52"/>
      <c r="G434" s="52"/>
      <c r="H434" s="112"/>
      <c r="I434" s="52"/>
      <c r="J434" s="112"/>
      <c r="K434" s="52"/>
      <c r="L434" s="52"/>
      <c r="M434" s="52"/>
      <c r="N434" s="52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1"/>
      <c r="AN434" s="81"/>
      <c r="AO434" s="81"/>
      <c r="AP434" s="81"/>
      <c r="AQ434" s="81"/>
      <c r="AR434" s="81"/>
      <c r="AS434" s="81"/>
    </row>
    <row r="435" spans="1:45" s="75" customFormat="1" x14ac:dyDescent="0.2">
      <c r="A435" s="27"/>
      <c r="B435" s="32" t="s">
        <v>149</v>
      </c>
      <c r="C435" s="46" t="s">
        <v>150</v>
      </c>
      <c r="D435" s="52">
        <v>2000000</v>
      </c>
      <c r="E435" s="52">
        <v>0</v>
      </c>
      <c r="F435" s="52"/>
      <c r="G435" s="52"/>
      <c r="H435" s="112">
        <v>0</v>
      </c>
      <c r="I435" s="52"/>
      <c r="J435" s="112">
        <v>400000</v>
      </c>
      <c r="K435" s="52">
        <v>700000</v>
      </c>
      <c r="L435" s="52">
        <v>700000</v>
      </c>
      <c r="M435" s="52">
        <v>600000</v>
      </c>
      <c r="N435" s="52">
        <v>300000</v>
      </c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1"/>
      <c r="AN435" s="81"/>
      <c r="AO435" s="81"/>
      <c r="AP435" s="81"/>
      <c r="AQ435" s="81"/>
      <c r="AR435" s="81"/>
      <c r="AS435" s="81"/>
    </row>
    <row r="436" spans="1:45" s="75" customFormat="1" x14ac:dyDescent="0.2">
      <c r="A436" s="27"/>
      <c r="B436" s="32"/>
      <c r="C436" s="46"/>
      <c r="D436" s="52"/>
      <c r="E436" s="52"/>
      <c r="F436" s="52"/>
      <c r="G436" s="52"/>
      <c r="H436" s="112"/>
      <c r="I436" s="52"/>
      <c r="J436" s="112"/>
      <c r="K436" s="52"/>
      <c r="L436" s="52"/>
      <c r="M436" s="52"/>
      <c r="N436" s="52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1"/>
      <c r="AN436" s="81"/>
      <c r="AO436" s="81"/>
      <c r="AP436" s="81"/>
      <c r="AQ436" s="81"/>
      <c r="AR436" s="81"/>
      <c r="AS436" s="81"/>
    </row>
    <row r="437" spans="1:45" s="75" customFormat="1" x14ac:dyDescent="0.2">
      <c r="A437" s="27"/>
      <c r="B437" s="32" t="s">
        <v>151</v>
      </c>
      <c r="C437" s="46" t="s">
        <v>152</v>
      </c>
      <c r="D437" s="52">
        <v>2500000</v>
      </c>
      <c r="E437" s="52">
        <v>37000</v>
      </c>
      <c r="F437" s="52"/>
      <c r="G437" s="52"/>
      <c r="H437" s="112">
        <v>75000</v>
      </c>
      <c r="I437" s="52">
        <v>75000</v>
      </c>
      <c r="J437" s="112">
        <v>75000</v>
      </c>
      <c r="K437" s="52">
        <v>550000</v>
      </c>
      <c r="L437" s="52">
        <v>550000</v>
      </c>
      <c r="M437" s="52">
        <v>883000</v>
      </c>
      <c r="N437" s="52">
        <v>880000</v>
      </c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1"/>
      <c r="AN437" s="81"/>
      <c r="AO437" s="81"/>
      <c r="AP437" s="81"/>
      <c r="AQ437" s="81"/>
      <c r="AR437" s="81"/>
      <c r="AS437" s="81"/>
    </row>
    <row r="438" spans="1:45" s="75" customFormat="1" x14ac:dyDescent="0.2">
      <c r="A438" s="27"/>
      <c r="B438" s="32"/>
      <c r="C438" s="46"/>
      <c r="D438" s="52"/>
      <c r="E438" s="52"/>
      <c r="F438" s="52"/>
      <c r="G438" s="52"/>
      <c r="H438" s="112"/>
      <c r="I438" s="52"/>
      <c r="J438" s="112"/>
      <c r="K438" s="52"/>
      <c r="L438" s="52"/>
      <c r="M438" s="52"/>
      <c r="N438" s="52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1"/>
      <c r="AN438" s="81"/>
      <c r="AO438" s="81"/>
      <c r="AP438" s="81"/>
      <c r="AQ438" s="81"/>
      <c r="AR438" s="81"/>
      <c r="AS438" s="81"/>
    </row>
    <row r="439" spans="1:45" s="75" customFormat="1" x14ac:dyDescent="0.2">
      <c r="A439" s="27"/>
      <c r="B439" s="32" t="s">
        <v>414</v>
      </c>
      <c r="C439" s="46" t="s">
        <v>415</v>
      </c>
      <c r="D439" s="52">
        <v>8800000</v>
      </c>
      <c r="E439" s="52">
        <v>79200</v>
      </c>
      <c r="F439" s="52"/>
      <c r="G439" s="52"/>
      <c r="H439" s="112">
        <v>200000</v>
      </c>
      <c r="I439" s="52">
        <v>200000</v>
      </c>
      <c r="J439" s="112">
        <v>200000</v>
      </c>
      <c r="K439" s="52">
        <v>900000</v>
      </c>
      <c r="L439" s="52">
        <v>900000</v>
      </c>
      <c r="M439" s="52">
        <v>4000000</v>
      </c>
      <c r="N439" s="52">
        <v>3420800</v>
      </c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1"/>
      <c r="AN439" s="81"/>
      <c r="AO439" s="81"/>
      <c r="AP439" s="81"/>
      <c r="AQ439" s="81"/>
      <c r="AR439" s="81"/>
      <c r="AS439" s="81"/>
    </row>
    <row r="440" spans="1:45" s="75" customFormat="1" x14ac:dyDescent="0.2">
      <c r="A440" s="27"/>
      <c r="B440" s="32"/>
      <c r="C440" s="46"/>
      <c r="D440" s="52"/>
      <c r="E440" s="52"/>
      <c r="F440" s="52"/>
      <c r="G440" s="52"/>
      <c r="H440" s="112"/>
      <c r="I440" s="52"/>
      <c r="J440" s="112"/>
      <c r="K440" s="52"/>
      <c r="L440" s="52"/>
      <c r="M440" s="52"/>
      <c r="N440" s="52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1"/>
      <c r="AN440" s="81"/>
      <c r="AO440" s="81"/>
      <c r="AP440" s="81"/>
      <c r="AQ440" s="81"/>
      <c r="AR440" s="81"/>
      <c r="AS440" s="81"/>
    </row>
    <row r="441" spans="1:45" s="75" customFormat="1" x14ac:dyDescent="0.2">
      <c r="A441" s="27"/>
      <c r="B441" s="32" t="s">
        <v>416</v>
      </c>
      <c r="C441" s="46" t="s">
        <v>417</v>
      </c>
      <c r="D441" s="52">
        <v>2000000</v>
      </c>
      <c r="E441" s="52">
        <v>26500</v>
      </c>
      <c r="F441" s="52"/>
      <c r="G441" s="52"/>
      <c r="H441" s="112">
        <v>130000</v>
      </c>
      <c r="I441" s="52">
        <v>800000</v>
      </c>
      <c r="J441" s="112">
        <v>800000</v>
      </c>
      <c r="K441" s="52">
        <v>800000</v>
      </c>
      <c r="L441" s="52">
        <v>800000</v>
      </c>
      <c r="M441" s="52">
        <v>161000</v>
      </c>
      <c r="N441" s="52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1"/>
      <c r="AN441" s="81"/>
      <c r="AO441" s="81"/>
      <c r="AP441" s="81"/>
      <c r="AQ441" s="81"/>
      <c r="AR441" s="81"/>
      <c r="AS441" s="81"/>
    </row>
    <row r="442" spans="1:45" s="75" customFormat="1" x14ac:dyDescent="0.2">
      <c r="A442" s="27"/>
      <c r="B442" s="32"/>
      <c r="C442" s="46"/>
      <c r="D442" s="52"/>
      <c r="E442" s="52"/>
      <c r="F442" s="52"/>
      <c r="G442" s="52"/>
      <c r="H442" s="112"/>
      <c r="I442" s="52"/>
      <c r="J442" s="112"/>
      <c r="K442" s="52"/>
      <c r="L442" s="52"/>
      <c r="M442" s="52"/>
      <c r="N442" s="52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1"/>
      <c r="AN442" s="81"/>
      <c r="AO442" s="81"/>
      <c r="AP442" s="81"/>
      <c r="AQ442" s="81"/>
      <c r="AR442" s="81"/>
      <c r="AS442" s="81"/>
    </row>
    <row r="443" spans="1:45" s="75" customFormat="1" x14ac:dyDescent="0.2">
      <c r="A443" s="27"/>
      <c r="B443" s="32" t="s">
        <v>419</v>
      </c>
      <c r="C443" s="46" t="s">
        <v>418</v>
      </c>
      <c r="D443" s="52">
        <v>200000</v>
      </c>
      <c r="E443" s="52">
        <v>20000</v>
      </c>
      <c r="F443" s="52"/>
      <c r="G443" s="52"/>
      <c r="H443" s="112">
        <v>100000</v>
      </c>
      <c r="I443" s="52">
        <v>80000</v>
      </c>
      <c r="J443" s="112">
        <v>80000</v>
      </c>
      <c r="K443" s="52"/>
      <c r="L443" s="52"/>
      <c r="M443" s="52"/>
      <c r="N443" s="52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1"/>
      <c r="AN443" s="81"/>
      <c r="AO443" s="81"/>
      <c r="AP443" s="81"/>
      <c r="AQ443" s="81"/>
      <c r="AR443" s="81"/>
      <c r="AS443" s="81"/>
    </row>
    <row r="444" spans="1:45" s="75" customFormat="1" x14ac:dyDescent="0.2">
      <c r="A444" s="27"/>
      <c r="B444" s="32"/>
      <c r="C444" s="46"/>
      <c r="D444" s="52"/>
      <c r="E444" s="52"/>
      <c r="F444" s="52"/>
      <c r="G444" s="52"/>
      <c r="H444" s="112"/>
      <c r="I444" s="52"/>
      <c r="J444" s="112"/>
      <c r="K444" s="52"/>
      <c r="L444" s="52"/>
      <c r="M444" s="52"/>
      <c r="N444" s="52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1"/>
      <c r="AN444" s="81"/>
      <c r="AO444" s="81"/>
      <c r="AP444" s="81"/>
      <c r="AQ444" s="81"/>
      <c r="AR444" s="81"/>
      <c r="AS444" s="81"/>
    </row>
    <row r="445" spans="1:45" s="75" customFormat="1" x14ac:dyDescent="0.2">
      <c r="A445" s="27"/>
      <c r="B445" s="32" t="s">
        <v>420</v>
      </c>
      <c r="C445" s="46" t="s">
        <v>421</v>
      </c>
      <c r="D445" s="52">
        <v>800000</v>
      </c>
      <c r="E445" s="52">
        <v>50000</v>
      </c>
      <c r="F445" s="52"/>
      <c r="G445" s="52"/>
      <c r="H445" s="112">
        <v>50000</v>
      </c>
      <c r="I445" s="52">
        <v>50000</v>
      </c>
      <c r="J445" s="112">
        <v>50000</v>
      </c>
      <c r="K445" s="52">
        <v>250000</v>
      </c>
      <c r="L445" s="52">
        <v>250000</v>
      </c>
      <c r="M445" s="52">
        <v>300000</v>
      </c>
      <c r="N445" s="52">
        <v>100000</v>
      </c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1"/>
      <c r="AN445" s="81"/>
      <c r="AO445" s="81"/>
      <c r="AP445" s="81"/>
      <c r="AQ445" s="81"/>
      <c r="AR445" s="81"/>
      <c r="AS445" s="81"/>
    </row>
    <row r="446" spans="1:45" s="75" customFormat="1" x14ac:dyDescent="0.2">
      <c r="A446" s="27"/>
      <c r="B446" s="32"/>
      <c r="C446" s="46"/>
      <c r="D446" s="52"/>
      <c r="E446" s="52"/>
      <c r="F446" s="52"/>
      <c r="G446" s="52"/>
      <c r="H446" s="112"/>
      <c r="I446" s="52"/>
      <c r="J446" s="112"/>
      <c r="K446" s="52"/>
      <c r="L446" s="52"/>
      <c r="M446" s="52"/>
      <c r="N446" s="52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1"/>
      <c r="AN446" s="81"/>
      <c r="AO446" s="81"/>
      <c r="AP446" s="81"/>
      <c r="AQ446" s="81"/>
      <c r="AR446" s="81"/>
      <c r="AS446" s="81"/>
    </row>
    <row r="447" spans="1:45" s="75" customFormat="1" x14ac:dyDescent="0.2">
      <c r="A447" s="27"/>
      <c r="B447" s="32" t="s">
        <v>422</v>
      </c>
      <c r="C447" s="46" t="s">
        <v>423</v>
      </c>
      <c r="D447" s="52">
        <v>5000000</v>
      </c>
      <c r="E447" s="52">
        <v>50000</v>
      </c>
      <c r="F447" s="52"/>
      <c r="G447" s="52"/>
      <c r="H447" s="112">
        <v>70000</v>
      </c>
      <c r="I447" s="52">
        <v>100000</v>
      </c>
      <c r="J447" s="112">
        <v>100000</v>
      </c>
      <c r="K447" s="52">
        <v>750000</v>
      </c>
      <c r="L447" s="52">
        <v>750000</v>
      </c>
      <c r="M447" s="52">
        <v>1500000</v>
      </c>
      <c r="N447" s="52">
        <v>2530000</v>
      </c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1"/>
      <c r="AN447" s="81"/>
      <c r="AO447" s="81"/>
      <c r="AP447" s="81"/>
      <c r="AQ447" s="81"/>
      <c r="AR447" s="81"/>
      <c r="AS447" s="81"/>
    </row>
    <row r="448" spans="1:45" s="75" customFormat="1" x14ac:dyDescent="0.2">
      <c r="A448" s="27"/>
      <c r="B448" s="32"/>
      <c r="C448" s="46"/>
      <c r="D448" s="52"/>
      <c r="E448" s="52"/>
      <c r="F448" s="52"/>
      <c r="G448" s="52"/>
      <c r="H448" s="112"/>
      <c r="I448" s="52"/>
      <c r="J448" s="112"/>
      <c r="K448" s="52"/>
      <c r="L448" s="52"/>
      <c r="M448" s="52"/>
      <c r="N448" s="52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1"/>
      <c r="AN448" s="81"/>
      <c r="AO448" s="81"/>
      <c r="AP448" s="81"/>
      <c r="AQ448" s="81"/>
      <c r="AR448" s="81"/>
      <c r="AS448" s="81"/>
    </row>
    <row r="449" spans="1:45" s="75" customFormat="1" x14ac:dyDescent="0.2">
      <c r="A449" s="27"/>
      <c r="B449" s="32" t="s">
        <v>426</v>
      </c>
      <c r="C449" s="46" t="s">
        <v>424</v>
      </c>
      <c r="D449" s="52">
        <v>10000000</v>
      </c>
      <c r="E449" s="52"/>
      <c r="F449" s="52"/>
      <c r="G449" s="52"/>
      <c r="H449" s="112">
        <v>0</v>
      </c>
      <c r="I449" s="52"/>
      <c r="J449" s="112">
        <v>50000</v>
      </c>
      <c r="K449" s="52">
        <v>50000</v>
      </c>
      <c r="L449" s="52">
        <v>50000</v>
      </c>
      <c r="M449" s="52">
        <v>150000</v>
      </c>
      <c r="N449" s="52">
        <v>150000</v>
      </c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1"/>
      <c r="AN449" s="81"/>
      <c r="AO449" s="81"/>
      <c r="AP449" s="81"/>
      <c r="AQ449" s="81"/>
      <c r="AR449" s="81"/>
      <c r="AS449" s="81"/>
    </row>
    <row r="450" spans="1:45" s="75" customFormat="1" x14ac:dyDescent="0.2">
      <c r="A450" s="27"/>
      <c r="B450" s="32"/>
      <c r="C450" s="46"/>
      <c r="D450" s="52"/>
      <c r="E450" s="52"/>
      <c r="F450" s="52"/>
      <c r="G450" s="52"/>
      <c r="H450" s="112"/>
      <c r="I450" s="52"/>
      <c r="J450" s="112"/>
      <c r="K450" s="52"/>
      <c r="L450" s="52"/>
      <c r="M450" s="52"/>
      <c r="N450" s="52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1"/>
      <c r="AN450" s="81"/>
      <c r="AO450" s="81"/>
      <c r="AP450" s="81"/>
      <c r="AQ450" s="81"/>
      <c r="AR450" s="81"/>
      <c r="AS450" s="81"/>
    </row>
    <row r="451" spans="1:45" s="75" customFormat="1" x14ac:dyDescent="0.2">
      <c r="A451" s="27"/>
      <c r="B451" s="32" t="s">
        <v>425</v>
      </c>
      <c r="C451" s="46" t="s">
        <v>427</v>
      </c>
      <c r="D451" s="52">
        <v>320000</v>
      </c>
      <c r="E451" s="52">
        <v>220000</v>
      </c>
      <c r="F451" s="52"/>
      <c r="G451" s="52"/>
      <c r="H451" s="112">
        <v>50000</v>
      </c>
      <c r="I451" s="52">
        <v>50000</v>
      </c>
      <c r="J451" s="112">
        <v>50000</v>
      </c>
      <c r="K451" s="52"/>
      <c r="L451" s="52"/>
      <c r="M451" s="52"/>
      <c r="N451" s="52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1"/>
      <c r="AN451" s="81"/>
      <c r="AO451" s="81"/>
      <c r="AP451" s="81"/>
      <c r="AQ451" s="81"/>
      <c r="AR451" s="81"/>
      <c r="AS451" s="81"/>
    </row>
    <row r="452" spans="1:45" s="75" customFormat="1" x14ac:dyDescent="0.2">
      <c r="A452" s="27"/>
      <c r="B452" s="32"/>
      <c r="C452" s="46"/>
      <c r="D452" s="52"/>
      <c r="E452" s="52"/>
      <c r="F452" s="52"/>
      <c r="G452" s="52"/>
      <c r="H452" s="112"/>
      <c r="I452" s="52"/>
      <c r="J452" s="112"/>
      <c r="K452" s="52"/>
      <c r="L452" s="52"/>
      <c r="M452" s="52"/>
      <c r="N452" s="52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1"/>
      <c r="AN452" s="81"/>
      <c r="AO452" s="81"/>
      <c r="AP452" s="81"/>
      <c r="AQ452" s="81"/>
      <c r="AR452" s="81"/>
      <c r="AS452" s="81"/>
    </row>
    <row r="453" spans="1:45" s="75" customFormat="1" x14ac:dyDescent="0.2">
      <c r="A453" s="27"/>
      <c r="B453" s="32" t="s">
        <v>428</v>
      </c>
      <c r="C453" s="46" t="s">
        <v>429</v>
      </c>
      <c r="D453" s="52">
        <v>750000</v>
      </c>
      <c r="E453" s="52">
        <v>20000</v>
      </c>
      <c r="F453" s="52"/>
      <c r="G453" s="52"/>
      <c r="H453" s="112">
        <v>50000</v>
      </c>
      <c r="I453" s="52">
        <v>50000</v>
      </c>
      <c r="J453" s="112">
        <v>50000</v>
      </c>
      <c r="K453" s="52">
        <v>50000</v>
      </c>
      <c r="L453" s="52">
        <v>50000</v>
      </c>
      <c r="M453" s="52">
        <v>250000</v>
      </c>
      <c r="N453" s="52">
        <v>330000</v>
      </c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1"/>
      <c r="AN453" s="81"/>
      <c r="AO453" s="81"/>
      <c r="AP453" s="81"/>
      <c r="AQ453" s="81"/>
      <c r="AR453" s="81"/>
      <c r="AS453" s="81"/>
    </row>
    <row r="454" spans="1:45" s="75" customFormat="1" x14ac:dyDescent="0.2">
      <c r="A454" s="27"/>
      <c r="B454" s="32"/>
      <c r="C454" s="46"/>
      <c r="D454" s="52"/>
      <c r="E454" s="52"/>
      <c r="F454" s="52"/>
      <c r="G454" s="52"/>
      <c r="H454" s="112"/>
      <c r="I454" s="52"/>
      <c r="J454" s="112"/>
      <c r="K454" s="52"/>
      <c r="L454" s="52"/>
      <c r="M454" s="52"/>
      <c r="N454" s="52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1"/>
      <c r="AN454" s="81"/>
      <c r="AO454" s="81"/>
      <c r="AP454" s="81"/>
      <c r="AQ454" s="81"/>
      <c r="AR454" s="81"/>
      <c r="AS454" s="81"/>
    </row>
    <row r="455" spans="1:45" s="75" customFormat="1" x14ac:dyDescent="0.2">
      <c r="A455" s="27"/>
      <c r="B455" s="32" t="s">
        <v>430</v>
      </c>
      <c r="C455" s="46" t="s">
        <v>431</v>
      </c>
      <c r="D455" s="52">
        <v>1000000</v>
      </c>
      <c r="E455" s="52">
        <v>20000</v>
      </c>
      <c r="F455" s="52"/>
      <c r="G455" s="52"/>
      <c r="H455" s="112">
        <v>75000</v>
      </c>
      <c r="I455" s="52">
        <v>75000</v>
      </c>
      <c r="J455" s="112">
        <v>75000</v>
      </c>
      <c r="K455" s="52">
        <v>75000</v>
      </c>
      <c r="L455" s="52">
        <v>75000</v>
      </c>
      <c r="M455" s="52">
        <v>350000</v>
      </c>
      <c r="N455" s="52">
        <v>405000</v>
      </c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1"/>
      <c r="AN455" s="81"/>
      <c r="AO455" s="81"/>
      <c r="AP455" s="81"/>
      <c r="AQ455" s="81"/>
      <c r="AR455" s="81"/>
      <c r="AS455" s="81"/>
    </row>
    <row r="456" spans="1:45" s="75" customFormat="1" x14ac:dyDescent="0.2">
      <c r="A456" s="27"/>
      <c r="B456" s="32"/>
      <c r="C456" s="46"/>
      <c r="D456" s="52"/>
      <c r="E456" s="52"/>
      <c r="F456" s="52"/>
      <c r="G456" s="52"/>
      <c r="H456" s="112"/>
      <c r="I456" s="52"/>
      <c r="J456" s="112"/>
      <c r="K456" s="52"/>
      <c r="L456" s="52"/>
      <c r="M456" s="52"/>
      <c r="N456" s="52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1"/>
      <c r="AN456" s="81"/>
      <c r="AO456" s="81"/>
      <c r="AP456" s="81"/>
      <c r="AQ456" s="81"/>
      <c r="AR456" s="81"/>
      <c r="AS456" s="81"/>
    </row>
    <row r="457" spans="1:45" s="75" customFormat="1" x14ac:dyDescent="0.2">
      <c r="A457" s="27"/>
      <c r="B457" s="32" t="s">
        <v>432</v>
      </c>
      <c r="C457" s="46" t="s">
        <v>433</v>
      </c>
      <c r="D457" s="52">
        <v>350000</v>
      </c>
      <c r="E457" s="52"/>
      <c r="F457" s="52"/>
      <c r="G457" s="52"/>
      <c r="H457" s="112">
        <v>20000</v>
      </c>
      <c r="I457" s="52">
        <v>20000</v>
      </c>
      <c r="J457" s="112">
        <v>20000</v>
      </c>
      <c r="K457" s="52">
        <v>50000</v>
      </c>
      <c r="L457" s="52">
        <v>50000</v>
      </c>
      <c r="M457" s="52">
        <v>100000</v>
      </c>
      <c r="N457" s="52">
        <v>160000</v>
      </c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1"/>
      <c r="AN457" s="81"/>
      <c r="AO457" s="81"/>
      <c r="AP457" s="81"/>
      <c r="AQ457" s="81"/>
      <c r="AR457" s="81"/>
      <c r="AS457" s="81"/>
    </row>
    <row r="458" spans="1:45" s="75" customFormat="1" x14ac:dyDescent="0.2">
      <c r="A458" s="27"/>
      <c r="B458" s="32"/>
      <c r="C458" s="46"/>
      <c r="D458" s="52"/>
      <c r="E458" s="52"/>
      <c r="F458" s="52"/>
      <c r="G458" s="52"/>
      <c r="H458" s="112"/>
      <c r="I458" s="52"/>
      <c r="J458" s="112"/>
      <c r="K458" s="52"/>
      <c r="L458" s="52"/>
      <c r="M458" s="52"/>
      <c r="N458" s="52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1"/>
      <c r="AN458" s="81"/>
      <c r="AO458" s="81"/>
      <c r="AP458" s="81"/>
      <c r="AQ458" s="81"/>
      <c r="AR458" s="81"/>
      <c r="AS458" s="81"/>
    </row>
    <row r="459" spans="1:45" s="75" customFormat="1" x14ac:dyDescent="0.2">
      <c r="A459" s="27"/>
      <c r="B459" s="32" t="s">
        <v>434</v>
      </c>
      <c r="C459" s="46" t="s">
        <v>435</v>
      </c>
      <c r="D459" s="52">
        <v>2000000</v>
      </c>
      <c r="E459" s="52">
        <v>20000</v>
      </c>
      <c r="F459" s="52"/>
      <c r="G459" s="52"/>
      <c r="H459" s="112">
        <v>100000</v>
      </c>
      <c r="I459" s="52">
        <v>400000</v>
      </c>
      <c r="J459" s="112">
        <v>400000</v>
      </c>
      <c r="K459" s="52">
        <v>500000</v>
      </c>
      <c r="L459" s="52">
        <v>500000</v>
      </c>
      <c r="M459" s="52">
        <v>500000</v>
      </c>
      <c r="N459" s="52">
        <v>980000</v>
      </c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1"/>
      <c r="AN459" s="81"/>
      <c r="AO459" s="81"/>
      <c r="AP459" s="81"/>
      <c r="AQ459" s="81"/>
      <c r="AR459" s="81"/>
      <c r="AS459" s="81"/>
    </row>
    <row r="460" spans="1:45" s="75" customFormat="1" ht="27.75" customHeight="1" x14ac:dyDescent="0.25">
      <c r="A460" s="27"/>
      <c r="B460" s="108"/>
      <c r="C460" s="128" t="s">
        <v>18</v>
      </c>
      <c r="D460" s="129"/>
      <c r="E460" s="129"/>
      <c r="F460" s="129"/>
      <c r="G460" s="129"/>
      <c r="H460" s="130">
        <f>SUM(H405:H459)</f>
        <v>22250100</v>
      </c>
      <c r="I460" s="129">
        <f>SUM(I404:I459)</f>
        <v>35707700</v>
      </c>
      <c r="J460" s="130">
        <f>SUM(J405:J459)</f>
        <v>36232700</v>
      </c>
      <c r="K460" s="129">
        <f>SUM(K405:K459)</f>
        <v>41338200</v>
      </c>
      <c r="L460" s="129">
        <f>SUM(L405:L459)</f>
        <v>41488200</v>
      </c>
      <c r="M460" s="129">
        <f>SUM(M405:M459)</f>
        <v>49434500</v>
      </c>
      <c r="N460" s="129">
        <f>SUM(N405:N459)</f>
        <v>130405800</v>
      </c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1"/>
      <c r="AN460" s="81"/>
      <c r="AO460" s="81"/>
      <c r="AP460" s="81"/>
      <c r="AQ460" s="81"/>
      <c r="AR460" s="81"/>
      <c r="AS460" s="81"/>
    </row>
    <row r="461" spans="1:45" s="81" customFormat="1" ht="15.75" x14ac:dyDescent="0.25">
      <c r="A461" s="27"/>
      <c r="B461" s="101" t="s">
        <v>11</v>
      </c>
      <c r="D461" s="52"/>
      <c r="E461" s="52"/>
      <c r="F461" s="52"/>
      <c r="G461" s="52"/>
      <c r="H461" s="112"/>
      <c r="I461" s="52"/>
      <c r="J461" s="112"/>
      <c r="K461" s="52"/>
      <c r="L461" s="52"/>
      <c r="M461" s="52"/>
      <c r="N461" s="52"/>
    </row>
    <row r="462" spans="1:45" s="75" customFormat="1" ht="15.75" hidden="1" x14ac:dyDescent="0.25">
      <c r="A462" s="27"/>
      <c r="B462" s="32"/>
      <c r="C462" s="49"/>
      <c r="D462" s="52"/>
      <c r="E462" s="52"/>
      <c r="F462" s="52"/>
      <c r="G462" s="52"/>
      <c r="H462" s="112"/>
      <c r="I462" s="52"/>
      <c r="J462" s="112"/>
      <c r="K462" s="52"/>
      <c r="L462" s="52"/>
      <c r="M462" s="52"/>
      <c r="N462" s="52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1"/>
      <c r="AN462" s="81"/>
      <c r="AO462" s="81"/>
      <c r="AP462" s="81"/>
      <c r="AQ462" s="81"/>
      <c r="AR462" s="81"/>
      <c r="AS462" s="81"/>
    </row>
    <row r="463" spans="1:45" s="75" customFormat="1" x14ac:dyDescent="0.2">
      <c r="A463" s="27"/>
      <c r="B463" s="32" t="s">
        <v>438</v>
      </c>
      <c r="C463" s="44" t="s">
        <v>439</v>
      </c>
      <c r="D463" s="52">
        <v>100000000</v>
      </c>
      <c r="E463" s="52">
        <v>263000</v>
      </c>
      <c r="F463" s="52"/>
      <c r="G463" s="52"/>
      <c r="H463" s="112">
        <v>300000</v>
      </c>
      <c r="I463" s="52">
        <v>750000</v>
      </c>
      <c r="J463" s="112">
        <v>750000</v>
      </c>
      <c r="K463" s="52">
        <v>2000000</v>
      </c>
      <c r="L463" s="52">
        <v>2000000</v>
      </c>
      <c r="M463" s="52">
        <v>2700000</v>
      </c>
      <c r="N463" s="52">
        <v>94500000</v>
      </c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1"/>
      <c r="AN463" s="81"/>
      <c r="AO463" s="81"/>
      <c r="AP463" s="81"/>
      <c r="AQ463" s="81"/>
      <c r="AR463" s="81"/>
      <c r="AS463" s="81"/>
    </row>
    <row r="464" spans="1:45" s="75" customFormat="1" x14ac:dyDescent="0.2">
      <c r="A464" s="27"/>
      <c r="B464" s="32"/>
      <c r="C464" s="44"/>
      <c r="D464" s="52"/>
      <c r="E464" s="52"/>
      <c r="F464" s="52"/>
      <c r="G464" s="52"/>
      <c r="H464" s="112"/>
      <c r="I464" s="52"/>
      <c r="J464" s="112"/>
      <c r="K464" s="52"/>
      <c r="L464" s="52"/>
      <c r="M464" s="52"/>
      <c r="N464" s="52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1"/>
      <c r="AN464" s="81"/>
      <c r="AO464" s="81"/>
      <c r="AP464" s="81"/>
      <c r="AQ464" s="81"/>
      <c r="AR464" s="81"/>
      <c r="AS464" s="81"/>
    </row>
    <row r="465" spans="1:45" s="75" customFormat="1" x14ac:dyDescent="0.2">
      <c r="A465" s="27"/>
      <c r="B465" s="32" t="s">
        <v>153</v>
      </c>
      <c r="C465" s="44" t="s">
        <v>154</v>
      </c>
      <c r="D465" s="52">
        <v>1500000</v>
      </c>
      <c r="E465" s="52">
        <v>603700</v>
      </c>
      <c r="F465" s="52"/>
      <c r="G465" s="52"/>
      <c r="H465" s="112">
        <v>490000</v>
      </c>
      <c r="I465" s="52">
        <v>406300</v>
      </c>
      <c r="J465" s="112">
        <v>406300</v>
      </c>
      <c r="K465" s="52"/>
      <c r="L465" s="52"/>
      <c r="M465" s="52"/>
      <c r="N465" s="52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1"/>
      <c r="AN465" s="81"/>
      <c r="AO465" s="81"/>
      <c r="AP465" s="81"/>
      <c r="AQ465" s="81"/>
      <c r="AR465" s="81"/>
      <c r="AS465" s="81"/>
    </row>
    <row r="466" spans="1:45" s="75" customFormat="1" x14ac:dyDescent="0.2">
      <c r="A466" s="27"/>
      <c r="B466" s="32"/>
      <c r="C466" s="44"/>
      <c r="D466" s="52"/>
      <c r="E466" s="52"/>
      <c r="F466" s="52"/>
      <c r="G466" s="52"/>
      <c r="H466" s="112"/>
      <c r="I466" s="52"/>
      <c r="J466" s="112"/>
      <c r="K466" s="52"/>
      <c r="L466" s="52"/>
      <c r="M466" s="52"/>
      <c r="N466" s="52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1"/>
      <c r="AN466" s="81"/>
      <c r="AO466" s="81"/>
      <c r="AP466" s="81"/>
      <c r="AQ466" s="81"/>
      <c r="AR466" s="81"/>
      <c r="AS466" s="81"/>
    </row>
    <row r="467" spans="1:45" s="75" customFormat="1" x14ac:dyDescent="0.2">
      <c r="A467" s="27"/>
      <c r="B467" s="32" t="s">
        <v>440</v>
      </c>
      <c r="C467" s="44" t="s">
        <v>441</v>
      </c>
      <c r="D467" s="52">
        <v>1800000</v>
      </c>
      <c r="E467" s="52">
        <v>227000</v>
      </c>
      <c r="F467" s="52"/>
      <c r="G467" s="52"/>
      <c r="H467" s="112">
        <v>800000</v>
      </c>
      <c r="I467" s="52">
        <v>550000</v>
      </c>
      <c r="J467" s="112">
        <v>550000</v>
      </c>
      <c r="K467" s="52">
        <v>223000</v>
      </c>
      <c r="L467" s="52">
        <v>223000</v>
      </c>
      <c r="M467" s="52"/>
      <c r="N467" s="52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1"/>
      <c r="AN467" s="81"/>
      <c r="AO467" s="81"/>
      <c r="AP467" s="81"/>
      <c r="AQ467" s="81"/>
      <c r="AR467" s="81"/>
      <c r="AS467" s="81"/>
    </row>
    <row r="468" spans="1:45" s="75" customFormat="1" ht="23.45" customHeight="1" x14ac:dyDescent="0.25">
      <c r="A468" s="27"/>
      <c r="B468" s="108"/>
      <c r="C468" s="128" t="s">
        <v>19</v>
      </c>
      <c r="D468" s="120"/>
      <c r="E468" s="120"/>
      <c r="F468" s="120"/>
      <c r="G468" s="120"/>
      <c r="H468" s="130">
        <f>SUM(H463:H467)</f>
        <v>1590000</v>
      </c>
      <c r="I468" s="129">
        <f t="shared" ref="I468:N468" si="6">SUM(I463:I467)</f>
        <v>1706300</v>
      </c>
      <c r="J468" s="130">
        <f t="shared" si="6"/>
        <v>1706300</v>
      </c>
      <c r="K468" s="129">
        <f t="shared" si="6"/>
        <v>2223000</v>
      </c>
      <c r="L468" s="129">
        <f t="shared" si="6"/>
        <v>2223000</v>
      </c>
      <c r="M468" s="129">
        <f t="shared" si="6"/>
        <v>2700000</v>
      </c>
      <c r="N468" s="129">
        <f t="shared" si="6"/>
        <v>94500000</v>
      </c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1"/>
      <c r="AN468" s="81"/>
      <c r="AO468" s="81"/>
      <c r="AP468" s="81"/>
      <c r="AQ468" s="81"/>
      <c r="AR468" s="81"/>
      <c r="AS468" s="81"/>
    </row>
    <row r="469" spans="1:45" s="75" customFormat="1" ht="15" customHeight="1" x14ac:dyDescent="0.25">
      <c r="A469" s="27"/>
      <c r="B469" s="101" t="s">
        <v>12</v>
      </c>
      <c r="D469" s="52"/>
      <c r="E469" s="52"/>
      <c r="F469" s="52"/>
      <c r="G469" s="52"/>
      <c r="H469" s="112"/>
      <c r="I469" s="52"/>
      <c r="J469" s="112"/>
      <c r="K469" s="52"/>
      <c r="L469" s="52"/>
      <c r="M469" s="52"/>
      <c r="N469" s="52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</row>
    <row r="470" spans="1:45" s="75" customFormat="1" x14ac:dyDescent="0.2">
      <c r="A470" s="27"/>
      <c r="B470" s="32" t="s">
        <v>59</v>
      </c>
      <c r="C470" s="46" t="s">
        <v>60</v>
      </c>
      <c r="D470" s="52">
        <v>9000000</v>
      </c>
      <c r="E470" s="52">
        <v>912700</v>
      </c>
      <c r="F470" s="52"/>
      <c r="G470" s="52"/>
      <c r="H470" s="112">
        <v>950000</v>
      </c>
      <c r="I470" s="52">
        <v>2650000</v>
      </c>
      <c r="J470" s="112">
        <v>2650000</v>
      </c>
      <c r="K470" s="52">
        <v>3000000</v>
      </c>
      <c r="L470" s="52">
        <v>3000000</v>
      </c>
      <c r="M470" s="52">
        <v>887300</v>
      </c>
      <c r="N470" s="52">
        <v>500000</v>
      </c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</row>
    <row r="471" spans="1:45" s="75" customFormat="1" x14ac:dyDescent="0.2">
      <c r="A471" s="27"/>
      <c r="B471" s="32"/>
      <c r="C471" s="46"/>
      <c r="D471" s="52"/>
      <c r="E471" s="52"/>
      <c r="F471" s="52"/>
      <c r="G471" s="52"/>
      <c r="H471" s="112"/>
      <c r="I471" s="52"/>
      <c r="J471" s="112"/>
      <c r="K471" s="52"/>
      <c r="L471" s="52"/>
      <c r="M471" s="52"/>
      <c r="N471" s="52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</row>
    <row r="472" spans="1:45" s="75" customFormat="1" x14ac:dyDescent="0.2">
      <c r="A472" s="27"/>
      <c r="B472" s="32" t="s">
        <v>443</v>
      </c>
      <c r="C472" s="46" t="s">
        <v>444</v>
      </c>
      <c r="D472" s="52">
        <v>2500000</v>
      </c>
      <c r="E472" s="52">
        <v>92000</v>
      </c>
      <c r="F472" s="52"/>
      <c r="G472" s="52"/>
      <c r="H472" s="112">
        <v>100000</v>
      </c>
      <c r="I472" s="52">
        <v>120000</v>
      </c>
      <c r="J472" s="112">
        <v>120000</v>
      </c>
      <c r="K472" s="52">
        <v>900000</v>
      </c>
      <c r="L472" s="52">
        <v>900000</v>
      </c>
      <c r="M472" s="52">
        <v>1000000</v>
      </c>
      <c r="N472" s="52">
        <v>288000</v>
      </c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</row>
    <row r="473" spans="1:45" s="75" customFormat="1" x14ac:dyDescent="0.2">
      <c r="A473" s="27"/>
      <c r="B473" s="32"/>
      <c r="C473" s="46"/>
      <c r="D473" s="52"/>
      <c r="E473" s="52"/>
      <c r="F473" s="52"/>
      <c r="G473" s="52"/>
      <c r="H473" s="112"/>
      <c r="I473" s="52"/>
      <c r="J473" s="112"/>
      <c r="K473" s="52"/>
      <c r="L473" s="52"/>
      <c r="M473" s="52"/>
      <c r="N473" s="52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</row>
    <row r="474" spans="1:45" s="75" customFormat="1" x14ac:dyDescent="0.2">
      <c r="A474" s="27"/>
      <c r="B474" s="32" t="s">
        <v>445</v>
      </c>
      <c r="C474" s="46" t="s">
        <v>446</v>
      </c>
      <c r="D474" s="52">
        <v>400000</v>
      </c>
      <c r="E474" s="52">
        <v>59000</v>
      </c>
      <c r="F474" s="52"/>
      <c r="G474" s="52"/>
      <c r="H474" s="112">
        <v>50000</v>
      </c>
      <c r="I474" s="52">
        <v>200000</v>
      </c>
      <c r="J474" s="112">
        <v>200000</v>
      </c>
      <c r="K474" s="52">
        <v>91000</v>
      </c>
      <c r="L474" s="52">
        <v>91000</v>
      </c>
      <c r="M474" s="52"/>
      <c r="N474" s="52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</row>
    <row r="475" spans="1:45" s="75" customFormat="1" x14ac:dyDescent="0.2">
      <c r="A475" s="27"/>
      <c r="B475" s="32"/>
      <c r="C475" s="46"/>
      <c r="D475" s="52"/>
      <c r="E475" s="52"/>
      <c r="F475" s="52"/>
      <c r="G475" s="52"/>
      <c r="H475" s="112"/>
      <c r="I475" s="52"/>
      <c r="J475" s="112"/>
      <c r="K475" s="52"/>
      <c r="L475" s="52"/>
      <c r="M475" s="52"/>
      <c r="N475" s="52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</row>
    <row r="476" spans="1:45" s="75" customFormat="1" x14ac:dyDescent="0.2">
      <c r="A476" s="27"/>
      <c r="B476" s="32" t="s">
        <v>447</v>
      </c>
      <c r="C476" s="46" t="s">
        <v>448</v>
      </c>
      <c r="D476" s="52">
        <v>150000</v>
      </c>
      <c r="E476" s="52">
        <v>75000</v>
      </c>
      <c r="F476" s="52"/>
      <c r="G476" s="52"/>
      <c r="H476" s="112">
        <v>75000</v>
      </c>
      <c r="I476" s="52"/>
      <c r="J476" s="112"/>
      <c r="K476" s="52"/>
      <c r="L476" s="52"/>
      <c r="M476" s="52"/>
      <c r="N476" s="52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1"/>
      <c r="AN476" s="81"/>
      <c r="AO476" s="81"/>
      <c r="AP476" s="81"/>
      <c r="AQ476" s="81"/>
      <c r="AR476" s="81"/>
      <c r="AS476" s="81"/>
    </row>
    <row r="477" spans="1:45" s="75" customFormat="1" x14ac:dyDescent="0.2">
      <c r="A477" s="27"/>
      <c r="B477" s="32"/>
      <c r="C477" s="46"/>
      <c r="D477" s="52"/>
      <c r="E477" s="52"/>
      <c r="F477" s="52"/>
      <c r="G477" s="52"/>
      <c r="H477" s="112"/>
      <c r="I477" s="52"/>
      <c r="J477" s="112"/>
      <c r="K477" s="52"/>
      <c r="L477" s="52"/>
      <c r="M477" s="52"/>
      <c r="N477" s="52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</row>
    <row r="478" spans="1:45" s="75" customFormat="1" x14ac:dyDescent="0.2">
      <c r="A478" s="27"/>
      <c r="B478" s="32" t="s">
        <v>449</v>
      </c>
      <c r="C478" s="46" t="s">
        <v>450</v>
      </c>
      <c r="D478" s="52">
        <v>6000000</v>
      </c>
      <c r="E478" s="52">
        <v>50000</v>
      </c>
      <c r="F478" s="52"/>
      <c r="G478" s="52"/>
      <c r="H478" s="112">
        <v>80000</v>
      </c>
      <c r="I478" s="52">
        <v>100000</v>
      </c>
      <c r="J478" s="112">
        <v>100000</v>
      </c>
      <c r="K478" s="52">
        <v>150000</v>
      </c>
      <c r="L478" s="52">
        <v>150000</v>
      </c>
      <c r="M478" s="52">
        <v>200000</v>
      </c>
      <c r="N478" s="52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</row>
    <row r="479" spans="1:45" s="75" customFormat="1" x14ac:dyDescent="0.2">
      <c r="A479" s="27"/>
      <c r="B479" s="32"/>
      <c r="C479" s="46"/>
      <c r="D479" s="52"/>
      <c r="E479" s="52"/>
      <c r="F479" s="52"/>
      <c r="G479" s="52"/>
      <c r="H479" s="112"/>
      <c r="I479" s="52"/>
      <c r="J479" s="112"/>
      <c r="K479" s="52"/>
      <c r="L479" s="52"/>
      <c r="M479" s="52"/>
      <c r="N479" s="52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</row>
    <row r="480" spans="1:45" s="75" customFormat="1" x14ac:dyDescent="0.2">
      <c r="A480" s="27"/>
      <c r="B480" s="32" t="s">
        <v>451</v>
      </c>
      <c r="C480" s="46" t="s">
        <v>452</v>
      </c>
      <c r="D480" s="52">
        <v>5000000</v>
      </c>
      <c r="E480" s="52">
        <v>50000</v>
      </c>
      <c r="F480" s="52"/>
      <c r="G480" s="52"/>
      <c r="H480" s="112">
        <v>50000</v>
      </c>
      <c r="I480" s="52">
        <v>100000</v>
      </c>
      <c r="J480" s="112">
        <v>100000</v>
      </c>
      <c r="K480" s="52">
        <v>100000</v>
      </c>
      <c r="L480" s="52">
        <v>100000</v>
      </c>
      <c r="M480" s="52">
        <v>100000</v>
      </c>
      <c r="N480" s="52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</row>
    <row r="481" spans="1:45" s="75" customFormat="1" ht="23.45" customHeight="1" x14ac:dyDescent="0.25">
      <c r="A481" s="27"/>
      <c r="B481" s="108"/>
      <c r="C481" s="128" t="s">
        <v>20</v>
      </c>
      <c r="D481" s="120"/>
      <c r="E481" s="120"/>
      <c r="F481" s="120"/>
      <c r="G481" s="120"/>
      <c r="H481" s="130">
        <f>SUM(H470:H480)</f>
        <v>1305000</v>
      </c>
      <c r="I481" s="129">
        <f t="shared" ref="I481:N481" si="7">SUM(I470:I480)</f>
        <v>3170000</v>
      </c>
      <c r="J481" s="130">
        <f t="shared" si="7"/>
        <v>3170000</v>
      </c>
      <c r="K481" s="129">
        <f t="shared" si="7"/>
        <v>4241000</v>
      </c>
      <c r="L481" s="129">
        <f t="shared" si="7"/>
        <v>4241000</v>
      </c>
      <c r="M481" s="129">
        <f t="shared" si="7"/>
        <v>2187300</v>
      </c>
      <c r="N481" s="129">
        <f t="shared" si="7"/>
        <v>788000</v>
      </c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1"/>
      <c r="AN481" s="81"/>
      <c r="AO481" s="81"/>
      <c r="AP481" s="81"/>
      <c r="AQ481" s="81"/>
      <c r="AR481" s="81"/>
      <c r="AS481" s="81"/>
    </row>
    <row r="482" spans="1:45" s="75" customFormat="1" ht="20.45" customHeight="1" x14ac:dyDescent="0.25">
      <c r="A482" s="27"/>
      <c r="B482" s="101" t="s">
        <v>13</v>
      </c>
      <c r="D482" s="52"/>
      <c r="E482" s="52"/>
      <c r="F482" s="52"/>
      <c r="G482" s="52"/>
      <c r="H482" s="112"/>
      <c r="I482" s="52"/>
      <c r="J482" s="112"/>
      <c r="K482" s="52"/>
      <c r="L482" s="52"/>
      <c r="M482" s="52"/>
      <c r="N482" s="52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1"/>
      <c r="AN482" s="81"/>
      <c r="AO482" s="81"/>
      <c r="AP482" s="81"/>
      <c r="AQ482" s="81"/>
      <c r="AR482" s="81"/>
      <c r="AS482" s="81"/>
    </row>
    <row r="483" spans="1:45" s="75" customFormat="1" ht="15.75" hidden="1" x14ac:dyDescent="0.25">
      <c r="A483" s="27"/>
      <c r="B483" s="32"/>
      <c r="C483" s="49"/>
      <c r="D483" s="52"/>
      <c r="E483" s="52"/>
      <c r="F483" s="52"/>
      <c r="G483" s="52"/>
      <c r="H483" s="112"/>
      <c r="I483" s="52"/>
      <c r="J483" s="112"/>
      <c r="K483" s="52"/>
      <c r="L483" s="52"/>
      <c r="M483" s="52"/>
      <c r="N483" s="52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  <c r="AM483" s="81"/>
      <c r="AN483" s="81"/>
      <c r="AO483" s="81"/>
      <c r="AP483" s="81"/>
      <c r="AQ483" s="81"/>
      <c r="AR483" s="81"/>
      <c r="AS483" s="81"/>
    </row>
    <row r="484" spans="1:45" s="75" customFormat="1" hidden="1" x14ac:dyDescent="0.2">
      <c r="A484" s="27"/>
      <c r="B484" s="32"/>
      <c r="C484" s="46"/>
      <c r="D484" s="52"/>
      <c r="E484" s="52"/>
      <c r="F484" s="52"/>
      <c r="G484" s="52"/>
      <c r="H484" s="112"/>
      <c r="I484" s="52"/>
      <c r="J484" s="112"/>
      <c r="K484" s="52"/>
      <c r="L484" s="52"/>
      <c r="M484" s="52"/>
      <c r="N484" s="52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  <c r="AM484" s="81"/>
      <c r="AN484" s="81"/>
      <c r="AO484" s="81"/>
      <c r="AP484" s="81"/>
      <c r="AQ484" s="81"/>
      <c r="AR484" s="81"/>
      <c r="AS484" s="81"/>
    </row>
    <row r="485" spans="1:45" s="75" customFormat="1" hidden="1" x14ac:dyDescent="0.2">
      <c r="A485" s="27"/>
      <c r="B485" s="32"/>
      <c r="C485" s="46"/>
      <c r="D485" s="52"/>
      <c r="E485" s="52"/>
      <c r="F485" s="52"/>
      <c r="G485" s="52"/>
      <c r="H485" s="112"/>
      <c r="I485" s="52"/>
      <c r="J485" s="112"/>
      <c r="K485" s="52"/>
      <c r="L485" s="52"/>
      <c r="M485" s="52"/>
      <c r="N485" s="52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1"/>
      <c r="AN485" s="81"/>
      <c r="AO485" s="81"/>
      <c r="AP485" s="81"/>
      <c r="AQ485" s="81"/>
      <c r="AR485" s="81"/>
      <c r="AS485" s="81"/>
    </row>
    <row r="486" spans="1:45" s="75" customFormat="1" hidden="1" x14ac:dyDescent="0.2">
      <c r="A486" s="27"/>
      <c r="B486" s="32"/>
      <c r="C486" s="46"/>
      <c r="D486" s="52"/>
      <c r="E486" s="52"/>
      <c r="F486" s="52"/>
      <c r="G486" s="52"/>
      <c r="H486" s="112"/>
      <c r="I486" s="52"/>
      <c r="J486" s="112"/>
      <c r="K486" s="52"/>
      <c r="L486" s="52"/>
      <c r="M486" s="52"/>
      <c r="N486" s="52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81"/>
      <c r="AN486" s="81"/>
      <c r="AO486" s="81"/>
      <c r="AP486" s="81"/>
      <c r="AQ486" s="81"/>
      <c r="AR486" s="81"/>
      <c r="AS486" s="81"/>
    </row>
    <row r="487" spans="1:45" s="75" customFormat="1" hidden="1" x14ac:dyDescent="0.2">
      <c r="A487" s="27"/>
      <c r="B487" s="32"/>
      <c r="C487" s="46"/>
      <c r="D487" s="52"/>
      <c r="E487" s="52"/>
      <c r="F487" s="52"/>
      <c r="G487" s="52"/>
      <c r="H487" s="112"/>
      <c r="I487" s="52"/>
      <c r="J487" s="112"/>
      <c r="K487" s="52"/>
      <c r="L487" s="52"/>
      <c r="M487" s="52"/>
      <c r="N487" s="52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81"/>
      <c r="AN487" s="81"/>
      <c r="AO487" s="81"/>
      <c r="AP487" s="81"/>
      <c r="AQ487" s="81"/>
      <c r="AR487" s="81"/>
      <c r="AS487" s="81"/>
    </row>
    <row r="488" spans="1:45" s="75" customFormat="1" x14ac:dyDescent="0.2">
      <c r="A488" s="27"/>
      <c r="B488" s="32" t="s">
        <v>48</v>
      </c>
      <c r="C488" s="46" t="s">
        <v>49</v>
      </c>
      <c r="D488" s="52">
        <v>2300000</v>
      </c>
      <c r="E488" s="52">
        <v>866000</v>
      </c>
      <c r="F488" s="52"/>
      <c r="G488" s="52"/>
      <c r="H488" s="112">
        <v>350000</v>
      </c>
      <c r="I488" s="52">
        <v>620000</v>
      </c>
      <c r="J488" s="112">
        <v>620000</v>
      </c>
      <c r="K488" s="52">
        <v>300000</v>
      </c>
      <c r="L488" s="52">
        <v>300000</v>
      </c>
      <c r="M488" s="52">
        <v>164000</v>
      </c>
      <c r="N488" s="52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  <c r="AM488" s="81"/>
      <c r="AN488" s="81"/>
      <c r="AO488" s="81"/>
      <c r="AP488" s="81"/>
      <c r="AQ488" s="81"/>
      <c r="AR488" s="81"/>
      <c r="AS488" s="81"/>
    </row>
    <row r="489" spans="1:45" s="75" customFormat="1" x14ac:dyDescent="0.2">
      <c r="A489" s="27"/>
      <c r="B489" s="32"/>
      <c r="C489" s="46"/>
      <c r="D489" s="52"/>
      <c r="E489" s="52"/>
      <c r="F489" s="52"/>
      <c r="G489" s="52"/>
      <c r="H489" s="112"/>
      <c r="I489" s="52"/>
      <c r="J489" s="112"/>
      <c r="K489" s="52"/>
      <c r="L489" s="52"/>
      <c r="M489" s="52"/>
      <c r="N489" s="52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1"/>
      <c r="AN489" s="81"/>
      <c r="AO489" s="81"/>
      <c r="AP489" s="81"/>
      <c r="AQ489" s="81"/>
      <c r="AR489" s="81"/>
      <c r="AS489" s="81"/>
    </row>
    <row r="490" spans="1:45" s="75" customFormat="1" x14ac:dyDescent="0.2">
      <c r="A490" s="27"/>
      <c r="B490" s="32" t="s">
        <v>91</v>
      </c>
      <c r="C490" s="46" t="s">
        <v>58</v>
      </c>
      <c r="D490" s="52">
        <v>45000</v>
      </c>
      <c r="E490" s="52">
        <v>466000</v>
      </c>
      <c r="F490" s="52"/>
      <c r="G490" s="52"/>
      <c r="H490" s="112">
        <v>150000</v>
      </c>
      <c r="I490" s="52">
        <v>300000</v>
      </c>
      <c r="J490" s="112">
        <v>300000</v>
      </c>
      <c r="K490" s="52">
        <v>1550000</v>
      </c>
      <c r="L490" s="52">
        <v>1550000</v>
      </c>
      <c r="M490" s="52">
        <v>1300000</v>
      </c>
      <c r="N490" s="52">
        <v>734000</v>
      </c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  <c r="AM490" s="81"/>
      <c r="AN490" s="81"/>
      <c r="AO490" s="81"/>
      <c r="AP490" s="81"/>
      <c r="AQ490" s="81"/>
      <c r="AR490" s="81"/>
      <c r="AS490" s="81"/>
    </row>
    <row r="491" spans="1:45" s="75" customFormat="1" x14ac:dyDescent="0.2">
      <c r="A491" s="27"/>
      <c r="B491" s="32"/>
      <c r="C491" s="46"/>
      <c r="D491" s="52"/>
      <c r="E491" s="52"/>
      <c r="F491" s="52"/>
      <c r="G491" s="52"/>
      <c r="H491" s="112"/>
      <c r="I491" s="52"/>
      <c r="J491" s="112"/>
      <c r="K491" s="52"/>
      <c r="L491" s="52"/>
      <c r="M491" s="52"/>
      <c r="N491" s="52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  <c r="AM491" s="81"/>
      <c r="AN491" s="81"/>
      <c r="AO491" s="81"/>
      <c r="AP491" s="81"/>
      <c r="AQ491" s="81"/>
      <c r="AR491" s="81"/>
      <c r="AS491" s="81"/>
    </row>
    <row r="492" spans="1:45" s="75" customFormat="1" x14ac:dyDescent="0.2">
      <c r="A492" s="27"/>
      <c r="B492" s="32" t="s">
        <v>455</v>
      </c>
      <c r="C492" s="46" t="s">
        <v>456</v>
      </c>
      <c r="D492" s="52">
        <v>2000000</v>
      </c>
      <c r="E492" s="52">
        <v>50000</v>
      </c>
      <c r="F492" s="52"/>
      <c r="G492" s="52"/>
      <c r="H492" s="112">
        <v>80000</v>
      </c>
      <c r="I492" s="52">
        <v>100000</v>
      </c>
      <c r="J492" s="112">
        <v>100000</v>
      </c>
      <c r="K492" s="52">
        <v>150000</v>
      </c>
      <c r="L492" s="52">
        <v>150000</v>
      </c>
      <c r="M492" s="52">
        <v>300000</v>
      </c>
      <c r="N492" s="52">
        <v>1320000</v>
      </c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  <c r="AM492" s="81"/>
      <c r="AN492" s="81"/>
      <c r="AO492" s="81"/>
      <c r="AP492" s="81"/>
      <c r="AQ492" s="81"/>
      <c r="AR492" s="81"/>
      <c r="AS492" s="81"/>
    </row>
    <row r="493" spans="1:45" s="75" customFormat="1" x14ac:dyDescent="0.2">
      <c r="A493" s="27"/>
      <c r="B493" s="32"/>
      <c r="C493" s="46"/>
      <c r="D493" s="52"/>
      <c r="E493" s="52"/>
      <c r="F493" s="52"/>
      <c r="G493" s="52"/>
      <c r="H493" s="112"/>
      <c r="I493" s="52"/>
      <c r="J493" s="112"/>
      <c r="K493" s="52"/>
      <c r="L493" s="52"/>
      <c r="M493" s="52"/>
      <c r="N493" s="52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  <c r="AM493" s="81"/>
      <c r="AN493" s="81"/>
      <c r="AO493" s="81"/>
      <c r="AP493" s="81"/>
      <c r="AQ493" s="81"/>
      <c r="AR493" s="81"/>
      <c r="AS493" s="81"/>
    </row>
    <row r="494" spans="1:45" s="75" customFormat="1" x14ac:dyDescent="0.2">
      <c r="A494" s="27"/>
      <c r="B494" s="32" t="s">
        <v>457</v>
      </c>
      <c r="C494" s="46" t="s">
        <v>458</v>
      </c>
      <c r="D494" s="52">
        <v>1500000</v>
      </c>
      <c r="E494" s="52">
        <v>30000</v>
      </c>
      <c r="F494" s="52"/>
      <c r="G494" s="52"/>
      <c r="H494" s="112">
        <v>30000</v>
      </c>
      <c r="I494" s="52">
        <v>150000</v>
      </c>
      <c r="J494" s="112">
        <v>150000</v>
      </c>
      <c r="K494" s="52">
        <v>150000</v>
      </c>
      <c r="L494" s="52">
        <v>150000</v>
      </c>
      <c r="M494" s="52">
        <v>300000</v>
      </c>
      <c r="N494" s="52">
        <v>840000</v>
      </c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  <c r="AM494" s="81"/>
      <c r="AN494" s="81"/>
      <c r="AO494" s="81"/>
      <c r="AP494" s="81"/>
      <c r="AQ494" s="81"/>
      <c r="AR494" s="81"/>
      <c r="AS494" s="81"/>
    </row>
    <row r="495" spans="1:45" s="75" customFormat="1" x14ac:dyDescent="0.2">
      <c r="A495" s="27"/>
      <c r="B495" s="32"/>
      <c r="C495" s="46"/>
      <c r="D495" s="52"/>
      <c r="E495" s="52"/>
      <c r="F495" s="52"/>
      <c r="G495" s="52"/>
      <c r="H495" s="112"/>
      <c r="I495" s="52"/>
      <c r="J495" s="112"/>
      <c r="K495" s="52"/>
      <c r="L495" s="52"/>
      <c r="M495" s="52"/>
      <c r="N495" s="52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  <c r="AM495" s="81"/>
      <c r="AN495" s="81"/>
      <c r="AO495" s="81"/>
      <c r="AP495" s="81"/>
      <c r="AQ495" s="81"/>
      <c r="AR495" s="81"/>
      <c r="AS495" s="81"/>
    </row>
    <row r="496" spans="1:45" s="75" customFormat="1" x14ac:dyDescent="0.2">
      <c r="A496" s="27"/>
      <c r="B496" s="32" t="s">
        <v>459</v>
      </c>
      <c r="C496" s="46" t="s">
        <v>460</v>
      </c>
      <c r="D496" s="52">
        <v>10000000</v>
      </c>
      <c r="E496" s="52"/>
      <c r="F496" s="52"/>
      <c r="G496" s="52"/>
      <c r="H496" s="112">
        <v>50000</v>
      </c>
      <c r="I496" s="52">
        <v>50000</v>
      </c>
      <c r="J496" s="112">
        <v>50000</v>
      </c>
      <c r="K496" s="52">
        <v>200000</v>
      </c>
      <c r="L496" s="52">
        <v>200000</v>
      </c>
      <c r="M496" s="52">
        <v>300000</v>
      </c>
      <c r="N496" s="52">
        <v>9400000</v>
      </c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  <c r="AM496" s="81"/>
      <c r="AN496" s="81"/>
      <c r="AO496" s="81"/>
      <c r="AP496" s="81"/>
      <c r="AQ496" s="81"/>
      <c r="AR496" s="81"/>
      <c r="AS496" s="81"/>
    </row>
    <row r="497" spans="1:45" s="83" customFormat="1" ht="24.6" customHeight="1" x14ac:dyDescent="0.25">
      <c r="A497" s="27"/>
      <c r="B497" s="119"/>
      <c r="C497" s="128" t="s">
        <v>22</v>
      </c>
      <c r="D497" s="129"/>
      <c r="E497" s="129"/>
      <c r="F497" s="129"/>
      <c r="G497" s="129"/>
      <c r="H497" s="130">
        <f>SUM(H488:H496)</f>
        <v>660000</v>
      </c>
      <c r="I497" s="129">
        <f t="shared" ref="I497:N497" si="8">SUM(I488:I496)</f>
        <v>1220000</v>
      </c>
      <c r="J497" s="130">
        <f t="shared" si="8"/>
        <v>1220000</v>
      </c>
      <c r="K497" s="129">
        <f t="shared" si="8"/>
        <v>2350000</v>
      </c>
      <c r="L497" s="129">
        <f t="shared" si="8"/>
        <v>2350000</v>
      </c>
      <c r="M497" s="129">
        <f t="shared" si="8"/>
        <v>2364000</v>
      </c>
      <c r="N497" s="129">
        <f t="shared" si="8"/>
        <v>12294000</v>
      </c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  <c r="AM497" s="81"/>
      <c r="AN497" s="81"/>
      <c r="AO497" s="81"/>
      <c r="AP497" s="81"/>
      <c r="AQ497" s="81"/>
      <c r="AR497" s="81"/>
      <c r="AS497" s="81"/>
    </row>
    <row r="498" spans="1:45" s="84" customFormat="1" ht="36.75" customHeight="1" thickBot="1" x14ac:dyDescent="0.3">
      <c r="A498" s="27"/>
      <c r="B498" s="237"/>
      <c r="C498" s="103" t="s">
        <v>490</v>
      </c>
      <c r="D498" s="104"/>
      <c r="E498" s="104"/>
      <c r="F498" s="104"/>
      <c r="G498" s="132"/>
      <c r="H498" s="131">
        <f>H497+H481+H468+H460</f>
        <v>25805100</v>
      </c>
      <c r="I498" s="132">
        <f t="shared" ref="I498:N498" si="9">I497+I481+I468+I460</f>
        <v>41804000</v>
      </c>
      <c r="J498" s="131">
        <f t="shared" si="9"/>
        <v>42329000</v>
      </c>
      <c r="K498" s="132">
        <f t="shared" si="9"/>
        <v>50152200</v>
      </c>
      <c r="L498" s="132">
        <f t="shared" si="9"/>
        <v>50302200</v>
      </c>
      <c r="M498" s="132">
        <f t="shared" si="9"/>
        <v>56685800</v>
      </c>
      <c r="N498" s="132">
        <f t="shared" si="9"/>
        <v>237987800</v>
      </c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  <c r="AM498" s="81"/>
      <c r="AN498" s="81"/>
      <c r="AO498" s="81"/>
      <c r="AP498" s="81"/>
      <c r="AQ498" s="81"/>
      <c r="AR498" s="81"/>
      <c r="AS498" s="81"/>
    </row>
    <row r="499" spans="1:45" s="75" customFormat="1" ht="22.9" customHeight="1" x14ac:dyDescent="0.25">
      <c r="A499" s="27"/>
      <c r="B499" s="101" t="s">
        <v>14</v>
      </c>
      <c r="C499" s="32"/>
      <c r="D499" s="52"/>
      <c r="E499" s="52"/>
      <c r="F499" s="52"/>
      <c r="G499" s="52"/>
      <c r="H499" s="112"/>
      <c r="I499" s="52"/>
      <c r="J499" s="112"/>
      <c r="K499" s="52"/>
      <c r="L499" s="52"/>
      <c r="M499" s="52"/>
      <c r="N499" s="52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  <c r="AM499" s="81"/>
      <c r="AN499" s="81"/>
      <c r="AO499" s="81"/>
      <c r="AP499" s="81"/>
      <c r="AQ499" s="81"/>
      <c r="AR499" s="81"/>
      <c r="AS499" s="81"/>
    </row>
    <row r="500" spans="1:45" s="75" customFormat="1" x14ac:dyDescent="0.2">
      <c r="A500" s="27"/>
      <c r="B500" s="32"/>
      <c r="C500" s="85" t="s">
        <v>492</v>
      </c>
      <c r="D500" s="52"/>
      <c r="E500" s="52"/>
      <c r="F500" s="52"/>
      <c r="G500" s="52"/>
      <c r="H500" s="112">
        <v>700000</v>
      </c>
      <c r="I500" s="52"/>
      <c r="J500" s="112">
        <v>800000</v>
      </c>
      <c r="K500" s="52"/>
      <c r="L500" s="52">
        <v>1000000</v>
      </c>
      <c r="M500" s="52">
        <v>900000</v>
      </c>
      <c r="N500" s="52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  <c r="AM500" s="81"/>
      <c r="AN500" s="81"/>
      <c r="AO500" s="81"/>
      <c r="AP500" s="81"/>
      <c r="AQ500" s="81"/>
      <c r="AR500" s="81"/>
      <c r="AS500" s="81"/>
    </row>
    <row r="501" spans="1:45" s="75" customFormat="1" x14ac:dyDescent="0.2">
      <c r="A501" s="27"/>
      <c r="B501" s="119"/>
      <c r="C501" s="119" t="s">
        <v>0</v>
      </c>
      <c r="D501" s="52"/>
      <c r="E501" s="52"/>
      <c r="F501" s="52"/>
      <c r="G501" s="52"/>
      <c r="H501" s="112"/>
      <c r="I501" s="52"/>
      <c r="J501" s="112"/>
      <c r="K501" s="52"/>
      <c r="L501" s="52"/>
      <c r="M501" s="52"/>
      <c r="N501" s="52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  <c r="AM501" s="81"/>
      <c r="AN501" s="81"/>
      <c r="AO501" s="81"/>
      <c r="AP501" s="81"/>
      <c r="AQ501" s="81"/>
      <c r="AR501" s="81"/>
      <c r="AS501" s="81"/>
    </row>
    <row r="502" spans="1:45" s="75" customFormat="1" ht="26.45" customHeight="1" x14ac:dyDescent="0.2">
      <c r="A502" s="27"/>
      <c r="B502" s="156"/>
      <c r="D502" s="104"/>
      <c r="E502" s="104"/>
      <c r="F502" s="104"/>
      <c r="G502" s="104"/>
      <c r="H502" s="134">
        <f>SUM(H500:H500)</f>
        <v>700000</v>
      </c>
      <c r="I502" s="104">
        <f>SUM(I526:I527)</f>
        <v>0</v>
      </c>
      <c r="J502" s="134">
        <f>SUM(J500:J500)</f>
        <v>800000</v>
      </c>
      <c r="K502" s="104">
        <f>SUM(K526:K527)</f>
        <v>0</v>
      </c>
      <c r="L502" s="104">
        <f>SUM(L500:L500)</f>
        <v>1000000</v>
      </c>
      <c r="M502" s="104">
        <f>SUM(M500:M500)</f>
        <v>900000</v>
      </c>
      <c r="N502" s="104">
        <f>SUM(N526:N527)</f>
        <v>0</v>
      </c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1"/>
      <c r="AN502" s="81"/>
      <c r="AO502" s="81"/>
      <c r="AP502" s="81"/>
      <c r="AQ502" s="81"/>
      <c r="AR502" s="81"/>
      <c r="AS502" s="81"/>
    </row>
    <row r="503" spans="1:45" s="75" customFormat="1" ht="16.5" thickBot="1" x14ac:dyDescent="0.25">
      <c r="A503" s="27"/>
      <c r="B503" s="32"/>
      <c r="C503" s="215" t="s">
        <v>21</v>
      </c>
      <c r="D503" s="52"/>
      <c r="E503" s="52"/>
      <c r="F503" s="52"/>
      <c r="G503" s="52"/>
      <c r="H503" s="112"/>
      <c r="I503" s="52"/>
      <c r="J503" s="112"/>
      <c r="K503" s="52"/>
      <c r="L503" s="52"/>
      <c r="M503" s="52"/>
      <c r="N503" s="52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1"/>
      <c r="AN503" s="81"/>
      <c r="AO503" s="81"/>
      <c r="AP503" s="81"/>
      <c r="AQ503" s="81"/>
      <c r="AR503" s="81"/>
      <c r="AS503" s="81"/>
    </row>
    <row r="504" spans="1:45" s="75" customFormat="1" ht="33" customHeight="1" thickBot="1" x14ac:dyDescent="0.3">
      <c r="A504" s="216"/>
      <c r="B504" s="218" t="s">
        <v>479</v>
      </c>
      <c r="C504" s="217"/>
      <c r="D504" s="135"/>
      <c r="E504" s="135"/>
      <c r="F504" s="135"/>
      <c r="G504" s="135"/>
      <c r="H504" s="136">
        <f t="shared" ref="H504:N504" si="10">SUM(H397+H401+H498+H502)</f>
        <v>63383700</v>
      </c>
      <c r="I504" s="135">
        <f t="shared" si="10"/>
        <v>77279000</v>
      </c>
      <c r="J504" s="136">
        <f t="shared" si="10"/>
        <v>80399000</v>
      </c>
      <c r="K504" s="137">
        <f t="shared" si="10"/>
        <v>90363200</v>
      </c>
      <c r="L504" s="135">
        <f t="shared" si="10"/>
        <v>95455200</v>
      </c>
      <c r="M504" s="135">
        <f t="shared" si="10"/>
        <v>101542400</v>
      </c>
      <c r="N504" s="137">
        <f t="shared" si="10"/>
        <v>362773500</v>
      </c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  <c r="AC504" s="81"/>
      <c r="AD504" s="81"/>
      <c r="AE504" s="81"/>
      <c r="AF504" s="81"/>
      <c r="AG504" s="81"/>
      <c r="AH504" s="81"/>
      <c r="AI504" s="81"/>
      <c r="AJ504" s="81"/>
      <c r="AK504" s="81"/>
      <c r="AL504" s="81"/>
      <c r="AM504" s="81"/>
      <c r="AN504" s="81"/>
      <c r="AO504" s="81"/>
      <c r="AP504" s="81"/>
      <c r="AQ504" s="81"/>
      <c r="AR504" s="81"/>
      <c r="AS504" s="81"/>
    </row>
    <row r="505" spans="1:45" s="75" customFormat="1" ht="42" customHeight="1" x14ac:dyDescent="0.25">
      <c r="A505" s="262">
        <v>9</v>
      </c>
      <c r="B505" s="286" t="s">
        <v>470</v>
      </c>
      <c r="C505" s="287"/>
      <c r="D505" s="126"/>
      <c r="E505" s="126"/>
      <c r="F505" s="126"/>
      <c r="G505" s="126"/>
      <c r="H505" s="127"/>
      <c r="I505" s="126"/>
      <c r="J505" s="127"/>
      <c r="K505" s="168"/>
      <c r="L505" s="126"/>
      <c r="M505" s="126"/>
      <c r="N505" s="264"/>
      <c r="R505" s="8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  <c r="AC505" s="81"/>
      <c r="AD505" s="81"/>
      <c r="AE505" s="81"/>
      <c r="AF505" s="81"/>
      <c r="AG505" s="81"/>
      <c r="AH505" s="81"/>
      <c r="AI505" s="81"/>
      <c r="AJ505" s="81"/>
      <c r="AK505" s="81"/>
      <c r="AL505" s="81"/>
      <c r="AM505" s="81"/>
      <c r="AN505" s="81"/>
      <c r="AO505" s="81"/>
      <c r="AP505" s="81"/>
      <c r="AQ505" s="81"/>
      <c r="AR505" s="81"/>
      <c r="AS505" s="81"/>
    </row>
    <row r="506" spans="1:45" ht="15.75" x14ac:dyDescent="0.25">
      <c r="A506" s="167"/>
      <c r="B506" s="29" t="s">
        <v>472</v>
      </c>
      <c r="C506" s="33"/>
      <c r="D506" s="52"/>
      <c r="E506" s="52"/>
      <c r="F506" s="52"/>
      <c r="G506" s="52"/>
      <c r="H506" s="112"/>
      <c r="I506" s="52"/>
      <c r="J506" s="112"/>
      <c r="K506" s="52"/>
      <c r="L506" s="52"/>
      <c r="M506" s="52"/>
      <c r="N506" s="52"/>
      <c r="O506" s="10"/>
      <c r="P506" s="7"/>
      <c r="Q506" s="6"/>
      <c r="R506" s="81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</row>
    <row r="507" spans="1:45" s="37" customFormat="1" x14ac:dyDescent="0.2">
      <c r="A507" s="173"/>
      <c r="B507" s="268" t="s">
        <v>493</v>
      </c>
      <c r="C507" s="108" t="s">
        <v>471</v>
      </c>
      <c r="D507" s="52">
        <v>100000</v>
      </c>
      <c r="E507" s="52"/>
      <c r="F507" s="52"/>
      <c r="G507" s="52"/>
      <c r="H507" s="112">
        <v>100000</v>
      </c>
      <c r="I507" s="52"/>
      <c r="J507" s="112">
        <v>100000</v>
      </c>
      <c r="K507" s="52"/>
      <c r="L507" s="56">
        <v>100000</v>
      </c>
      <c r="M507" s="56">
        <v>100000</v>
      </c>
      <c r="N507" s="78">
        <v>0</v>
      </c>
      <c r="O507" s="36"/>
      <c r="P507" s="36"/>
      <c r="Q507" s="36"/>
      <c r="R507" s="141"/>
      <c r="S507" s="139"/>
      <c r="T507" s="139"/>
      <c r="U507" s="139"/>
      <c r="V507" s="139"/>
      <c r="W507" s="139"/>
      <c r="X507" s="139"/>
      <c r="Y507" s="139"/>
      <c r="Z507" s="139"/>
      <c r="AA507" s="139"/>
      <c r="AB507" s="139"/>
      <c r="AC507" s="139"/>
      <c r="AD507" s="139"/>
      <c r="AE507" s="139"/>
      <c r="AF507" s="139"/>
      <c r="AG507" s="139"/>
      <c r="AH507" s="139"/>
      <c r="AI507" s="139"/>
      <c r="AJ507" s="139"/>
      <c r="AK507" s="140"/>
      <c r="AL507" s="140"/>
      <c r="AM507" s="140"/>
      <c r="AN507" s="140"/>
      <c r="AO507" s="140"/>
      <c r="AP507" s="140"/>
      <c r="AQ507" s="140"/>
      <c r="AR507" s="140"/>
      <c r="AS507" s="140"/>
    </row>
    <row r="508" spans="1:45" s="75" customFormat="1" ht="26.45" customHeight="1" x14ac:dyDescent="0.2">
      <c r="A508" s="167"/>
      <c r="B508" s="265"/>
      <c r="C508" s="103" t="s">
        <v>475</v>
      </c>
      <c r="D508" s="104"/>
      <c r="E508" s="104"/>
      <c r="F508" s="104"/>
      <c r="G508" s="104"/>
      <c r="H508" s="134">
        <f>SUM(H507:H507)</f>
        <v>100000</v>
      </c>
      <c r="I508" s="104">
        <v>0</v>
      </c>
      <c r="J508" s="134">
        <f>SUM(J507:J507)</f>
        <v>100000</v>
      </c>
      <c r="K508" s="104">
        <v>0</v>
      </c>
      <c r="L508" s="104">
        <f>SUM(L507:L507)</f>
        <v>100000</v>
      </c>
      <c r="M508" s="104">
        <f>SUM(M507:M507)</f>
        <v>100000</v>
      </c>
      <c r="N508" s="104">
        <f>SUM(N507)</f>
        <v>0</v>
      </c>
      <c r="R508" s="8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  <c r="AC508" s="81"/>
      <c r="AD508" s="81"/>
      <c r="AE508" s="81"/>
      <c r="AF508" s="81"/>
      <c r="AG508" s="81"/>
      <c r="AH508" s="81"/>
      <c r="AI508" s="81"/>
      <c r="AJ508" s="81"/>
      <c r="AK508" s="81"/>
      <c r="AL508" s="81"/>
      <c r="AM508" s="81"/>
      <c r="AN508" s="81"/>
      <c r="AO508" s="81"/>
      <c r="AP508" s="81"/>
      <c r="AQ508" s="81"/>
      <c r="AR508" s="81"/>
      <c r="AS508" s="81"/>
    </row>
    <row r="509" spans="1:45" s="75" customFormat="1" ht="15.75" x14ac:dyDescent="0.25">
      <c r="A509" s="167"/>
      <c r="B509" s="266" t="s">
        <v>10</v>
      </c>
      <c r="C509" s="43"/>
      <c r="D509" s="115"/>
      <c r="E509" s="52"/>
      <c r="F509" s="52"/>
      <c r="G509" s="52"/>
      <c r="H509" s="112"/>
      <c r="I509" s="52"/>
      <c r="J509" s="112"/>
      <c r="K509" s="52"/>
      <c r="L509" s="52"/>
      <c r="M509" s="52"/>
      <c r="N509" s="52"/>
      <c r="R509" s="8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  <c r="AC509" s="81"/>
      <c r="AD509" s="81"/>
      <c r="AE509" s="81"/>
      <c r="AF509" s="81"/>
      <c r="AG509" s="81"/>
      <c r="AH509" s="81"/>
      <c r="AI509" s="81"/>
      <c r="AJ509" s="81"/>
      <c r="AK509" s="81"/>
      <c r="AL509" s="81"/>
      <c r="AM509" s="81"/>
      <c r="AN509" s="81"/>
      <c r="AO509" s="81"/>
      <c r="AP509" s="81"/>
      <c r="AQ509" s="81"/>
      <c r="AR509" s="81"/>
      <c r="AS509" s="81"/>
    </row>
    <row r="510" spans="1:45" s="75" customFormat="1" x14ac:dyDescent="0.2">
      <c r="A510" s="174"/>
      <c r="B510" s="88" t="s">
        <v>462</v>
      </c>
      <c r="C510" s="88" t="s">
        <v>7</v>
      </c>
      <c r="D510" s="52">
        <v>200000</v>
      </c>
      <c r="E510" s="114"/>
      <c r="F510" s="114"/>
      <c r="G510" s="114"/>
      <c r="H510" s="112">
        <v>200000</v>
      </c>
      <c r="I510" s="114"/>
      <c r="J510" s="112">
        <v>100000</v>
      </c>
      <c r="K510" s="52"/>
      <c r="L510" s="52">
        <v>80000</v>
      </c>
      <c r="M510" s="52">
        <v>80000</v>
      </c>
      <c r="N510" s="114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  <c r="AC510" s="81"/>
      <c r="AD510" s="81"/>
      <c r="AE510" s="81"/>
      <c r="AF510" s="81"/>
      <c r="AG510" s="81"/>
      <c r="AH510" s="81"/>
      <c r="AI510" s="81"/>
      <c r="AJ510" s="81"/>
      <c r="AK510" s="81"/>
      <c r="AL510" s="81"/>
      <c r="AM510" s="81"/>
      <c r="AN510" s="81"/>
      <c r="AO510" s="81"/>
      <c r="AP510" s="81"/>
      <c r="AQ510" s="81"/>
      <c r="AR510" s="81"/>
      <c r="AS510" s="81"/>
    </row>
    <row r="511" spans="1:45" s="75" customFormat="1" x14ac:dyDescent="0.2">
      <c r="A511" s="174"/>
      <c r="B511" s="88" t="s">
        <v>463</v>
      </c>
      <c r="C511" s="44" t="s">
        <v>45</v>
      </c>
      <c r="D511" s="52">
        <v>1450000</v>
      </c>
      <c r="E511" s="114"/>
      <c r="F511" s="64"/>
      <c r="G511" s="64"/>
      <c r="H511" s="118">
        <v>1450000</v>
      </c>
      <c r="I511" s="114"/>
      <c r="J511" s="112">
        <v>1500000</v>
      </c>
      <c r="K511" s="114"/>
      <c r="L511" s="52">
        <v>650000</v>
      </c>
      <c r="M511" s="52">
        <v>650000</v>
      </c>
      <c r="N511" s="114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  <c r="AC511" s="81"/>
      <c r="AD511" s="81"/>
      <c r="AE511" s="81"/>
      <c r="AF511" s="81"/>
      <c r="AG511" s="81"/>
      <c r="AH511" s="81"/>
      <c r="AI511" s="81"/>
      <c r="AJ511" s="81"/>
      <c r="AK511" s="81"/>
      <c r="AL511" s="81"/>
      <c r="AM511" s="81"/>
      <c r="AN511" s="81"/>
      <c r="AO511" s="81"/>
      <c r="AP511" s="81"/>
      <c r="AQ511" s="81"/>
      <c r="AR511" s="81"/>
      <c r="AS511" s="81"/>
    </row>
    <row r="512" spans="1:45" s="75" customFormat="1" ht="26.45" customHeight="1" x14ac:dyDescent="0.2">
      <c r="A512" s="167"/>
      <c r="B512" s="133"/>
      <c r="C512" s="103" t="s">
        <v>476</v>
      </c>
      <c r="D512" s="104"/>
      <c r="E512" s="104"/>
      <c r="F512" s="104"/>
      <c r="G512" s="104"/>
      <c r="H512" s="134">
        <f>SUM(H510:H511)</f>
        <v>1650000</v>
      </c>
      <c r="I512" s="104">
        <f>SUM(I548:I558)</f>
        <v>0</v>
      </c>
      <c r="J512" s="134">
        <f>SUM(J510:J511)</f>
        <v>1600000</v>
      </c>
      <c r="K512" s="104">
        <f>SUM(K548:K558)</f>
        <v>0</v>
      </c>
      <c r="L512" s="104">
        <f>SUM(L510:L511)</f>
        <v>730000</v>
      </c>
      <c r="M512" s="104">
        <f>SUM(M510:M511)</f>
        <v>730000</v>
      </c>
      <c r="N512" s="104">
        <f>SUM(N548:N558)</f>
        <v>0</v>
      </c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  <c r="AC512" s="81"/>
      <c r="AD512" s="81"/>
      <c r="AE512" s="81"/>
      <c r="AF512" s="81"/>
      <c r="AG512" s="81"/>
      <c r="AH512" s="81"/>
      <c r="AI512" s="81"/>
      <c r="AJ512" s="81"/>
      <c r="AK512" s="81"/>
      <c r="AL512" s="81"/>
      <c r="AM512" s="81"/>
      <c r="AN512" s="81"/>
      <c r="AO512" s="81"/>
      <c r="AP512" s="81"/>
      <c r="AQ512" s="81"/>
      <c r="AR512" s="81"/>
      <c r="AS512" s="81"/>
    </row>
    <row r="513" spans="1:45" ht="15.75" x14ac:dyDescent="0.25">
      <c r="A513" s="174"/>
      <c r="B513" s="266" t="s">
        <v>473</v>
      </c>
      <c r="C513" s="256"/>
      <c r="D513" s="219"/>
      <c r="E513" s="219"/>
      <c r="F513" s="219"/>
      <c r="G513" s="219"/>
      <c r="H513" s="220"/>
      <c r="I513" s="219"/>
      <c r="J513" s="220"/>
      <c r="K513" s="219"/>
      <c r="L513" s="219"/>
      <c r="M513" s="219"/>
      <c r="N513" s="219"/>
      <c r="R513" s="81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</row>
    <row r="514" spans="1:45" s="75" customFormat="1" x14ac:dyDescent="0.2">
      <c r="A514" s="167"/>
      <c r="B514" s="88" t="s">
        <v>436</v>
      </c>
      <c r="C514" s="44" t="s">
        <v>437</v>
      </c>
      <c r="D514" s="52">
        <v>605000</v>
      </c>
      <c r="E514" s="52"/>
      <c r="F514" s="52"/>
      <c r="G514" s="52"/>
      <c r="H514" s="112">
        <v>605000</v>
      </c>
      <c r="I514" s="52"/>
      <c r="J514" s="112">
        <v>1476000</v>
      </c>
      <c r="K514" s="52"/>
      <c r="L514" s="52">
        <v>1200000</v>
      </c>
      <c r="M514" s="52">
        <v>1200000</v>
      </c>
      <c r="N514" s="52"/>
      <c r="R514" s="81"/>
      <c r="S514" s="81"/>
      <c r="T514" s="81"/>
      <c r="U514" s="81"/>
      <c r="V514" s="81"/>
      <c r="W514" s="81"/>
      <c r="X514" s="81"/>
      <c r="Y514" s="81"/>
      <c r="Z514" s="81"/>
      <c r="AA514" s="81"/>
      <c r="AB514" s="81"/>
      <c r="AC514" s="81"/>
      <c r="AD514" s="81"/>
      <c r="AE514" s="81"/>
      <c r="AF514" s="81"/>
      <c r="AG514" s="81"/>
      <c r="AH514" s="81"/>
      <c r="AI514" s="81"/>
      <c r="AJ514" s="81"/>
      <c r="AK514" s="81"/>
      <c r="AL514" s="81"/>
      <c r="AM514" s="81"/>
      <c r="AN514" s="81"/>
      <c r="AO514" s="81"/>
      <c r="AP514" s="81"/>
      <c r="AQ514" s="81"/>
      <c r="AR514" s="81"/>
      <c r="AS514" s="81"/>
    </row>
    <row r="515" spans="1:45" s="75" customFormat="1" ht="26.45" customHeight="1" x14ac:dyDescent="0.2">
      <c r="A515" s="167"/>
      <c r="B515" s="133"/>
      <c r="C515" s="103" t="s">
        <v>477</v>
      </c>
      <c r="D515" s="104"/>
      <c r="E515" s="104"/>
      <c r="F515" s="104"/>
      <c r="G515" s="104"/>
      <c r="H515" s="134">
        <f>SUM(H514:H514)</f>
        <v>605000</v>
      </c>
      <c r="I515" s="104">
        <f>SUM(I559:I569)</f>
        <v>0</v>
      </c>
      <c r="J515" s="134">
        <f>SUM(J514:J514)</f>
        <v>1476000</v>
      </c>
      <c r="K515" s="104">
        <f>SUM(K559:K569)</f>
        <v>0</v>
      </c>
      <c r="L515" s="104">
        <f>SUM(L513:L514)</f>
        <v>1200000</v>
      </c>
      <c r="M515" s="104">
        <f>SUM(M514:M514)</f>
        <v>1200000</v>
      </c>
      <c r="N515" s="104">
        <f>SUM(N559:N569)</f>
        <v>0</v>
      </c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  <c r="AC515" s="81"/>
      <c r="AD515" s="81"/>
      <c r="AE515" s="81"/>
      <c r="AF515" s="81"/>
      <c r="AG515" s="81"/>
      <c r="AH515" s="81"/>
      <c r="AI515" s="81"/>
      <c r="AJ515" s="81"/>
      <c r="AK515" s="81"/>
      <c r="AL515" s="81"/>
      <c r="AM515" s="81"/>
      <c r="AN515" s="81"/>
      <c r="AO515" s="81"/>
      <c r="AP515" s="81"/>
      <c r="AQ515" s="81"/>
      <c r="AR515" s="81"/>
      <c r="AS515" s="81"/>
    </row>
    <row r="516" spans="1:45" ht="15.75" x14ac:dyDescent="0.25">
      <c r="A516" s="174"/>
      <c r="B516" s="266" t="s">
        <v>11</v>
      </c>
      <c r="C516" s="256"/>
      <c r="D516" s="219"/>
      <c r="E516" s="219"/>
      <c r="F516" s="219"/>
      <c r="G516" s="219"/>
      <c r="H516" s="220"/>
      <c r="I516" s="219"/>
      <c r="J516" s="220"/>
      <c r="K516" s="219"/>
      <c r="L516" s="219"/>
      <c r="M516" s="219"/>
      <c r="N516" s="219"/>
      <c r="R516" s="81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spans="1:45" s="75" customFormat="1" x14ac:dyDescent="0.2">
      <c r="A517" s="167"/>
      <c r="B517" s="88" t="s">
        <v>442</v>
      </c>
      <c r="C517" s="44" t="s">
        <v>437</v>
      </c>
      <c r="D517" s="52">
        <v>100000</v>
      </c>
      <c r="E517" s="52"/>
      <c r="F517" s="52"/>
      <c r="G517" s="52"/>
      <c r="H517" s="112">
        <v>100000</v>
      </c>
      <c r="I517" s="52"/>
      <c r="J517" s="112">
        <v>200000</v>
      </c>
      <c r="K517" s="52"/>
      <c r="L517" s="52">
        <v>120000</v>
      </c>
      <c r="M517" s="52">
        <v>220000</v>
      </c>
      <c r="N517" s="52"/>
      <c r="R517" s="81"/>
      <c r="S517" s="81"/>
      <c r="T517" s="81"/>
      <c r="U517" s="81"/>
      <c r="V517" s="81"/>
      <c r="W517" s="81"/>
      <c r="X517" s="81"/>
      <c r="Y517" s="81"/>
      <c r="Z517" s="81"/>
      <c r="AA517" s="81"/>
      <c r="AB517" s="81"/>
      <c r="AC517" s="81"/>
      <c r="AD517" s="81"/>
      <c r="AE517" s="81"/>
      <c r="AF517" s="81"/>
      <c r="AG517" s="81"/>
      <c r="AH517" s="81"/>
      <c r="AI517" s="81"/>
      <c r="AJ517" s="81"/>
      <c r="AK517" s="81"/>
      <c r="AL517" s="81"/>
      <c r="AM517" s="81"/>
      <c r="AN517" s="81"/>
      <c r="AO517" s="81"/>
      <c r="AP517" s="81"/>
      <c r="AQ517" s="81"/>
      <c r="AR517" s="81"/>
      <c r="AS517" s="81"/>
    </row>
    <row r="518" spans="1:45" s="75" customFormat="1" ht="26.45" customHeight="1" x14ac:dyDescent="0.2">
      <c r="A518" s="167"/>
      <c r="B518" s="133"/>
      <c r="C518" s="103" t="s">
        <v>11</v>
      </c>
      <c r="D518" s="104"/>
      <c r="E518" s="104"/>
      <c r="F518" s="104"/>
      <c r="G518" s="104"/>
      <c r="H518" s="134">
        <f>SUM(H517:H517)</f>
        <v>100000</v>
      </c>
      <c r="I518" s="104">
        <f>SUM(I568:I578)</f>
        <v>0</v>
      </c>
      <c r="J518" s="134">
        <f>SUM(J517)</f>
        <v>200000</v>
      </c>
      <c r="K518" s="104">
        <f>SUM(K568:K578)</f>
        <v>0</v>
      </c>
      <c r="L518" s="104">
        <f>SUM(L517:L517)</f>
        <v>120000</v>
      </c>
      <c r="M518" s="104">
        <f>SUM(M517:M517)</f>
        <v>220000</v>
      </c>
      <c r="N518" s="104">
        <f>SUM(N568:N578)</f>
        <v>0</v>
      </c>
      <c r="R518" s="81"/>
      <c r="S518" s="81"/>
      <c r="T518" s="81"/>
      <c r="U518" s="81"/>
      <c r="V518" s="81"/>
      <c r="W518" s="81"/>
      <c r="X518" s="81"/>
      <c r="Y518" s="81"/>
      <c r="Z518" s="81"/>
      <c r="AA518" s="81"/>
      <c r="AB518" s="81"/>
      <c r="AC518" s="81"/>
      <c r="AD518" s="81"/>
      <c r="AE518" s="81"/>
      <c r="AF518" s="81"/>
      <c r="AG518" s="81"/>
      <c r="AH518" s="81"/>
      <c r="AI518" s="81"/>
      <c r="AJ518" s="81"/>
      <c r="AK518" s="81"/>
      <c r="AL518" s="81"/>
      <c r="AM518" s="81"/>
      <c r="AN518" s="81"/>
      <c r="AO518" s="81"/>
      <c r="AP518" s="81"/>
      <c r="AQ518" s="81"/>
      <c r="AR518" s="81"/>
      <c r="AS518" s="81"/>
    </row>
    <row r="519" spans="1:45" ht="15.75" x14ac:dyDescent="0.25">
      <c r="A519" s="174"/>
      <c r="B519" s="266" t="s">
        <v>12</v>
      </c>
      <c r="C519" s="256"/>
      <c r="D519" s="219"/>
      <c r="E519" s="219"/>
      <c r="F519" s="219"/>
      <c r="G519" s="219"/>
      <c r="H519" s="220"/>
      <c r="I519" s="219"/>
      <c r="J519" s="220"/>
      <c r="K519" s="219"/>
      <c r="L519" s="219"/>
      <c r="M519" s="219"/>
      <c r="N519" s="219"/>
      <c r="R519" s="81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spans="1:45" s="75" customFormat="1" x14ac:dyDescent="0.2">
      <c r="A520" s="167"/>
      <c r="B520" s="88" t="s">
        <v>454</v>
      </c>
      <c r="C520" s="44" t="s">
        <v>453</v>
      </c>
      <c r="D520" s="52">
        <v>250000</v>
      </c>
      <c r="E520" s="52"/>
      <c r="F520" s="52"/>
      <c r="G520" s="52"/>
      <c r="H520" s="112">
        <v>250000</v>
      </c>
      <c r="I520" s="52"/>
      <c r="J520" s="112">
        <v>200000</v>
      </c>
      <c r="K520" s="52"/>
      <c r="L520" s="52">
        <v>170000</v>
      </c>
      <c r="M520" s="52">
        <v>220000</v>
      </c>
      <c r="N520" s="52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  <c r="AC520" s="81"/>
      <c r="AD520" s="81"/>
      <c r="AE520" s="81"/>
      <c r="AF520" s="81"/>
      <c r="AG520" s="81"/>
      <c r="AH520" s="81"/>
      <c r="AI520" s="81"/>
      <c r="AJ520" s="81"/>
      <c r="AK520" s="81"/>
      <c r="AL520" s="81"/>
      <c r="AM520" s="81"/>
      <c r="AN520" s="81"/>
      <c r="AO520" s="81"/>
      <c r="AP520" s="81"/>
      <c r="AQ520" s="81"/>
      <c r="AR520" s="81"/>
      <c r="AS520" s="81"/>
    </row>
    <row r="521" spans="1:45" s="75" customFormat="1" ht="26.45" customHeight="1" x14ac:dyDescent="0.2">
      <c r="A521" s="167"/>
      <c r="B521" s="133"/>
      <c r="C521" s="103" t="s">
        <v>12</v>
      </c>
      <c r="D521" s="104"/>
      <c r="E521" s="104"/>
      <c r="F521" s="104"/>
      <c r="G521" s="104"/>
      <c r="H521" s="134">
        <f>SUM(H520:H520)</f>
        <v>250000</v>
      </c>
      <c r="I521" s="104">
        <f>SUM(I581:I591)</f>
        <v>0</v>
      </c>
      <c r="J521" s="134">
        <f>SUM(J520)</f>
        <v>200000</v>
      </c>
      <c r="K521" s="104">
        <f>SUM(K581:K591)</f>
        <v>0</v>
      </c>
      <c r="L521" s="104">
        <f>SUM(L520)</f>
        <v>170000</v>
      </c>
      <c r="M521" s="104">
        <f>SUM(M520)</f>
        <v>220000</v>
      </c>
      <c r="N521" s="104">
        <f>SUM(N581:N591)</f>
        <v>0</v>
      </c>
      <c r="R521" s="81"/>
      <c r="S521" s="81"/>
      <c r="T521" s="81"/>
      <c r="U521" s="81"/>
      <c r="V521" s="81"/>
      <c r="W521" s="81"/>
      <c r="X521" s="81"/>
      <c r="Y521" s="81"/>
      <c r="Z521" s="81"/>
      <c r="AA521" s="81"/>
      <c r="AB521" s="81"/>
      <c r="AC521" s="81"/>
      <c r="AD521" s="81"/>
      <c r="AE521" s="81"/>
      <c r="AF521" s="81"/>
      <c r="AG521" s="81"/>
      <c r="AH521" s="81"/>
      <c r="AI521" s="81"/>
      <c r="AJ521" s="81"/>
      <c r="AK521" s="81"/>
      <c r="AL521" s="81"/>
      <c r="AM521" s="81"/>
      <c r="AN521" s="81"/>
      <c r="AO521" s="81"/>
      <c r="AP521" s="81"/>
      <c r="AQ521" s="81"/>
      <c r="AR521" s="81"/>
      <c r="AS521" s="81"/>
    </row>
    <row r="522" spans="1:45" s="221" customFormat="1" ht="15.75" x14ac:dyDescent="0.25">
      <c r="A522" s="178"/>
      <c r="B522" s="266" t="s">
        <v>474</v>
      </c>
      <c r="C522" s="267"/>
      <c r="D522" s="222"/>
      <c r="E522" s="223"/>
      <c r="F522" s="223"/>
      <c r="G522" s="223"/>
      <c r="H522" s="224"/>
      <c r="I522" s="223"/>
      <c r="J522" s="224"/>
      <c r="K522" s="223"/>
      <c r="L522" s="223"/>
      <c r="M522" s="223"/>
      <c r="N522" s="223"/>
    </row>
    <row r="523" spans="1:45" s="75" customFormat="1" x14ac:dyDescent="0.2">
      <c r="A523" s="167"/>
      <c r="B523" s="88" t="s">
        <v>461</v>
      </c>
      <c r="C523" s="44" t="s">
        <v>29</v>
      </c>
      <c r="D523" s="52">
        <v>100000</v>
      </c>
      <c r="E523" s="52"/>
      <c r="F523" s="52"/>
      <c r="G523" s="52"/>
      <c r="H523" s="112">
        <v>100000</v>
      </c>
      <c r="I523" s="52"/>
      <c r="J523" s="112">
        <v>200000</v>
      </c>
      <c r="K523" s="52"/>
      <c r="L523" s="52">
        <v>220000</v>
      </c>
      <c r="M523" s="52">
        <v>220000</v>
      </c>
      <c r="N523" s="52"/>
      <c r="R523" s="81"/>
      <c r="S523" s="81"/>
      <c r="T523" s="81"/>
      <c r="U523" s="81"/>
      <c r="V523" s="81"/>
      <c r="W523" s="81"/>
      <c r="X523" s="81"/>
      <c r="Y523" s="81"/>
      <c r="Z523" s="81"/>
      <c r="AA523" s="81"/>
      <c r="AB523" s="81"/>
      <c r="AC523" s="81"/>
      <c r="AD523" s="81"/>
      <c r="AE523" s="81"/>
      <c r="AF523" s="81"/>
      <c r="AG523" s="81"/>
      <c r="AH523" s="81"/>
      <c r="AI523" s="81"/>
      <c r="AJ523" s="81"/>
      <c r="AK523" s="81"/>
      <c r="AL523" s="81"/>
      <c r="AM523" s="81"/>
      <c r="AN523" s="81"/>
      <c r="AO523" s="81"/>
      <c r="AP523" s="81"/>
      <c r="AQ523" s="81"/>
      <c r="AR523" s="81"/>
      <c r="AS523" s="81"/>
    </row>
    <row r="524" spans="1:45" s="75" customFormat="1" ht="26.45" customHeight="1" x14ac:dyDescent="0.2">
      <c r="A524" s="167"/>
      <c r="B524" s="133"/>
      <c r="C524" s="103" t="s">
        <v>474</v>
      </c>
      <c r="D524" s="104"/>
      <c r="E524" s="104"/>
      <c r="F524" s="104"/>
      <c r="G524" s="104"/>
      <c r="H524" s="134">
        <f>SUM(H523:H523)</f>
        <v>100000</v>
      </c>
      <c r="I524" s="104">
        <f>SUM(I593:I603)</f>
        <v>0</v>
      </c>
      <c r="J524" s="134">
        <f>SUM(J522:J523)</f>
        <v>200000</v>
      </c>
      <c r="K524" s="104">
        <f>SUM(K593:K603)</f>
        <v>0</v>
      </c>
      <c r="L524" s="104">
        <f>SUM(L522:L523)</f>
        <v>220000</v>
      </c>
      <c r="M524" s="104">
        <f>SUM(M523:M523)</f>
        <v>220000</v>
      </c>
      <c r="N524" s="104">
        <f>SUM(N593:N603)</f>
        <v>0</v>
      </c>
      <c r="R524" s="81"/>
      <c r="S524" s="81"/>
      <c r="T524" s="81"/>
      <c r="U524" s="81"/>
      <c r="V524" s="81"/>
      <c r="W524" s="81"/>
      <c r="X524" s="81"/>
      <c r="Y524" s="81"/>
      <c r="Z524" s="81"/>
      <c r="AA524" s="81"/>
      <c r="AB524" s="81"/>
      <c r="AC524" s="81"/>
      <c r="AD524" s="81"/>
      <c r="AE524" s="81"/>
      <c r="AF524" s="81"/>
      <c r="AG524" s="81"/>
      <c r="AH524" s="81"/>
      <c r="AI524" s="81"/>
      <c r="AJ524" s="81"/>
      <c r="AK524" s="81"/>
      <c r="AL524" s="81"/>
      <c r="AM524" s="81"/>
      <c r="AN524" s="81"/>
      <c r="AO524" s="81"/>
      <c r="AP524" s="81"/>
      <c r="AQ524" s="81"/>
      <c r="AR524" s="81"/>
      <c r="AS524" s="81"/>
    </row>
    <row r="525" spans="1:45" ht="15.75" x14ac:dyDescent="0.25">
      <c r="A525" s="174"/>
      <c r="B525" s="266" t="s">
        <v>14</v>
      </c>
      <c r="C525" s="256"/>
      <c r="D525" s="219"/>
      <c r="E525" s="219"/>
      <c r="F525" s="219"/>
      <c r="G525" s="219"/>
      <c r="H525" s="220"/>
      <c r="I525" s="219"/>
      <c r="J525" s="220"/>
      <c r="K525" s="219"/>
      <c r="L525" s="219"/>
      <c r="M525" s="219"/>
      <c r="N525" s="219"/>
    </row>
    <row r="526" spans="1:45" s="75" customFormat="1" ht="20.45" customHeight="1" x14ac:dyDescent="0.25">
      <c r="A526" s="167"/>
      <c r="B526" s="88" t="s">
        <v>465</v>
      </c>
      <c r="C526" s="33" t="s">
        <v>28</v>
      </c>
      <c r="D526" s="52">
        <v>350000</v>
      </c>
      <c r="E526" s="52"/>
      <c r="F526" s="52"/>
      <c r="G526" s="52"/>
      <c r="H526" s="112">
        <v>350000</v>
      </c>
      <c r="I526" s="52"/>
      <c r="J526" s="112">
        <v>350000</v>
      </c>
      <c r="K526" s="52"/>
      <c r="L526" s="52">
        <v>350000</v>
      </c>
      <c r="M526" s="52">
        <v>350000</v>
      </c>
      <c r="N526" s="52"/>
      <c r="R526" s="81"/>
      <c r="S526" s="81"/>
      <c r="T526" s="81"/>
      <c r="U526" s="81"/>
      <c r="V526" s="81"/>
      <c r="W526" s="81"/>
      <c r="X526" s="81"/>
      <c r="Y526" s="81"/>
      <c r="Z526" s="81"/>
      <c r="AA526" s="81"/>
      <c r="AB526" s="81"/>
      <c r="AC526" s="81"/>
      <c r="AD526" s="81"/>
      <c r="AE526" s="81"/>
      <c r="AF526" s="81"/>
      <c r="AG526" s="81"/>
      <c r="AH526" s="81"/>
      <c r="AI526" s="81"/>
      <c r="AJ526" s="81"/>
      <c r="AK526" s="81"/>
      <c r="AL526" s="81"/>
      <c r="AM526" s="81"/>
      <c r="AN526" s="81"/>
      <c r="AO526" s="81"/>
      <c r="AP526" s="81"/>
      <c r="AQ526" s="81"/>
      <c r="AR526" s="81"/>
      <c r="AS526" s="81"/>
    </row>
    <row r="527" spans="1:45" s="75" customFormat="1" ht="15.75" x14ac:dyDescent="0.25">
      <c r="A527" s="167"/>
      <c r="B527" s="88" t="s">
        <v>466</v>
      </c>
      <c r="C527" s="253" t="s">
        <v>51</v>
      </c>
      <c r="D527" s="52">
        <v>130000</v>
      </c>
      <c r="E527" s="52"/>
      <c r="F527" s="52"/>
      <c r="G527" s="52"/>
      <c r="H527" s="112">
        <v>130000</v>
      </c>
      <c r="I527" s="52"/>
      <c r="J527" s="112">
        <v>130000</v>
      </c>
      <c r="K527" s="52"/>
      <c r="L527" s="52">
        <v>130000</v>
      </c>
      <c r="M527" s="52">
        <v>130000</v>
      </c>
      <c r="N527" s="52"/>
      <c r="R527" s="81"/>
      <c r="S527" s="81"/>
      <c r="T527" s="81"/>
      <c r="U527" s="81"/>
      <c r="V527" s="81"/>
      <c r="W527" s="81"/>
      <c r="X527" s="81"/>
      <c r="Y527" s="81"/>
      <c r="Z527" s="81"/>
      <c r="AA527" s="81"/>
      <c r="AB527" s="81"/>
      <c r="AC527" s="81"/>
      <c r="AD527" s="81"/>
      <c r="AE527" s="81"/>
      <c r="AF527" s="81"/>
      <c r="AG527" s="81"/>
      <c r="AH527" s="81"/>
      <c r="AI527" s="81"/>
      <c r="AJ527" s="81"/>
      <c r="AK527" s="81"/>
      <c r="AL527" s="81"/>
      <c r="AM527" s="81"/>
      <c r="AN527" s="81"/>
      <c r="AO527" s="81"/>
      <c r="AP527" s="81"/>
      <c r="AQ527" s="81"/>
      <c r="AR527" s="81"/>
      <c r="AS527" s="81"/>
    </row>
    <row r="528" spans="1:45" s="75" customFormat="1" ht="26.45" customHeight="1" thickBot="1" x14ac:dyDescent="0.25">
      <c r="A528" s="27"/>
      <c r="B528" s="225"/>
      <c r="D528" s="226"/>
      <c r="E528" s="226"/>
      <c r="F528" s="226"/>
      <c r="G528" s="226"/>
      <c r="H528" s="227">
        <f>SUM(H525:H527)</f>
        <v>480000</v>
      </c>
      <c r="I528" s="226">
        <f>SUM(I611:I621)</f>
        <v>0</v>
      </c>
      <c r="J528" s="227">
        <f>SUM(J525:J527)</f>
        <v>480000</v>
      </c>
      <c r="K528" s="226">
        <f>SUM(K611:K621)</f>
        <v>0</v>
      </c>
      <c r="L528" s="226">
        <f>SUM(L526:L527)</f>
        <v>480000</v>
      </c>
      <c r="M528" s="226">
        <f>SUM(M526:M527)</f>
        <v>480000</v>
      </c>
      <c r="N528" s="226">
        <f>SUM(N611:N621)</f>
        <v>0</v>
      </c>
      <c r="R528" s="81"/>
      <c r="S528" s="81"/>
      <c r="T528" s="81"/>
      <c r="U528" s="81"/>
      <c r="V528" s="81"/>
      <c r="W528" s="81"/>
      <c r="X528" s="81"/>
      <c r="Y528" s="81"/>
      <c r="Z528" s="81"/>
      <c r="AA528" s="81"/>
      <c r="AB528" s="81"/>
      <c r="AC528" s="81"/>
      <c r="AD528" s="81"/>
      <c r="AE528" s="81"/>
      <c r="AF528" s="81"/>
      <c r="AG528" s="81"/>
      <c r="AH528" s="81"/>
      <c r="AI528" s="81"/>
      <c r="AJ528" s="81"/>
      <c r="AK528" s="81"/>
      <c r="AL528" s="81"/>
      <c r="AM528" s="81"/>
      <c r="AN528" s="81"/>
      <c r="AO528" s="81"/>
      <c r="AP528" s="81"/>
      <c r="AQ528" s="81"/>
      <c r="AR528" s="81"/>
      <c r="AS528" s="81"/>
    </row>
    <row r="529" spans="1:94" s="75" customFormat="1" ht="27" customHeight="1" thickBot="1" x14ac:dyDescent="0.25">
      <c r="A529" s="233"/>
      <c r="B529" s="288" t="s">
        <v>494</v>
      </c>
      <c r="C529" s="289"/>
      <c r="D529" s="230"/>
      <c r="E529" s="230"/>
      <c r="F529" s="228"/>
      <c r="G529" s="228"/>
      <c r="H529" s="229">
        <f>H508+H512+H515+H518+H521+H524+H528</f>
        <v>3285000</v>
      </c>
      <c r="I529" s="228"/>
      <c r="J529" s="229">
        <f>J508+J512+J515+J518+J521+J524+J528</f>
        <v>4256000</v>
      </c>
      <c r="K529" s="228"/>
      <c r="L529" s="228">
        <f>L508+L512+L515+L518+L521+L524+L528</f>
        <v>3020000</v>
      </c>
      <c r="M529" s="228">
        <f>M508+M512+M515+M518+M521+M524+M528</f>
        <v>3170000</v>
      </c>
      <c r="N529" s="236">
        <f>N508+N512+N515+N518+N521+N524+N528</f>
        <v>0</v>
      </c>
      <c r="R529" s="81"/>
      <c r="S529" s="81"/>
      <c r="T529" s="81"/>
      <c r="U529" s="81"/>
      <c r="V529" s="81"/>
      <c r="W529" s="81"/>
      <c r="X529" s="81"/>
      <c r="Y529" s="81"/>
      <c r="Z529" s="81"/>
      <c r="AA529" s="81"/>
      <c r="AB529" s="81"/>
      <c r="AC529" s="81"/>
      <c r="AD529" s="81"/>
      <c r="AE529" s="81"/>
      <c r="AF529" s="81"/>
      <c r="AG529" s="81"/>
      <c r="AH529" s="81"/>
      <c r="AI529" s="81"/>
      <c r="AJ529" s="81"/>
      <c r="AK529" s="81"/>
      <c r="AL529" s="81"/>
      <c r="AM529" s="81"/>
      <c r="AN529" s="81"/>
      <c r="AO529" s="81"/>
      <c r="AP529" s="81"/>
      <c r="AQ529" s="81"/>
      <c r="AR529" s="81"/>
      <c r="AS529" s="81"/>
    </row>
    <row r="530" spans="1:94" s="75" customFormat="1" ht="27" customHeight="1" thickBot="1" x14ac:dyDescent="0.25">
      <c r="A530" s="233"/>
      <c r="B530" s="275" t="s">
        <v>501</v>
      </c>
      <c r="C530" s="276"/>
      <c r="D530" s="230"/>
      <c r="E530" s="230"/>
      <c r="F530" s="228"/>
      <c r="G530" s="228"/>
      <c r="H530" s="229">
        <f>H504+H529</f>
        <v>66668700</v>
      </c>
      <c r="I530" s="249">
        <f t="shared" ref="I530:N530" si="11">I504+I529</f>
        <v>77279000</v>
      </c>
      <c r="J530" s="229">
        <f t="shared" si="11"/>
        <v>84655000</v>
      </c>
      <c r="K530" s="249">
        <f t="shared" si="11"/>
        <v>90363200</v>
      </c>
      <c r="L530" s="249">
        <f>L504+L529</f>
        <v>98475200</v>
      </c>
      <c r="M530" s="249">
        <f t="shared" si="11"/>
        <v>104712400</v>
      </c>
      <c r="N530" s="249">
        <f t="shared" si="11"/>
        <v>362773500</v>
      </c>
      <c r="R530" s="81"/>
      <c r="S530" s="81"/>
      <c r="T530" s="81"/>
      <c r="U530" s="81"/>
      <c r="V530" s="81"/>
      <c r="W530" s="81"/>
      <c r="X530" s="81"/>
      <c r="Y530" s="81"/>
      <c r="Z530" s="81"/>
      <c r="AA530" s="81"/>
      <c r="AB530" s="81"/>
      <c r="AC530" s="81"/>
      <c r="AD530" s="81"/>
      <c r="AE530" s="81"/>
      <c r="AF530" s="81"/>
      <c r="AG530" s="81"/>
      <c r="AH530" s="81"/>
      <c r="AI530" s="81"/>
      <c r="AJ530" s="81"/>
      <c r="AK530" s="81"/>
      <c r="AL530" s="81"/>
      <c r="AM530" s="81"/>
      <c r="AN530" s="81"/>
      <c r="AO530" s="81"/>
      <c r="AP530" s="81"/>
      <c r="AQ530" s="81"/>
      <c r="AR530" s="81"/>
      <c r="AS530" s="81"/>
    </row>
    <row r="531" spans="1:94" s="75" customFormat="1" ht="22.9" customHeight="1" x14ac:dyDescent="0.2">
      <c r="A531" s="204">
        <v>10</v>
      </c>
      <c r="B531" s="290" t="s">
        <v>495</v>
      </c>
      <c r="C531" s="291"/>
      <c r="D531" s="234"/>
      <c r="E531" s="234"/>
      <c r="F531" s="235"/>
      <c r="G531" s="235"/>
      <c r="H531" s="248">
        <f>14878000+16000000</f>
        <v>30878000</v>
      </c>
      <c r="I531" s="189"/>
      <c r="J531" s="248">
        <f>15378000+15700000</f>
        <v>31078000</v>
      </c>
      <c r="K531" s="189"/>
      <c r="L531" s="254">
        <f>15678000+15600000</f>
        <v>31278000</v>
      </c>
      <c r="M531" s="254">
        <f>16478000+15800000</f>
        <v>32278000</v>
      </c>
      <c r="N531" s="189"/>
      <c r="R531" s="81"/>
      <c r="S531" s="81"/>
      <c r="T531" s="81"/>
      <c r="U531" s="81"/>
      <c r="V531" s="81"/>
      <c r="W531" s="81"/>
      <c r="X531" s="81"/>
      <c r="Y531" s="81"/>
      <c r="Z531" s="81"/>
      <c r="AA531" s="81"/>
      <c r="AB531" s="81"/>
      <c r="AC531" s="81"/>
      <c r="AD531" s="81"/>
      <c r="AE531" s="81"/>
      <c r="AF531" s="81"/>
      <c r="AG531" s="81"/>
      <c r="AH531" s="81"/>
      <c r="AI531" s="81"/>
      <c r="AJ531" s="81"/>
      <c r="AK531" s="81"/>
      <c r="AL531" s="81"/>
      <c r="AM531" s="81"/>
      <c r="AN531" s="81"/>
      <c r="AO531" s="81"/>
      <c r="AP531" s="81"/>
      <c r="AQ531" s="81"/>
      <c r="AR531" s="81"/>
      <c r="AS531" s="81"/>
    </row>
    <row r="532" spans="1:94" s="75" customFormat="1" ht="19.149999999999999" customHeight="1" x14ac:dyDescent="0.2">
      <c r="A532" s="204">
        <v>11</v>
      </c>
      <c r="B532" s="292" t="s">
        <v>496</v>
      </c>
      <c r="C532" s="293"/>
      <c r="D532" s="231"/>
      <c r="E532" s="231"/>
      <c r="F532" s="232"/>
      <c r="G532" s="232"/>
      <c r="H532" s="247">
        <v>150000</v>
      </c>
      <c r="I532" s="246"/>
      <c r="J532" s="247">
        <v>150000</v>
      </c>
      <c r="K532" s="246"/>
      <c r="L532" s="246">
        <v>150000</v>
      </c>
      <c r="M532" s="246">
        <v>150000</v>
      </c>
      <c r="N532" s="232"/>
      <c r="R532" s="81"/>
      <c r="S532" s="81"/>
      <c r="T532" s="81"/>
      <c r="U532" s="81"/>
      <c r="V532" s="81"/>
      <c r="W532" s="81"/>
      <c r="X532" s="81"/>
      <c r="Y532" s="81"/>
      <c r="Z532" s="81"/>
      <c r="AA532" s="81"/>
      <c r="AB532" s="81"/>
      <c r="AC532" s="81"/>
      <c r="AD532" s="81"/>
      <c r="AE532" s="81"/>
      <c r="AF532" s="81"/>
      <c r="AG532" s="81"/>
      <c r="AH532" s="81"/>
      <c r="AI532" s="81"/>
      <c r="AJ532" s="81"/>
      <c r="AK532" s="81"/>
      <c r="AL532" s="81"/>
      <c r="AM532" s="81"/>
      <c r="AN532" s="81"/>
      <c r="AO532" s="81"/>
      <c r="AP532" s="81"/>
      <c r="AQ532" s="81"/>
      <c r="AR532" s="81"/>
      <c r="AS532" s="81"/>
    </row>
    <row r="533" spans="1:94" s="75" customFormat="1" ht="39" customHeight="1" x14ac:dyDescent="0.2">
      <c r="A533" s="263">
        <v>12</v>
      </c>
      <c r="B533" s="294" t="s">
        <v>498</v>
      </c>
      <c r="C533" s="295"/>
      <c r="D533" s="238"/>
      <c r="E533" s="238"/>
      <c r="F533" s="239"/>
      <c r="G533" s="239"/>
      <c r="H533" s="240"/>
      <c r="I533" s="239"/>
      <c r="J533" s="240"/>
      <c r="K533" s="239"/>
      <c r="L533" s="239"/>
      <c r="M533" s="239"/>
      <c r="N533" s="239"/>
      <c r="R533" s="81"/>
      <c r="S533" s="81"/>
      <c r="T533" s="81"/>
      <c r="U533" s="81"/>
      <c r="V533" s="81"/>
      <c r="W533" s="81"/>
      <c r="X533" s="81"/>
      <c r="Y533" s="81"/>
      <c r="Z533" s="81"/>
      <c r="AA533" s="81"/>
      <c r="AB533" s="81"/>
      <c r="AC533" s="81"/>
      <c r="AD533" s="81"/>
      <c r="AE533" s="81"/>
      <c r="AF533" s="81"/>
      <c r="AG533" s="81"/>
      <c r="AH533" s="81"/>
      <c r="AI533" s="81"/>
      <c r="AJ533" s="81"/>
      <c r="AK533" s="81"/>
      <c r="AL533" s="81"/>
      <c r="AM533" s="81"/>
      <c r="AN533" s="81"/>
      <c r="AO533" s="81"/>
      <c r="AP533" s="81"/>
      <c r="AQ533" s="81"/>
      <c r="AR533" s="81"/>
      <c r="AS533" s="81"/>
    </row>
    <row r="534" spans="1:94" ht="46.9" customHeight="1" x14ac:dyDescent="0.2">
      <c r="A534" s="186">
        <v>13</v>
      </c>
      <c r="B534" s="269" t="s">
        <v>478</v>
      </c>
      <c r="C534" s="270"/>
      <c r="D534" s="104"/>
      <c r="E534" s="104"/>
      <c r="F534" s="104"/>
      <c r="G534" s="104"/>
      <c r="H534" s="134">
        <f t="shared" ref="H534:N534" si="12">H22+H504+H529+H531+H532+H533</f>
        <v>97696700</v>
      </c>
      <c r="I534" s="104">
        <f t="shared" si="12"/>
        <v>77279000</v>
      </c>
      <c r="J534" s="134">
        <f t="shared" si="12"/>
        <v>115883000</v>
      </c>
      <c r="K534" s="104">
        <f t="shared" si="12"/>
        <v>90363200</v>
      </c>
      <c r="L534" s="104">
        <f t="shared" si="12"/>
        <v>129903200</v>
      </c>
      <c r="M534" s="104">
        <f t="shared" si="12"/>
        <v>137140400</v>
      </c>
      <c r="N534" s="104">
        <f t="shared" si="12"/>
        <v>362773500</v>
      </c>
    </row>
    <row r="535" spans="1:94" ht="46.9" customHeight="1" x14ac:dyDescent="0.2">
      <c r="A535" s="186">
        <v>14</v>
      </c>
      <c r="B535" s="269" t="s">
        <v>497</v>
      </c>
      <c r="C535" s="270"/>
      <c r="D535" s="104"/>
      <c r="E535" s="104"/>
      <c r="F535" s="104"/>
      <c r="G535" s="104"/>
      <c r="H535" s="134">
        <f>H21-H534</f>
        <v>-36348000</v>
      </c>
      <c r="I535" s="104"/>
      <c r="J535" s="134">
        <f>J21-J534</f>
        <v>-44807000</v>
      </c>
      <c r="K535" s="104"/>
      <c r="L535" s="104">
        <f>L21-L534</f>
        <v>-45820000</v>
      </c>
      <c r="M535" s="104">
        <f>M21-M534</f>
        <v>-46720000</v>
      </c>
      <c r="N535" s="104">
        <f>N21-N534</f>
        <v>-362773500</v>
      </c>
    </row>
    <row r="536" spans="1:94" ht="19.899999999999999" customHeight="1" x14ac:dyDescent="0.2">
      <c r="A536" s="204">
        <v>15</v>
      </c>
      <c r="B536" s="273" t="s">
        <v>499</v>
      </c>
      <c r="C536" s="274"/>
      <c r="D536" s="104"/>
      <c r="E536" s="104"/>
      <c r="F536" s="104"/>
      <c r="G536" s="104"/>
      <c r="H536" s="134"/>
      <c r="I536" s="104"/>
      <c r="J536" s="134"/>
      <c r="K536" s="104"/>
      <c r="L536" s="104"/>
      <c r="M536" s="104"/>
      <c r="N536" s="104"/>
    </row>
    <row r="537" spans="1:94" ht="46.9" customHeight="1" thickBot="1" x14ac:dyDescent="0.25">
      <c r="A537" s="250">
        <v>16</v>
      </c>
      <c r="B537" s="271" t="s">
        <v>500</v>
      </c>
      <c r="C537" s="272"/>
      <c r="D537" s="226"/>
      <c r="E537" s="226"/>
      <c r="F537" s="226"/>
      <c r="G537" s="226"/>
      <c r="H537" s="227">
        <f>H534+H536</f>
        <v>97696700</v>
      </c>
      <c r="I537" s="252">
        <f t="shared" ref="I537:N537" si="13">I534+I536</f>
        <v>77279000</v>
      </c>
      <c r="J537" s="227">
        <f t="shared" si="13"/>
        <v>115883000</v>
      </c>
      <c r="K537" s="252">
        <f t="shared" si="13"/>
        <v>90363200</v>
      </c>
      <c r="L537" s="252">
        <f t="shared" si="13"/>
        <v>129903200</v>
      </c>
      <c r="M537" s="252">
        <f t="shared" si="13"/>
        <v>137140400</v>
      </c>
      <c r="N537" s="252">
        <f t="shared" si="13"/>
        <v>362773500</v>
      </c>
    </row>
    <row r="538" spans="1:94" s="251" customFormat="1" ht="75" customHeight="1" thickBot="1" x14ac:dyDescent="0.25">
      <c r="A538" s="241">
        <v>17</v>
      </c>
      <c r="B538" s="277" t="s">
        <v>502</v>
      </c>
      <c r="C538" s="278"/>
      <c r="D538" s="242"/>
      <c r="E538" s="242"/>
      <c r="F538" s="242"/>
      <c r="G538" s="242"/>
      <c r="H538" s="243">
        <f>37000000+16000000</f>
        <v>53000000</v>
      </c>
      <c r="I538" s="242"/>
      <c r="J538" s="243">
        <f>37500000+15700000</f>
        <v>53200000</v>
      </c>
      <c r="K538" s="242"/>
      <c r="L538" s="242">
        <f>38000000+15600000</f>
        <v>53600000</v>
      </c>
      <c r="M538" s="242">
        <f>38500000+15800000</f>
        <v>54300000</v>
      </c>
      <c r="N538" s="242"/>
      <c r="R538" s="81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</row>
    <row r="539" spans="1:94" x14ac:dyDescent="0.2">
      <c r="H539" s="63"/>
      <c r="J539" s="63"/>
      <c r="K539" s="62"/>
      <c r="L539" s="62"/>
      <c r="M539" s="62"/>
      <c r="N539" s="62"/>
      <c r="O539" s="2"/>
      <c r="P539" s="2"/>
      <c r="Q539" s="2"/>
      <c r="R539" s="81"/>
    </row>
    <row r="540" spans="1:94" x14ac:dyDescent="0.2">
      <c r="G540" s="175"/>
      <c r="H540" s="175"/>
      <c r="J540" s="63"/>
      <c r="K540" s="62"/>
      <c r="L540" s="62"/>
      <c r="M540" s="62"/>
      <c r="N540" s="62"/>
      <c r="O540" s="2"/>
      <c r="P540" s="2"/>
      <c r="Q540" s="2"/>
      <c r="R540" s="81"/>
    </row>
    <row r="541" spans="1:94" x14ac:dyDescent="0.2">
      <c r="H541" s="63"/>
      <c r="J541" s="63"/>
      <c r="K541" s="62"/>
      <c r="L541" s="62"/>
      <c r="M541" s="62"/>
      <c r="N541" s="62"/>
      <c r="O541" s="2"/>
      <c r="P541" s="2"/>
      <c r="Q541" s="2"/>
      <c r="R541" s="81"/>
    </row>
    <row r="542" spans="1:94" x14ac:dyDescent="0.2">
      <c r="H542" s="63"/>
      <c r="J542" s="63"/>
      <c r="K542" s="62"/>
      <c r="L542" s="62"/>
      <c r="M542" s="62"/>
      <c r="N542" s="62"/>
      <c r="O542" s="2"/>
      <c r="P542" s="2"/>
      <c r="Q542" s="2"/>
      <c r="R542" s="81"/>
    </row>
    <row r="543" spans="1:94" x14ac:dyDescent="0.2">
      <c r="H543" s="63"/>
      <c r="J543" s="63"/>
      <c r="K543" s="62"/>
      <c r="L543" s="62"/>
      <c r="M543" s="62"/>
      <c r="N543" s="62"/>
      <c r="O543" s="2"/>
      <c r="P543" s="2"/>
      <c r="Q543" s="2"/>
      <c r="R543" s="81"/>
    </row>
    <row r="544" spans="1:94" x14ac:dyDescent="0.2">
      <c r="H544" s="63"/>
      <c r="J544" s="63"/>
      <c r="K544" s="62"/>
      <c r="L544" s="62"/>
      <c r="M544" s="62"/>
      <c r="N544" s="62"/>
      <c r="O544" s="2"/>
      <c r="P544" s="2"/>
      <c r="Q544" s="2"/>
      <c r="R544" s="81"/>
    </row>
    <row r="545" spans="8:18" x14ac:dyDescent="0.2">
      <c r="H545" s="63"/>
      <c r="J545" s="63"/>
      <c r="K545" s="62"/>
      <c r="L545" s="62"/>
      <c r="M545" s="62"/>
      <c r="N545" s="62"/>
      <c r="O545" s="2"/>
      <c r="P545" s="2"/>
      <c r="Q545" s="2"/>
      <c r="R545" s="81"/>
    </row>
    <row r="546" spans="8:18" x14ac:dyDescent="0.2">
      <c r="H546" s="63"/>
      <c r="J546" s="63"/>
      <c r="K546" s="62"/>
      <c r="L546" s="62"/>
      <c r="M546" s="62"/>
      <c r="N546" s="62"/>
      <c r="O546" s="2"/>
      <c r="P546" s="2"/>
      <c r="Q546" s="2"/>
      <c r="R546" s="81"/>
    </row>
    <row r="547" spans="8:18" x14ac:dyDescent="0.2">
      <c r="H547" s="63"/>
      <c r="J547" s="63"/>
      <c r="K547" s="62"/>
      <c r="L547" s="62"/>
      <c r="M547" s="62"/>
      <c r="N547" s="62"/>
      <c r="O547" s="2"/>
      <c r="P547" s="2"/>
      <c r="Q547" s="2"/>
      <c r="R547" s="81"/>
    </row>
    <row r="548" spans="8:18" x14ac:dyDescent="0.2">
      <c r="H548" s="63"/>
      <c r="J548" s="63"/>
      <c r="K548" s="62"/>
      <c r="L548" s="62"/>
      <c r="M548" s="62"/>
      <c r="N548" s="62"/>
      <c r="O548" s="2"/>
      <c r="P548" s="2"/>
      <c r="Q548" s="2"/>
      <c r="R548" s="81"/>
    </row>
    <row r="549" spans="8:18" x14ac:dyDescent="0.2">
      <c r="H549" s="63"/>
      <c r="J549" s="63"/>
      <c r="K549" s="62"/>
      <c r="L549" s="62"/>
      <c r="M549" s="62"/>
      <c r="N549" s="62"/>
      <c r="O549" s="2"/>
      <c r="P549" s="2"/>
      <c r="Q549" s="2"/>
      <c r="R549" s="81"/>
    </row>
    <row r="550" spans="8:18" x14ac:dyDescent="0.2">
      <c r="H550" s="63"/>
      <c r="J550" s="63"/>
      <c r="K550" s="62"/>
      <c r="L550" s="62"/>
      <c r="M550" s="62"/>
      <c r="N550" s="62"/>
      <c r="O550" s="2"/>
      <c r="P550" s="2"/>
      <c r="Q550" s="2"/>
      <c r="R550" s="81"/>
    </row>
    <row r="551" spans="8:18" x14ac:dyDescent="0.2">
      <c r="H551" s="63"/>
      <c r="J551" s="63"/>
      <c r="K551" s="62"/>
      <c r="L551" s="62"/>
      <c r="M551" s="62"/>
      <c r="N551" s="62"/>
      <c r="O551" s="2"/>
      <c r="P551" s="2"/>
      <c r="Q551" s="2"/>
      <c r="R551" s="81"/>
    </row>
    <row r="552" spans="8:18" x14ac:dyDescent="0.2">
      <c r="H552" s="63"/>
      <c r="J552" s="63"/>
      <c r="K552" s="62"/>
      <c r="L552" s="62"/>
      <c r="M552" s="62"/>
      <c r="N552" s="62"/>
      <c r="O552" s="2"/>
      <c r="P552" s="2"/>
      <c r="Q552" s="2"/>
      <c r="R552" s="81"/>
    </row>
    <row r="553" spans="8:18" x14ac:dyDescent="0.2">
      <c r="H553" s="63"/>
      <c r="J553" s="63"/>
      <c r="K553" s="62"/>
      <c r="L553" s="62"/>
      <c r="M553" s="62"/>
      <c r="N553" s="62"/>
      <c r="O553" s="2"/>
      <c r="P553" s="2"/>
      <c r="Q553" s="2"/>
      <c r="R553" s="81"/>
    </row>
    <row r="554" spans="8:18" x14ac:dyDescent="0.2">
      <c r="H554" s="63"/>
      <c r="J554" s="63"/>
      <c r="K554" s="62"/>
      <c r="L554" s="62"/>
      <c r="M554" s="62"/>
      <c r="N554" s="62"/>
      <c r="O554" s="2"/>
      <c r="P554" s="2"/>
      <c r="Q554" s="2"/>
      <c r="R554" s="81"/>
    </row>
    <row r="555" spans="8:18" x14ac:dyDescent="0.2">
      <c r="H555" s="63"/>
      <c r="J555" s="63"/>
      <c r="K555" s="62"/>
      <c r="L555" s="62"/>
      <c r="M555" s="62"/>
      <c r="N555" s="62"/>
      <c r="O555" s="2"/>
      <c r="P555" s="2"/>
      <c r="Q555" s="2"/>
      <c r="R555" s="81"/>
    </row>
    <row r="556" spans="8:18" x14ac:dyDescent="0.2">
      <c r="H556" s="63"/>
      <c r="J556" s="63"/>
      <c r="K556" s="62"/>
      <c r="L556" s="62"/>
      <c r="M556" s="62"/>
      <c r="N556" s="62"/>
      <c r="O556" s="2"/>
      <c r="P556" s="2"/>
      <c r="Q556" s="2"/>
      <c r="R556" s="81"/>
    </row>
    <row r="557" spans="8:18" x14ac:dyDescent="0.2">
      <c r="H557" s="63"/>
      <c r="J557" s="63"/>
      <c r="K557" s="62"/>
      <c r="L557" s="62"/>
      <c r="M557" s="62"/>
      <c r="N557" s="62"/>
      <c r="O557" s="2"/>
      <c r="P557" s="2"/>
      <c r="Q557" s="2"/>
      <c r="R557" s="81"/>
    </row>
    <row r="558" spans="8:18" x14ac:dyDescent="0.2">
      <c r="H558" s="63"/>
      <c r="J558" s="63"/>
      <c r="K558" s="62"/>
      <c r="L558" s="62"/>
      <c r="M558" s="62"/>
      <c r="N558" s="62"/>
      <c r="O558" s="2"/>
      <c r="P558" s="2"/>
      <c r="Q558" s="2"/>
      <c r="R558" s="81"/>
    </row>
    <row r="559" spans="8:18" x14ac:dyDescent="0.2">
      <c r="H559" s="63"/>
      <c r="J559" s="63"/>
      <c r="K559" s="62"/>
      <c r="L559" s="62"/>
      <c r="M559" s="62"/>
      <c r="N559" s="62"/>
      <c r="O559" s="2"/>
      <c r="P559" s="2"/>
      <c r="Q559" s="2"/>
      <c r="R559" s="81"/>
    </row>
    <row r="560" spans="8:18" x14ac:dyDescent="0.2">
      <c r="H560" s="63"/>
      <c r="J560" s="63"/>
      <c r="K560" s="62"/>
      <c r="L560" s="62"/>
      <c r="M560" s="62"/>
      <c r="N560" s="62"/>
      <c r="O560" s="2"/>
      <c r="P560" s="2"/>
      <c r="Q560" s="2"/>
      <c r="R560" s="81"/>
    </row>
    <row r="561" spans="8:18" x14ac:dyDescent="0.2">
      <c r="H561" s="63"/>
      <c r="J561" s="63"/>
      <c r="K561" s="62"/>
      <c r="L561" s="62"/>
      <c r="M561" s="62"/>
      <c r="N561" s="62"/>
      <c r="O561" s="2"/>
      <c r="P561" s="2"/>
      <c r="Q561" s="2"/>
      <c r="R561" s="81"/>
    </row>
    <row r="562" spans="8:18" x14ac:dyDescent="0.2">
      <c r="H562" s="63"/>
      <c r="J562" s="63"/>
      <c r="K562" s="62"/>
      <c r="L562" s="62"/>
      <c r="M562" s="62"/>
      <c r="N562" s="62"/>
      <c r="O562" s="2"/>
      <c r="P562" s="2"/>
      <c r="Q562" s="2"/>
      <c r="R562" s="81"/>
    </row>
    <row r="563" spans="8:18" x14ac:dyDescent="0.2">
      <c r="H563" s="63"/>
      <c r="J563" s="63"/>
      <c r="K563" s="62"/>
      <c r="L563" s="62"/>
      <c r="M563" s="62"/>
      <c r="N563" s="62"/>
      <c r="O563" s="2"/>
      <c r="P563" s="2"/>
      <c r="Q563" s="2"/>
      <c r="R563" s="81"/>
    </row>
    <row r="564" spans="8:18" x14ac:dyDescent="0.2">
      <c r="H564" s="63"/>
      <c r="J564" s="63"/>
      <c r="K564" s="62"/>
      <c r="L564" s="62"/>
      <c r="M564" s="62"/>
      <c r="N564" s="62"/>
      <c r="O564" s="2"/>
      <c r="P564" s="2"/>
      <c r="Q564" s="2"/>
      <c r="R564" s="81"/>
    </row>
    <row r="565" spans="8:18" x14ac:dyDescent="0.2">
      <c r="H565" s="63"/>
      <c r="J565" s="63"/>
      <c r="K565" s="62"/>
      <c r="L565" s="62"/>
      <c r="M565" s="62"/>
      <c r="N565" s="62"/>
      <c r="O565" s="2"/>
      <c r="P565" s="2"/>
      <c r="Q565" s="2"/>
      <c r="R565" s="81"/>
    </row>
    <row r="566" spans="8:18" x14ac:dyDescent="0.2">
      <c r="H566" s="63"/>
      <c r="J566" s="63"/>
      <c r="K566" s="62"/>
      <c r="L566" s="62"/>
      <c r="M566" s="62"/>
      <c r="N566" s="62"/>
      <c r="O566" s="2"/>
      <c r="P566" s="2"/>
      <c r="Q566" s="2"/>
      <c r="R566" s="81"/>
    </row>
    <row r="567" spans="8:18" x14ac:dyDescent="0.2">
      <c r="H567" s="63"/>
      <c r="J567" s="63"/>
      <c r="K567" s="62"/>
      <c r="L567" s="62"/>
      <c r="M567" s="62"/>
      <c r="N567" s="62"/>
      <c r="O567" s="2"/>
      <c r="P567" s="2"/>
      <c r="Q567" s="2"/>
      <c r="R567" s="81"/>
    </row>
    <row r="568" spans="8:18" x14ac:dyDescent="0.2">
      <c r="H568" s="63"/>
      <c r="J568" s="63"/>
      <c r="K568" s="62"/>
      <c r="L568" s="62"/>
      <c r="M568" s="62"/>
      <c r="N568" s="62"/>
      <c r="O568" s="2"/>
      <c r="P568" s="2"/>
      <c r="Q568" s="2"/>
      <c r="R568" s="81"/>
    </row>
    <row r="569" spans="8:18" x14ac:dyDescent="0.2">
      <c r="H569" s="63"/>
      <c r="J569" s="63"/>
      <c r="K569" s="62"/>
      <c r="L569" s="62"/>
      <c r="M569" s="62"/>
      <c r="N569" s="62"/>
      <c r="O569" s="2"/>
      <c r="P569" s="2"/>
      <c r="Q569" s="2"/>
      <c r="R569" s="81"/>
    </row>
    <row r="570" spans="8:18" x14ac:dyDescent="0.2">
      <c r="H570" s="63"/>
      <c r="J570" s="63"/>
      <c r="K570" s="62"/>
      <c r="L570" s="62"/>
      <c r="M570" s="62"/>
      <c r="N570" s="62"/>
      <c r="O570" s="2"/>
      <c r="P570" s="2"/>
      <c r="Q570" s="2"/>
      <c r="R570" s="81"/>
    </row>
    <row r="571" spans="8:18" x14ac:dyDescent="0.2">
      <c r="H571" s="63"/>
      <c r="J571" s="63"/>
      <c r="K571" s="62"/>
      <c r="L571" s="62"/>
      <c r="M571" s="62"/>
      <c r="N571" s="62"/>
      <c r="O571" s="2"/>
      <c r="P571" s="2"/>
      <c r="Q571" s="2"/>
      <c r="R571" s="81"/>
    </row>
    <row r="572" spans="8:18" x14ac:dyDescent="0.2">
      <c r="H572" s="63"/>
      <c r="J572" s="63"/>
      <c r="K572" s="62"/>
      <c r="L572" s="62"/>
      <c r="M572" s="62"/>
      <c r="N572" s="62"/>
      <c r="O572" s="2"/>
      <c r="P572" s="2"/>
      <c r="Q572" s="2"/>
      <c r="R572" s="81"/>
    </row>
    <row r="573" spans="8:18" x14ac:dyDescent="0.2">
      <c r="H573" s="63"/>
      <c r="J573" s="63"/>
      <c r="K573" s="62"/>
      <c r="L573" s="62"/>
      <c r="M573" s="62"/>
      <c r="N573" s="62"/>
      <c r="O573" s="2"/>
      <c r="P573" s="2"/>
      <c r="Q573" s="2"/>
      <c r="R573" s="81"/>
    </row>
    <row r="574" spans="8:18" x14ac:dyDescent="0.2">
      <c r="H574" s="63"/>
      <c r="J574" s="63"/>
      <c r="K574" s="62"/>
      <c r="L574" s="62"/>
      <c r="M574" s="62"/>
      <c r="N574" s="62"/>
      <c r="O574" s="2"/>
      <c r="P574" s="2"/>
      <c r="Q574" s="2"/>
      <c r="R574" s="81"/>
    </row>
    <row r="575" spans="8:18" x14ac:dyDescent="0.2">
      <c r="H575" s="63"/>
      <c r="J575" s="63"/>
      <c r="K575" s="62"/>
      <c r="L575" s="62"/>
      <c r="M575" s="62"/>
      <c r="N575" s="62"/>
      <c r="O575" s="2"/>
      <c r="P575" s="2"/>
      <c r="Q575" s="2"/>
      <c r="R575" s="81"/>
    </row>
    <row r="576" spans="8:18" x14ac:dyDescent="0.2">
      <c r="H576" s="63"/>
      <c r="J576" s="63"/>
      <c r="K576" s="62"/>
      <c r="L576" s="62"/>
      <c r="M576" s="62"/>
      <c r="N576" s="62"/>
      <c r="O576" s="2"/>
      <c r="P576" s="2"/>
      <c r="Q576" s="2"/>
      <c r="R576" s="81"/>
    </row>
    <row r="577" spans="8:18" x14ac:dyDescent="0.2">
      <c r="H577" s="63"/>
      <c r="J577" s="63"/>
      <c r="K577" s="62"/>
      <c r="L577" s="62"/>
      <c r="M577" s="62"/>
      <c r="N577" s="62"/>
      <c r="O577" s="2"/>
      <c r="P577" s="2"/>
      <c r="Q577" s="2"/>
      <c r="R577" s="81"/>
    </row>
    <row r="578" spans="8:18" x14ac:dyDescent="0.2">
      <c r="H578" s="63"/>
      <c r="J578" s="63"/>
      <c r="K578" s="62"/>
      <c r="L578" s="62"/>
      <c r="M578" s="62"/>
      <c r="N578" s="62"/>
      <c r="O578" s="2"/>
      <c r="P578" s="2"/>
      <c r="Q578" s="2"/>
      <c r="R578" s="81"/>
    </row>
    <row r="579" spans="8:18" x14ac:dyDescent="0.2">
      <c r="H579" s="63"/>
      <c r="J579" s="63"/>
      <c r="K579" s="62"/>
      <c r="L579" s="62"/>
      <c r="M579" s="62"/>
      <c r="N579" s="62"/>
      <c r="O579" s="2"/>
      <c r="P579" s="2"/>
      <c r="Q579" s="2"/>
      <c r="R579" s="81"/>
    </row>
    <row r="580" spans="8:18" x14ac:dyDescent="0.2">
      <c r="H580" s="63"/>
      <c r="J580" s="63"/>
      <c r="K580" s="62"/>
      <c r="L580" s="62"/>
      <c r="M580" s="62"/>
      <c r="N580" s="62"/>
      <c r="O580" s="2"/>
      <c r="P580" s="2"/>
      <c r="Q580" s="2"/>
      <c r="R580" s="81"/>
    </row>
    <row r="581" spans="8:18" x14ac:dyDescent="0.2">
      <c r="H581" s="63"/>
      <c r="J581" s="63"/>
      <c r="K581" s="62"/>
      <c r="L581" s="62"/>
      <c r="M581" s="62"/>
      <c r="N581" s="62"/>
      <c r="O581" s="2"/>
      <c r="P581" s="2"/>
      <c r="Q581" s="2"/>
      <c r="R581" s="81"/>
    </row>
    <row r="582" spans="8:18" x14ac:dyDescent="0.2">
      <c r="H582" s="63"/>
      <c r="J582" s="63"/>
      <c r="K582" s="62"/>
      <c r="L582" s="62"/>
      <c r="M582" s="62"/>
      <c r="N582" s="62"/>
      <c r="O582" s="2"/>
      <c r="P582" s="2"/>
      <c r="Q582" s="2"/>
      <c r="R582" s="81"/>
    </row>
    <row r="583" spans="8:18" x14ac:dyDescent="0.2">
      <c r="H583" s="63"/>
      <c r="J583" s="63"/>
      <c r="K583" s="62"/>
      <c r="L583" s="62"/>
      <c r="M583" s="62"/>
      <c r="N583" s="62"/>
      <c r="O583" s="2"/>
      <c r="P583" s="2"/>
      <c r="Q583" s="2"/>
      <c r="R583" s="81"/>
    </row>
    <row r="584" spans="8:18" x14ac:dyDescent="0.2">
      <c r="H584" s="63"/>
      <c r="J584" s="63"/>
      <c r="K584" s="62"/>
      <c r="L584" s="62"/>
      <c r="M584" s="62"/>
      <c r="N584" s="62"/>
      <c r="O584" s="2"/>
      <c r="P584" s="2"/>
      <c r="Q584" s="2"/>
      <c r="R584" s="81"/>
    </row>
    <row r="585" spans="8:18" x14ac:dyDescent="0.2">
      <c r="H585" s="63"/>
      <c r="J585" s="63"/>
      <c r="K585" s="62"/>
      <c r="L585" s="62"/>
      <c r="M585" s="62"/>
      <c r="N585" s="62"/>
      <c r="O585" s="2"/>
      <c r="P585" s="2"/>
      <c r="Q585" s="2"/>
      <c r="R585" s="81"/>
    </row>
    <row r="586" spans="8:18" x14ac:dyDescent="0.2">
      <c r="H586" s="63"/>
      <c r="J586" s="63"/>
      <c r="K586" s="62"/>
      <c r="L586" s="62"/>
      <c r="M586" s="62"/>
      <c r="N586" s="62"/>
      <c r="O586" s="2"/>
      <c r="P586" s="2"/>
      <c r="Q586" s="2"/>
      <c r="R586" s="81"/>
    </row>
    <row r="587" spans="8:18" x14ac:dyDescent="0.2">
      <c r="H587" s="63"/>
      <c r="J587" s="63"/>
      <c r="K587" s="62"/>
      <c r="L587" s="62"/>
      <c r="M587" s="62"/>
      <c r="N587" s="62"/>
      <c r="O587" s="2"/>
      <c r="P587" s="2"/>
      <c r="Q587" s="2"/>
      <c r="R587" s="81"/>
    </row>
    <row r="588" spans="8:18" x14ac:dyDescent="0.2">
      <c r="H588" s="63"/>
      <c r="J588" s="63"/>
      <c r="K588" s="62"/>
      <c r="L588" s="62"/>
      <c r="M588" s="62"/>
      <c r="N588" s="62"/>
      <c r="O588" s="2"/>
      <c r="P588" s="2"/>
      <c r="Q588" s="2"/>
      <c r="R588" s="81"/>
    </row>
    <row r="589" spans="8:18" x14ac:dyDescent="0.2">
      <c r="H589" s="63"/>
      <c r="J589" s="63"/>
      <c r="K589" s="62"/>
      <c r="L589" s="62"/>
      <c r="M589" s="62"/>
      <c r="N589" s="62"/>
      <c r="O589" s="2"/>
      <c r="P589" s="2"/>
      <c r="Q589" s="2"/>
      <c r="R589" s="81"/>
    </row>
    <row r="590" spans="8:18" x14ac:dyDescent="0.2">
      <c r="H590" s="63"/>
      <c r="J590" s="63"/>
      <c r="K590" s="62"/>
      <c r="L590" s="62"/>
      <c r="M590" s="62"/>
      <c r="N590" s="62"/>
      <c r="O590" s="2"/>
      <c r="P590" s="2"/>
      <c r="Q590" s="2"/>
      <c r="R590" s="81"/>
    </row>
    <row r="591" spans="8:18" x14ac:dyDescent="0.2">
      <c r="H591" s="63"/>
      <c r="J591" s="63"/>
      <c r="K591" s="62"/>
      <c r="L591" s="62"/>
      <c r="M591" s="62"/>
      <c r="N591" s="62"/>
      <c r="O591" s="2"/>
      <c r="P591" s="2"/>
      <c r="Q591" s="2"/>
      <c r="R591" s="81"/>
    </row>
    <row r="592" spans="8:18" x14ac:dyDescent="0.2">
      <c r="H592" s="63"/>
      <c r="J592" s="63"/>
      <c r="K592" s="62"/>
      <c r="L592" s="62"/>
      <c r="M592" s="62"/>
      <c r="N592" s="62"/>
      <c r="O592" s="2"/>
      <c r="P592" s="2"/>
      <c r="Q592" s="2"/>
      <c r="R592" s="81"/>
    </row>
    <row r="593" spans="8:18" x14ac:dyDescent="0.2">
      <c r="H593" s="63"/>
      <c r="J593" s="63"/>
      <c r="K593" s="62"/>
      <c r="L593" s="62"/>
      <c r="M593" s="62"/>
      <c r="N593" s="62"/>
      <c r="O593" s="2"/>
      <c r="P593" s="2"/>
      <c r="Q593" s="2"/>
      <c r="R593" s="81"/>
    </row>
    <row r="594" spans="8:18" x14ac:dyDescent="0.2">
      <c r="H594" s="63"/>
      <c r="J594" s="63"/>
      <c r="K594" s="62"/>
      <c r="L594" s="62"/>
      <c r="M594" s="62"/>
      <c r="N594" s="62"/>
      <c r="O594" s="2"/>
      <c r="P594" s="2"/>
      <c r="Q594" s="2"/>
      <c r="R594" s="81"/>
    </row>
    <row r="595" spans="8:18" x14ac:dyDescent="0.2">
      <c r="H595" s="63"/>
      <c r="J595" s="63"/>
      <c r="K595" s="62"/>
      <c r="L595" s="62"/>
      <c r="M595" s="62"/>
      <c r="N595" s="62"/>
      <c r="O595" s="2"/>
      <c r="P595" s="2"/>
      <c r="Q595" s="2"/>
      <c r="R595" s="81"/>
    </row>
    <row r="596" spans="8:18" x14ac:dyDescent="0.2">
      <c r="H596" s="63"/>
      <c r="J596" s="63"/>
      <c r="K596" s="62"/>
      <c r="L596" s="62"/>
      <c r="M596" s="62"/>
      <c r="N596" s="62"/>
      <c r="O596" s="2"/>
      <c r="P596" s="2"/>
      <c r="Q596" s="2"/>
      <c r="R596" s="81"/>
    </row>
    <row r="597" spans="8:18" x14ac:dyDescent="0.2">
      <c r="H597" s="63"/>
      <c r="J597" s="63"/>
      <c r="K597" s="62"/>
      <c r="L597" s="62"/>
      <c r="M597" s="62"/>
      <c r="N597" s="62"/>
      <c r="O597" s="2"/>
      <c r="P597" s="2"/>
      <c r="Q597" s="2"/>
      <c r="R597" s="81"/>
    </row>
    <row r="598" spans="8:18" x14ac:dyDescent="0.2">
      <c r="H598" s="63"/>
      <c r="J598" s="63"/>
      <c r="K598" s="62"/>
      <c r="L598" s="62"/>
      <c r="M598" s="62"/>
      <c r="N598" s="62"/>
      <c r="O598" s="2"/>
      <c r="P598" s="2"/>
      <c r="Q598" s="2"/>
      <c r="R598" s="81"/>
    </row>
    <row r="599" spans="8:18" x14ac:dyDescent="0.2">
      <c r="H599" s="63"/>
      <c r="J599" s="63"/>
      <c r="K599" s="62"/>
      <c r="L599" s="62"/>
      <c r="M599" s="62"/>
      <c r="N599" s="62"/>
      <c r="O599" s="2"/>
      <c r="P599" s="2"/>
      <c r="Q599" s="2"/>
      <c r="R599" s="81"/>
    </row>
    <row r="600" spans="8:18" x14ac:dyDescent="0.2">
      <c r="H600" s="63"/>
      <c r="J600" s="63"/>
      <c r="K600" s="62"/>
      <c r="L600" s="62"/>
      <c r="M600" s="62"/>
      <c r="N600" s="62"/>
      <c r="O600" s="2"/>
      <c r="P600" s="2"/>
      <c r="Q600" s="2"/>
      <c r="R600" s="81"/>
    </row>
    <row r="601" spans="8:18" x14ac:dyDescent="0.2">
      <c r="H601" s="63"/>
      <c r="J601" s="63"/>
      <c r="K601" s="62"/>
      <c r="L601" s="62"/>
      <c r="M601" s="62"/>
      <c r="N601" s="62"/>
      <c r="O601" s="2"/>
      <c r="P601" s="2"/>
      <c r="Q601" s="2"/>
      <c r="R601" s="81"/>
    </row>
    <row r="602" spans="8:18" x14ac:dyDescent="0.2">
      <c r="H602" s="63"/>
      <c r="J602" s="63"/>
      <c r="K602" s="62"/>
      <c r="L602" s="62"/>
      <c r="M602" s="62"/>
      <c r="N602" s="62"/>
      <c r="O602" s="2"/>
      <c r="P602" s="2"/>
      <c r="Q602" s="2"/>
      <c r="R602" s="81"/>
    </row>
    <row r="603" spans="8:18" x14ac:dyDescent="0.2">
      <c r="H603" s="63"/>
      <c r="J603" s="63"/>
      <c r="K603" s="62"/>
      <c r="L603" s="62"/>
      <c r="M603" s="62"/>
      <c r="N603" s="62"/>
      <c r="O603" s="2"/>
      <c r="P603" s="2"/>
      <c r="Q603" s="2"/>
      <c r="R603" s="81"/>
    </row>
    <row r="604" spans="8:18" x14ac:dyDescent="0.2">
      <c r="H604" s="63"/>
      <c r="J604" s="63"/>
      <c r="K604" s="62"/>
      <c r="L604" s="62"/>
      <c r="M604" s="62"/>
      <c r="N604" s="62"/>
      <c r="O604" s="2"/>
      <c r="P604" s="2"/>
      <c r="Q604" s="2"/>
      <c r="R604" s="81"/>
    </row>
    <row r="605" spans="8:18" x14ac:dyDescent="0.2">
      <c r="H605" s="63"/>
      <c r="J605" s="63"/>
      <c r="K605" s="62"/>
      <c r="L605" s="62"/>
      <c r="M605" s="62"/>
      <c r="N605" s="62"/>
      <c r="O605" s="2"/>
      <c r="P605" s="2"/>
      <c r="Q605" s="2"/>
      <c r="R605" s="81"/>
    </row>
    <row r="606" spans="8:18" x14ac:dyDescent="0.2">
      <c r="H606" s="63"/>
      <c r="J606" s="63"/>
      <c r="K606" s="62"/>
      <c r="L606" s="62"/>
      <c r="M606" s="62"/>
      <c r="N606" s="62"/>
      <c r="O606" s="2"/>
      <c r="P606" s="2"/>
      <c r="Q606" s="2"/>
      <c r="R606" s="81"/>
    </row>
    <row r="607" spans="8:18" x14ac:dyDescent="0.2">
      <c r="H607" s="63"/>
      <c r="J607" s="63"/>
      <c r="K607" s="62"/>
      <c r="L607" s="62"/>
      <c r="M607" s="62"/>
      <c r="N607" s="62"/>
      <c r="O607" s="2"/>
      <c r="P607" s="2"/>
      <c r="Q607" s="2"/>
      <c r="R607" s="81"/>
    </row>
    <row r="608" spans="8:18" x14ac:dyDescent="0.2">
      <c r="H608" s="63"/>
      <c r="J608" s="63"/>
      <c r="K608" s="62"/>
      <c r="L608" s="62"/>
      <c r="M608" s="62"/>
      <c r="N608" s="62"/>
      <c r="O608" s="2"/>
      <c r="P608" s="2"/>
      <c r="Q608" s="2"/>
      <c r="R608" s="81"/>
    </row>
    <row r="609" spans="8:18" x14ac:dyDescent="0.2">
      <c r="H609" s="63"/>
      <c r="J609" s="63"/>
      <c r="K609" s="62"/>
      <c r="L609" s="62"/>
      <c r="M609" s="62"/>
      <c r="N609" s="62"/>
      <c r="O609" s="2"/>
      <c r="P609" s="2"/>
      <c r="Q609" s="2"/>
      <c r="R609" s="81"/>
    </row>
    <row r="610" spans="8:18" x14ac:dyDescent="0.2">
      <c r="H610" s="63"/>
      <c r="J610" s="63"/>
      <c r="K610" s="62"/>
      <c r="L610" s="62"/>
      <c r="M610" s="62"/>
      <c r="N610" s="62"/>
      <c r="O610" s="2"/>
      <c r="P610" s="2"/>
      <c r="Q610" s="2"/>
      <c r="R610" s="81"/>
    </row>
    <row r="611" spans="8:18" x14ac:dyDescent="0.2">
      <c r="H611" s="63"/>
      <c r="J611" s="63"/>
      <c r="K611" s="62"/>
      <c r="L611" s="62"/>
      <c r="M611" s="62"/>
      <c r="N611" s="62"/>
      <c r="O611" s="2"/>
      <c r="P611" s="2"/>
      <c r="Q611" s="2"/>
      <c r="R611" s="81"/>
    </row>
    <row r="612" spans="8:18" x14ac:dyDescent="0.2">
      <c r="H612" s="63"/>
      <c r="J612" s="63"/>
      <c r="K612" s="62"/>
      <c r="L612" s="62"/>
      <c r="M612" s="62"/>
      <c r="N612" s="62"/>
      <c r="O612" s="2"/>
      <c r="P612" s="2"/>
      <c r="Q612" s="2"/>
      <c r="R612" s="81"/>
    </row>
    <row r="613" spans="8:18" x14ac:dyDescent="0.2">
      <c r="H613" s="63"/>
      <c r="J613" s="63"/>
      <c r="K613" s="62"/>
      <c r="L613" s="62"/>
      <c r="M613" s="62"/>
      <c r="N613" s="62"/>
      <c r="O613" s="2"/>
      <c r="P613" s="2"/>
      <c r="Q613" s="2"/>
      <c r="R613" s="81"/>
    </row>
    <row r="614" spans="8:18" x14ac:dyDescent="0.2">
      <c r="H614" s="63"/>
      <c r="J614" s="63"/>
      <c r="K614" s="62"/>
      <c r="L614" s="62"/>
      <c r="M614" s="62"/>
      <c r="N614" s="62"/>
      <c r="O614" s="2"/>
      <c r="P614" s="2"/>
      <c r="Q614" s="2"/>
      <c r="R614" s="81"/>
    </row>
    <row r="615" spans="8:18" x14ac:dyDescent="0.2">
      <c r="H615" s="63"/>
      <c r="J615" s="63"/>
      <c r="K615" s="62"/>
      <c r="L615" s="62"/>
      <c r="M615" s="62"/>
      <c r="N615" s="62"/>
      <c r="O615" s="2"/>
      <c r="P615" s="2"/>
      <c r="Q615" s="2"/>
      <c r="R615" s="81"/>
    </row>
    <row r="616" spans="8:18" x14ac:dyDescent="0.2">
      <c r="H616" s="63"/>
      <c r="J616" s="63"/>
      <c r="K616" s="62"/>
      <c r="L616" s="62"/>
      <c r="M616" s="62"/>
      <c r="N616" s="62"/>
      <c r="O616" s="2"/>
      <c r="P616" s="2"/>
      <c r="Q616" s="2"/>
      <c r="R616" s="81"/>
    </row>
    <row r="617" spans="8:18" x14ac:dyDescent="0.2">
      <c r="H617" s="63"/>
      <c r="J617" s="63"/>
      <c r="K617" s="62"/>
      <c r="L617" s="62"/>
      <c r="M617" s="62"/>
      <c r="N617" s="62"/>
      <c r="O617" s="2"/>
      <c r="P617" s="2"/>
      <c r="Q617" s="2"/>
      <c r="R617" s="81"/>
    </row>
    <row r="618" spans="8:18" x14ac:dyDescent="0.2">
      <c r="H618" s="63"/>
      <c r="J618" s="63"/>
      <c r="K618" s="62"/>
      <c r="L618" s="62"/>
      <c r="M618" s="62"/>
      <c r="N618" s="62"/>
      <c r="O618" s="2"/>
      <c r="P618" s="2"/>
      <c r="Q618" s="2"/>
      <c r="R618" s="81"/>
    </row>
    <row r="619" spans="8:18" x14ac:dyDescent="0.2">
      <c r="H619" s="63"/>
      <c r="J619" s="63"/>
      <c r="K619" s="62"/>
      <c r="L619" s="62"/>
      <c r="M619" s="62"/>
      <c r="N619" s="62"/>
      <c r="O619" s="2"/>
      <c r="P619" s="2"/>
      <c r="Q619" s="2"/>
      <c r="R619" s="81"/>
    </row>
    <row r="620" spans="8:18" x14ac:dyDescent="0.2">
      <c r="H620" s="63"/>
      <c r="J620" s="63"/>
      <c r="K620" s="62"/>
      <c r="L620" s="62"/>
      <c r="M620" s="62"/>
      <c r="N620" s="62"/>
      <c r="O620" s="2"/>
      <c r="P620" s="2"/>
      <c r="Q620" s="2"/>
      <c r="R620" s="81"/>
    </row>
    <row r="621" spans="8:18" x14ac:dyDescent="0.2">
      <c r="H621" s="63"/>
      <c r="J621" s="63"/>
      <c r="K621" s="62"/>
      <c r="L621" s="62"/>
      <c r="M621" s="62"/>
      <c r="N621" s="62"/>
      <c r="O621" s="2"/>
      <c r="P621" s="2"/>
      <c r="Q621" s="2"/>
      <c r="R621" s="81"/>
    </row>
    <row r="622" spans="8:18" x14ac:dyDescent="0.2">
      <c r="H622" s="63"/>
      <c r="J622" s="63"/>
      <c r="K622" s="62"/>
      <c r="L622" s="62"/>
      <c r="M622" s="62"/>
      <c r="N622" s="62"/>
      <c r="O622" s="2"/>
      <c r="P622" s="2"/>
      <c r="Q622" s="2"/>
      <c r="R622" s="81"/>
    </row>
    <row r="623" spans="8:18" x14ac:dyDescent="0.2">
      <c r="H623" s="63"/>
      <c r="J623" s="63"/>
      <c r="K623" s="62"/>
      <c r="L623" s="62"/>
      <c r="M623" s="62"/>
      <c r="N623" s="62"/>
      <c r="O623" s="2"/>
      <c r="P623" s="2"/>
      <c r="Q623" s="2"/>
      <c r="R623" s="81"/>
    </row>
    <row r="624" spans="8:18" x14ac:dyDescent="0.2">
      <c r="H624" s="63"/>
      <c r="J624" s="63"/>
      <c r="K624" s="62"/>
      <c r="L624" s="62"/>
      <c r="M624" s="62"/>
      <c r="N624" s="62"/>
      <c r="O624" s="2"/>
      <c r="P624" s="2"/>
      <c r="Q624" s="2"/>
      <c r="R624" s="81"/>
    </row>
    <row r="625" spans="8:18" x14ac:dyDescent="0.2">
      <c r="H625" s="63"/>
      <c r="J625" s="63"/>
      <c r="K625" s="62"/>
      <c r="L625" s="62"/>
      <c r="M625" s="62"/>
      <c r="N625" s="62"/>
      <c r="O625" s="2"/>
      <c r="P625" s="2"/>
      <c r="Q625" s="2"/>
      <c r="R625" s="81"/>
    </row>
    <row r="626" spans="8:18" x14ac:dyDescent="0.2">
      <c r="H626" s="63"/>
      <c r="J626" s="63"/>
      <c r="K626" s="62"/>
      <c r="L626" s="62"/>
      <c r="M626" s="62"/>
      <c r="N626" s="62"/>
      <c r="O626" s="2"/>
      <c r="P626" s="2"/>
      <c r="Q626" s="2"/>
      <c r="R626" s="81"/>
    </row>
    <row r="627" spans="8:18" x14ac:dyDescent="0.2">
      <c r="H627" s="63"/>
      <c r="J627" s="63"/>
      <c r="K627" s="62"/>
      <c r="L627" s="62"/>
      <c r="M627" s="62"/>
      <c r="N627" s="62"/>
      <c r="O627" s="2"/>
      <c r="P627" s="2"/>
      <c r="Q627" s="2"/>
      <c r="R627" s="81"/>
    </row>
    <row r="628" spans="8:18" x14ac:dyDescent="0.2">
      <c r="H628" s="63"/>
      <c r="J628" s="63"/>
      <c r="K628" s="62"/>
      <c r="L628" s="62"/>
      <c r="M628" s="62"/>
      <c r="N628" s="62"/>
      <c r="O628" s="2"/>
      <c r="P628" s="2"/>
      <c r="Q628" s="2"/>
      <c r="R628" s="81"/>
    </row>
    <row r="629" spans="8:18" x14ac:dyDescent="0.2">
      <c r="H629" s="63"/>
      <c r="J629" s="63"/>
      <c r="K629" s="62"/>
      <c r="L629" s="62"/>
      <c r="M629" s="62"/>
      <c r="N629" s="62"/>
      <c r="O629" s="2"/>
      <c r="P629" s="2"/>
      <c r="Q629" s="2"/>
      <c r="R629" s="81"/>
    </row>
    <row r="630" spans="8:18" x14ac:dyDescent="0.2">
      <c r="H630" s="63"/>
      <c r="J630" s="63"/>
      <c r="K630" s="62"/>
      <c r="L630" s="62"/>
      <c r="M630" s="62"/>
      <c r="N630" s="62"/>
      <c r="O630" s="2"/>
      <c r="P630" s="2"/>
      <c r="Q630" s="2"/>
      <c r="R630" s="81"/>
    </row>
    <row r="631" spans="8:18" x14ac:dyDescent="0.2">
      <c r="H631" s="63"/>
      <c r="J631" s="63"/>
      <c r="K631" s="62"/>
      <c r="L631" s="62"/>
      <c r="M631" s="62"/>
      <c r="N631" s="62"/>
      <c r="O631" s="2"/>
      <c r="P631" s="2"/>
      <c r="Q631" s="2"/>
      <c r="R631" s="81"/>
    </row>
    <row r="632" spans="8:18" x14ac:dyDescent="0.2">
      <c r="H632" s="63"/>
      <c r="J632" s="63"/>
      <c r="K632" s="62"/>
      <c r="L632" s="62"/>
      <c r="M632" s="62"/>
      <c r="N632" s="62"/>
      <c r="O632" s="2"/>
      <c r="P632" s="2"/>
      <c r="Q632" s="2"/>
      <c r="R632" s="81"/>
    </row>
    <row r="633" spans="8:18" x14ac:dyDescent="0.2">
      <c r="H633" s="63"/>
      <c r="J633" s="63"/>
      <c r="K633" s="62"/>
      <c r="L633" s="62"/>
      <c r="M633" s="62"/>
      <c r="N633" s="62"/>
      <c r="O633" s="2"/>
      <c r="P633" s="2"/>
      <c r="Q633" s="2"/>
      <c r="R633" s="81"/>
    </row>
    <row r="634" spans="8:18" x14ac:dyDescent="0.2">
      <c r="H634" s="63"/>
      <c r="J634" s="63"/>
      <c r="K634" s="62"/>
      <c r="L634" s="62"/>
      <c r="M634" s="62"/>
      <c r="N634" s="62"/>
      <c r="O634" s="2"/>
      <c r="P634" s="2"/>
      <c r="Q634" s="2"/>
      <c r="R634" s="81"/>
    </row>
    <row r="635" spans="8:18" x14ac:dyDescent="0.2">
      <c r="H635" s="63"/>
      <c r="J635" s="63"/>
      <c r="K635" s="62"/>
      <c r="L635" s="62"/>
      <c r="M635" s="62"/>
      <c r="N635" s="62"/>
      <c r="O635" s="2"/>
      <c r="P635" s="2"/>
      <c r="Q635" s="2"/>
      <c r="R635" s="81"/>
    </row>
    <row r="636" spans="8:18" x14ac:dyDescent="0.2">
      <c r="H636" s="63"/>
      <c r="J636" s="63"/>
      <c r="K636" s="62"/>
      <c r="L636" s="62"/>
      <c r="M636" s="62"/>
      <c r="N636" s="62"/>
      <c r="O636" s="2"/>
      <c r="P636" s="2"/>
      <c r="Q636" s="2"/>
      <c r="R636" s="81"/>
    </row>
    <row r="637" spans="8:18" x14ac:dyDescent="0.2">
      <c r="H637" s="63"/>
      <c r="J637" s="63"/>
      <c r="K637" s="62"/>
      <c r="L637" s="62"/>
      <c r="M637" s="62"/>
      <c r="N637" s="62"/>
      <c r="O637" s="2"/>
      <c r="P637" s="2"/>
      <c r="Q637" s="2"/>
      <c r="R637" s="81"/>
    </row>
    <row r="638" spans="8:18" x14ac:dyDescent="0.2">
      <c r="H638" s="63"/>
      <c r="J638" s="63"/>
      <c r="K638" s="62"/>
      <c r="L638" s="62"/>
      <c r="M638" s="62"/>
      <c r="N638" s="62"/>
      <c r="O638" s="2"/>
      <c r="P638" s="2"/>
      <c r="Q638" s="2"/>
      <c r="R638" s="81"/>
    </row>
    <row r="639" spans="8:18" x14ac:dyDescent="0.2">
      <c r="H639" s="63"/>
      <c r="J639" s="63"/>
      <c r="K639" s="62"/>
      <c r="L639" s="62"/>
      <c r="M639" s="62"/>
      <c r="N639" s="62"/>
      <c r="O639" s="2"/>
      <c r="P639" s="2"/>
      <c r="Q639" s="2"/>
      <c r="R639" s="81"/>
    </row>
    <row r="640" spans="8:18" x14ac:dyDescent="0.2">
      <c r="H640" s="63"/>
      <c r="J640" s="63"/>
      <c r="K640" s="62"/>
      <c r="L640" s="62"/>
      <c r="M640" s="62"/>
      <c r="N640" s="62"/>
      <c r="O640" s="2"/>
      <c r="P640" s="2"/>
      <c r="Q640" s="2"/>
      <c r="R640" s="81"/>
    </row>
    <row r="641" spans="8:10" x14ac:dyDescent="0.2">
      <c r="H641" s="63"/>
      <c r="J641" s="63"/>
    </row>
    <row r="642" spans="8:10" x14ac:dyDescent="0.2">
      <c r="H642" s="63"/>
      <c r="J642" s="63"/>
    </row>
    <row r="643" spans="8:10" x14ac:dyDescent="0.2">
      <c r="H643" s="63"/>
      <c r="J643" s="63"/>
    </row>
    <row r="644" spans="8:10" x14ac:dyDescent="0.2">
      <c r="H644" s="63"/>
      <c r="J644" s="63"/>
    </row>
    <row r="645" spans="8:10" x14ac:dyDescent="0.2">
      <c r="H645" s="63"/>
      <c r="J645" s="63"/>
    </row>
    <row r="646" spans="8:10" x14ac:dyDescent="0.2">
      <c r="H646" s="63"/>
      <c r="J646" s="63"/>
    </row>
    <row r="647" spans="8:10" x14ac:dyDescent="0.2">
      <c r="H647" s="63"/>
      <c r="J647" s="63"/>
    </row>
    <row r="648" spans="8:10" x14ac:dyDescent="0.2">
      <c r="H648" s="63"/>
      <c r="J648" s="63"/>
    </row>
    <row r="649" spans="8:10" x14ac:dyDescent="0.2">
      <c r="H649" s="63"/>
      <c r="J649" s="63"/>
    </row>
    <row r="650" spans="8:10" x14ac:dyDescent="0.2">
      <c r="H650" s="63"/>
      <c r="J650" s="63"/>
    </row>
    <row r="651" spans="8:10" x14ac:dyDescent="0.2">
      <c r="H651" s="63"/>
      <c r="J651" s="63"/>
    </row>
    <row r="652" spans="8:10" x14ac:dyDescent="0.2">
      <c r="H652" s="63"/>
      <c r="J652" s="63"/>
    </row>
    <row r="653" spans="8:10" x14ac:dyDescent="0.2">
      <c r="H653" s="63"/>
      <c r="J653" s="63"/>
    </row>
    <row r="654" spans="8:10" x14ac:dyDescent="0.2">
      <c r="H654" s="63"/>
      <c r="J654" s="63"/>
    </row>
    <row r="655" spans="8:10" x14ac:dyDescent="0.2">
      <c r="H655" s="63"/>
      <c r="J655" s="63"/>
    </row>
    <row r="656" spans="8:10" x14ac:dyDescent="0.2">
      <c r="H656" s="63"/>
      <c r="J656" s="63"/>
    </row>
    <row r="657" spans="8:10" x14ac:dyDescent="0.2">
      <c r="H657" s="63"/>
      <c r="J657" s="63"/>
    </row>
    <row r="658" spans="8:10" x14ac:dyDescent="0.2">
      <c r="H658" s="63"/>
      <c r="J658" s="63"/>
    </row>
    <row r="659" spans="8:10" x14ac:dyDescent="0.2">
      <c r="H659" s="63"/>
      <c r="J659" s="63"/>
    </row>
    <row r="660" spans="8:10" x14ac:dyDescent="0.2">
      <c r="H660" s="63"/>
      <c r="J660" s="63"/>
    </row>
    <row r="661" spans="8:10" x14ac:dyDescent="0.2">
      <c r="H661" s="63"/>
      <c r="J661" s="63"/>
    </row>
    <row r="662" spans="8:10" x14ac:dyDescent="0.2">
      <c r="H662" s="63"/>
      <c r="J662" s="63"/>
    </row>
    <row r="663" spans="8:10" x14ac:dyDescent="0.2">
      <c r="H663" s="63"/>
      <c r="J663" s="63"/>
    </row>
    <row r="664" spans="8:10" x14ac:dyDescent="0.2">
      <c r="H664" s="63"/>
      <c r="J664" s="63"/>
    </row>
    <row r="665" spans="8:10" x14ac:dyDescent="0.2">
      <c r="H665" s="63"/>
      <c r="J665" s="63"/>
    </row>
    <row r="666" spans="8:10" x14ac:dyDescent="0.2">
      <c r="H666" s="63"/>
      <c r="J666" s="63"/>
    </row>
    <row r="667" spans="8:10" x14ac:dyDescent="0.2">
      <c r="H667" s="63"/>
      <c r="J667" s="63"/>
    </row>
    <row r="668" spans="8:10" x14ac:dyDescent="0.2">
      <c r="H668" s="63"/>
      <c r="J668" s="63"/>
    </row>
    <row r="669" spans="8:10" x14ac:dyDescent="0.2">
      <c r="H669" s="63"/>
      <c r="J669" s="63"/>
    </row>
    <row r="670" spans="8:10" x14ac:dyDescent="0.2">
      <c r="H670" s="63"/>
      <c r="J670" s="63"/>
    </row>
    <row r="671" spans="8:10" x14ac:dyDescent="0.2">
      <c r="H671" s="63"/>
      <c r="J671" s="63"/>
    </row>
    <row r="672" spans="8:10" x14ac:dyDescent="0.2">
      <c r="H672" s="63"/>
      <c r="J672" s="63"/>
    </row>
    <row r="673" spans="8:10" x14ac:dyDescent="0.2">
      <c r="H673" s="63"/>
      <c r="J673" s="63"/>
    </row>
    <row r="674" spans="8:10" x14ac:dyDescent="0.2">
      <c r="H674" s="63"/>
      <c r="J674" s="63"/>
    </row>
    <row r="675" spans="8:10" x14ac:dyDescent="0.2">
      <c r="H675" s="63"/>
      <c r="J675" s="63"/>
    </row>
    <row r="676" spans="8:10" x14ac:dyDescent="0.2">
      <c r="H676" s="63"/>
      <c r="J676" s="63"/>
    </row>
    <row r="677" spans="8:10" x14ac:dyDescent="0.2">
      <c r="H677" s="63"/>
      <c r="J677" s="63"/>
    </row>
    <row r="678" spans="8:10" x14ac:dyDescent="0.2">
      <c r="H678" s="63"/>
      <c r="J678" s="63"/>
    </row>
    <row r="679" spans="8:10" x14ac:dyDescent="0.2">
      <c r="H679" s="63"/>
      <c r="J679" s="63"/>
    </row>
    <row r="680" spans="8:10" x14ac:dyDescent="0.2">
      <c r="H680" s="63"/>
      <c r="J680" s="63"/>
    </row>
    <row r="681" spans="8:10" x14ac:dyDescent="0.2">
      <c r="H681" s="63"/>
      <c r="J681" s="63"/>
    </row>
    <row r="682" spans="8:10" x14ac:dyDescent="0.2">
      <c r="H682" s="63"/>
      <c r="J682" s="63"/>
    </row>
    <row r="683" spans="8:10" x14ac:dyDescent="0.2">
      <c r="H683" s="63"/>
      <c r="J683" s="63"/>
    </row>
    <row r="684" spans="8:10" x14ac:dyDescent="0.2">
      <c r="H684" s="63"/>
      <c r="J684" s="63"/>
    </row>
    <row r="685" spans="8:10" x14ac:dyDescent="0.2">
      <c r="H685" s="63"/>
      <c r="J685" s="63"/>
    </row>
    <row r="686" spans="8:10" x14ac:dyDescent="0.2">
      <c r="H686" s="63"/>
      <c r="J686" s="63"/>
    </row>
    <row r="687" spans="8:10" x14ac:dyDescent="0.2">
      <c r="H687" s="63"/>
      <c r="J687" s="63"/>
    </row>
    <row r="688" spans="8:10" x14ac:dyDescent="0.2">
      <c r="H688" s="63"/>
      <c r="J688" s="63"/>
    </row>
    <row r="689" spans="8:10" x14ac:dyDescent="0.2">
      <c r="H689" s="63"/>
      <c r="J689" s="63"/>
    </row>
    <row r="690" spans="8:10" x14ac:dyDescent="0.2">
      <c r="H690" s="63"/>
      <c r="J690" s="63"/>
    </row>
    <row r="691" spans="8:10" x14ac:dyDescent="0.2">
      <c r="H691" s="63"/>
      <c r="J691" s="63"/>
    </row>
    <row r="692" spans="8:10" x14ac:dyDescent="0.2">
      <c r="H692" s="63"/>
      <c r="J692" s="63"/>
    </row>
    <row r="693" spans="8:10" x14ac:dyDescent="0.2">
      <c r="H693" s="63"/>
      <c r="J693" s="63"/>
    </row>
    <row r="694" spans="8:10" x14ac:dyDescent="0.2">
      <c r="H694" s="63"/>
      <c r="J694" s="63"/>
    </row>
    <row r="695" spans="8:10" x14ac:dyDescent="0.2">
      <c r="H695" s="63"/>
      <c r="J695" s="63"/>
    </row>
    <row r="696" spans="8:10" x14ac:dyDescent="0.2">
      <c r="H696" s="63"/>
      <c r="J696" s="63"/>
    </row>
    <row r="697" spans="8:10" x14ac:dyDescent="0.2">
      <c r="H697" s="63"/>
      <c r="J697" s="63"/>
    </row>
    <row r="698" spans="8:10" x14ac:dyDescent="0.2">
      <c r="H698" s="63"/>
      <c r="J698" s="63"/>
    </row>
    <row r="699" spans="8:10" x14ac:dyDescent="0.2">
      <c r="H699" s="63"/>
      <c r="J699" s="63"/>
    </row>
    <row r="700" spans="8:10" x14ac:dyDescent="0.2">
      <c r="H700" s="63"/>
      <c r="J700" s="63"/>
    </row>
    <row r="701" spans="8:10" x14ac:dyDescent="0.2">
      <c r="H701" s="63"/>
      <c r="J701" s="63"/>
    </row>
    <row r="702" spans="8:10" x14ac:dyDescent="0.2">
      <c r="H702" s="63"/>
      <c r="J702" s="63"/>
    </row>
    <row r="703" spans="8:10" x14ac:dyDescent="0.2">
      <c r="H703" s="63"/>
      <c r="J703" s="63"/>
    </row>
    <row r="704" spans="8:10" x14ac:dyDescent="0.2">
      <c r="H704" s="63"/>
      <c r="J704" s="63"/>
    </row>
    <row r="705" spans="8:10" x14ac:dyDescent="0.2">
      <c r="H705" s="63"/>
      <c r="J705" s="63"/>
    </row>
    <row r="706" spans="8:10" x14ac:dyDescent="0.2">
      <c r="H706" s="63"/>
      <c r="J706" s="63"/>
    </row>
    <row r="707" spans="8:10" x14ac:dyDescent="0.2">
      <c r="H707" s="63"/>
      <c r="J707" s="63"/>
    </row>
    <row r="708" spans="8:10" x14ac:dyDescent="0.2">
      <c r="H708" s="63"/>
      <c r="J708" s="63"/>
    </row>
    <row r="709" spans="8:10" x14ac:dyDescent="0.2">
      <c r="H709" s="63"/>
      <c r="J709" s="63"/>
    </row>
    <row r="710" spans="8:10" x14ac:dyDescent="0.2">
      <c r="H710" s="63"/>
      <c r="J710" s="63"/>
    </row>
    <row r="711" spans="8:10" x14ac:dyDescent="0.2">
      <c r="H711" s="63"/>
      <c r="J711" s="63"/>
    </row>
    <row r="712" spans="8:10" x14ac:dyDescent="0.2">
      <c r="H712" s="63"/>
      <c r="J712" s="63"/>
    </row>
    <row r="713" spans="8:10" x14ac:dyDescent="0.2">
      <c r="H713" s="63"/>
      <c r="J713" s="63"/>
    </row>
    <row r="714" spans="8:10" x14ac:dyDescent="0.2">
      <c r="H714" s="63"/>
      <c r="J714" s="63"/>
    </row>
    <row r="715" spans="8:10" x14ac:dyDescent="0.2">
      <c r="H715" s="63"/>
      <c r="J715" s="63"/>
    </row>
    <row r="716" spans="8:10" x14ac:dyDescent="0.2">
      <c r="H716" s="63"/>
      <c r="J716" s="63"/>
    </row>
    <row r="717" spans="8:10" x14ac:dyDescent="0.2">
      <c r="H717" s="63"/>
      <c r="J717" s="63"/>
    </row>
    <row r="718" spans="8:10" x14ac:dyDescent="0.2">
      <c r="H718" s="63"/>
      <c r="J718" s="63"/>
    </row>
    <row r="719" spans="8:10" x14ac:dyDescent="0.2">
      <c r="H719" s="63"/>
      <c r="J719" s="63"/>
    </row>
    <row r="720" spans="8:10" x14ac:dyDescent="0.2">
      <c r="H720" s="63"/>
      <c r="J720" s="63"/>
    </row>
    <row r="721" spans="8:10" x14ac:dyDescent="0.2">
      <c r="H721" s="63"/>
      <c r="J721" s="63"/>
    </row>
    <row r="722" spans="8:10" x14ac:dyDescent="0.2">
      <c r="H722" s="63"/>
      <c r="J722" s="63"/>
    </row>
    <row r="723" spans="8:10" x14ac:dyDescent="0.2">
      <c r="H723" s="63"/>
      <c r="J723" s="63"/>
    </row>
    <row r="724" spans="8:10" x14ac:dyDescent="0.2">
      <c r="H724" s="63"/>
      <c r="J724" s="63"/>
    </row>
    <row r="725" spans="8:10" x14ac:dyDescent="0.2">
      <c r="H725" s="63"/>
      <c r="J725" s="63"/>
    </row>
    <row r="726" spans="8:10" x14ac:dyDescent="0.2">
      <c r="H726" s="63"/>
      <c r="J726" s="63"/>
    </row>
    <row r="727" spans="8:10" x14ac:dyDescent="0.2">
      <c r="H727" s="63"/>
      <c r="J727" s="63"/>
    </row>
    <row r="728" spans="8:10" x14ac:dyDescent="0.2">
      <c r="H728" s="63"/>
      <c r="J728" s="63"/>
    </row>
    <row r="729" spans="8:10" x14ac:dyDescent="0.2">
      <c r="H729" s="63"/>
      <c r="J729" s="63"/>
    </row>
    <row r="730" spans="8:10" x14ac:dyDescent="0.2">
      <c r="H730" s="63"/>
      <c r="J730" s="63"/>
    </row>
    <row r="731" spans="8:10" x14ac:dyDescent="0.2">
      <c r="H731" s="63"/>
      <c r="J731" s="63"/>
    </row>
    <row r="732" spans="8:10" x14ac:dyDescent="0.2">
      <c r="H732" s="63"/>
      <c r="J732" s="63"/>
    </row>
    <row r="733" spans="8:10" x14ac:dyDescent="0.2">
      <c r="H733" s="63"/>
      <c r="J733" s="63"/>
    </row>
    <row r="734" spans="8:10" x14ac:dyDescent="0.2">
      <c r="H734" s="63"/>
      <c r="J734" s="63"/>
    </row>
    <row r="735" spans="8:10" x14ac:dyDescent="0.2">
      <c r="H735" s="63"/>
      <c r="J735" s="63"/>
    </row>
    <row r="736" spans="8:10" x14ac:dyDescent="0.2">
      <c r="H736" s="63"/>
      <c r="J736" s="63"/>
    </row>
    <row r="737" spans="8:10" x14ac:dyDescent="0.2">
      <c r="H737" s="63"/>
      <c r="J737" s="63"/>
    </row>
    <row r="738" spans="8:10" x14ac:dyDescent="0.2">
      <c r="H738" s="63"/>
      <c r="J738" s="63"/>
    </row>
    <row r="739" spans="8:10" x14ac:dyDescent="0.2">
      <c r="H739" s="63"/>
      <c r="J739" s="63"/>
    </row>
    <row r="740" spans="8:10" x14ac:dyDescent="0.2">
      <c r="H740" s="63"/>
      <c r="J740" s="63"/>
    </row>
    <row r="741" spans="8:10" x14ac:dyDescent="0.2">
      <c r="H741" s="63"/>
      <c r="J741" s="63"/>
    </row>
    <row r="742" spans="8:10" x14ac:dyDescent="0.2">
      <c r="H742" s="63"/>
      <c r="J742" s="63"/>
    </row>
    <row r="743" spans="8:10" x14ac:dyDescent="0.2">
      <c r="H743" s="63"/>
      <c r="J743" s="63"/>
    </row>
    <row r="744" spans="8:10" x14ac:dyDescent="0.2">
      <c r="H744" s="63"/>
      <c r="J744" s="63"/>
    </row>
    <row r="745" spans="8:10" x14ac:dyDescent="0.2">
      <c r="H745" s="63"/>
      <c r="J745" s="63"/>
    </row>
    <row r="746" spans="8:10" x14ac:dyDescent="0.2">
      <c r="H746" s="63"/>
      <c r="J746" s="63"/>
    </row>
    <row r="747" spans="8:10" x14ac:dyDescent="0.2">
      <c r="H747" s="63"/>
      <c r="J747" s="63"/>
    </row>
    <row r="748" spans="8:10" x14ac:dyDescent="0.2">
      <c r="H748" s="63"/>
      <c r="J748" s="63"/>
    </row>
    <row r="749" spans="8:10" x14ac:dyDescent="0.2">
      <c r="H749" s="63"/>
      <c r="J749" s="63"/>
    </row>
    <row r="750" spans="8:10" x14ac:dyDescent="0.2">
      <c r="H750" s="63"/>
      <c r="J750" s="63"/>
    </row>
    <row r="751" spans="8:10" x14ac:dyDescent="0.2">
      <c r="H751" s="63"/>
      <c r="J751" s="63"/>
    </row>
    <row r="752" spans="8:10" x14ac:dyDescent="0.2">
      <c r="H752" s="63"/>
      <c r="J752" s="63"/>
    </row>
    <row r="753" spans="8:10" x14ac:dyDescent="0.2">
      <c r="H753" s="63"/>
      <c r="J753" s="63"/>
    </row>
    <row r="754" spans="8:10" x14ac:dyDescent="0.2">
      <c r="H754" s="63"/>
      <c r="J754" s="63"/>
    </row>
    <row r="755" spans="8:10" x14ac:dyDescent="0.2">
      <c r="H755" s="63"/>
      <c r="J755" s="63"/>
    </row>
    <row r="756" spans="8:10" x14ac:dyDescent="0.2">
      <c r="H756" s="63"/>
      <c r="J756" s="63"/>
    </row>
    <row r="757" spans="8:10" x14ac:dyDescent="0.2">
      <c r="H757" s="63"/>
      <c r="J757" s="63"/>
    </row>
    <row r="758" spans="8:10" x14ac:dyDescent="0.2">
      <c r="H758" s="63"/>
      <c r="J758" s="63"/>
    </row>
    <row r="759" spans="8:10" x14ac:dyDescent="0.2">
      <c r="H759" s="63"/>
      <c r="J759" s="63"/>
    </row>
    <row r="760" spans="8:10" x14ac:dyDescent="0.2">
      <c r="H760" s="63"/>
      <c r="J760" s="63"/>
    </row>
    <row r="761" spans="8:10" x14ac:dyDescent="0.2">
      <c r="H761" s="63"/>
      <c r="J761" s="63"/>
    </row>
    <row r="762" spans="8:10" x14ac:dyDescent="0.2">
      <c r="H762" s="63"/>
      <c r="J762" s="63"/>
    </row>
    <row r="763" spans="8:10" x14ac:dyDescent="0.2">
      <c r="H763" s="63"/>
      <c r="J763" s="63"/>
    </row>
    <row r="764" spans="8:10" x14ac:dyDescent="0.2">
      <c r="H764" s="63"/>
      <c r="J764" s="63"/>
    </row>
    <row r="765" spans="8:10" x14ac:dyDescent="0.2">
      <c r="H765" s="63"/>
      <c r="J765" s="63"/>
    </row>
    <row r="766" spans="8:10" x14ac:dyDescent="0.2">
      <c r="H766" s="63"/>
      <c r="J766" s="63"/>
    </row>
    <row r="767" spans="8:10" x14ac:dyDescent="0.2">
      <c r="H767" s="63"/>
      <c r="J767" s="63"/>
    </row>
    <row r="768" spans="8:10" x14ac:dyDescent="0.2">
      <c r="H768" s="63"/>
      <c r="J768" s="63"/>
    </row>
    <row r="769" spans="8:10" x14ac:dyDescent="0.2">
      <c r="H769" s="63"/>
      <c r="J769" s="63"/>
    </row>
    <row r="770" spans="8:10" x14ac:dyDescent="0.2">
      <c r="H770" s="63"/>
      <c r="J770" s="63"/>
    </row>
    <row r="771" spans="8:10" x14ac:dyDescent="0.2">
      <c r="H771" s="63"/>
      <c r="J771" s="63"/>
    </row>
    <row r="772" spans="8:10" x14ac:dyDescent="0.2">
      <c r="H772" s="63"/>
      <c r="J772" s="63"/>
    </row>
    <row r="773" spans="8:10" x14ac:dyDescent="0.2">
      <c r="H773" s="63"/>
      <c r="J773" s="63"/>
    </row>
    <row r="774" spans="8:10" x14ac:dyDescent="0.2">
      <c r="H774" s="63"/>
      <c r="J774" s="63"/>
    </row>
    <row r="775" spans="8:10" x14ac:dyDescent="0.2">
      <c r="H775" s="63"/>
      <c r="J775" s="63"/>
    </row>
    <row r="776" spans="8:10" x14ac:dyDescent="0.2">
      <c r="H776" s="63"/>
      <c r="J776" s="63"/>
    </row>
    <row r="777" spans="8:10" x14ac:dyDescent="0.2">
      <c r="H777" s="63"/>
      <c r="J777" s="63"/>
    </row>
    <row r="778" spans="8:10" x14ac:dyDescent="0.2">
      <c r="H778" s="63"/>
      <c r="J778" s="63"/>
    </row>
    <row r="779" spans="8:10" x14ac:dyDescent="0.2">
      <c r="H779" s="63"/>
      <c r="J779" s="63"/>
    </row>
    <row r="780" spans="8:10" x14ac:dyDescent="0.2">
      <c r="H780" s="63"/>
      <c r="J780" s="63"/>
    </row>
    <row r="781" spans="8:10" x14ac:dyDescent="0.2">
      <c r="H781" s="63"/>
      <c r="J781" s="63"/>
    </row>
    <row r="782" spans="8:10" x14ac:dyDescent="0.2">
      <c r="H782" s="63"/>
      <c r="J782" s="63"/>
    </row>
    <row r="783" spans="8:10" x14ac:dyDescent="0.2">
      <c r="H783" s="63"/>
      <c r="J783" s="63"/>
    </row>
    <row r="784" spans="8:10" x14ac:dyDescent="0.2">
      <c r="H784" s="63"/>
      <c r="J784" s="63"/>
    </row>
    <row r="785" spans="8:10" x14ac:dyDescent="0.2">
      <c r="H785" s="63"/>
      <c r="J785" s="63"/>
    </row>
    <row r="786" spans="8:10" x14ac:dyDescent="0.2">
      <c r="H786" s="63"/>
      <c r="J786" s="63"/>
    </row>
    <row r="787" spans="8:10" x14ac:dyDescent="0.2">
      <c r="H787" s="63"/>
      <c r="J787" s="63"/>
    </row>
    <row r="788" spans="8:10" x14ac:dyDescent="0.2">
      <c r="H788" s="63"/>
      <c r="J788" s="63"/>
    </row>
    <row r="789" spans="8:10" x14ac:dyDescent="0.2">
      <c r="H789" s="63"/>
      <c r="J789" s="63"/>
    </row>
    <row r="790" spans="8:10" x14ac:dyDescent="0.2">
      <c r="H790" s="63"/>
      <c r="J790" s="63"/>
    </row>
    <row r="791" spans="8:10" x14ac:dyDescent="0.2">
      <c r="H791" s="63"/>
      <c r="J791" s="63"/>
    </row>
    <row r="792" spans="8:10" x14ac:dyDescent="0.2">
      <c r="H792" s="63"/>
      <c r="J792" s="63"/>
    </row>
    <row r="793" spans="8:10" x14ac:dyDescent="0.2">
      <c r="H793" s="63"/>
      <c r="J793" s="63"/>
    </row>
    <row r="794" spans="8:10" x14ac:dyDescent="0.2">
      <c r="H794" s="63"/>
      <c r="J794" s="63"/>
    </row>
    <row r="795" spans="8:10" x14ac:dyDescent="0.2">
      <c r="H795" s="63"/>
      <c r="J795" s="63"/>
    </row>
    <row r="796" spans="8:10" x14ac:dyDescent="0.2">
      <c r="H796" s="63"/>
      <c r="J796" s="63"/>
    </row>
    <row r="797" spans="8:10" x14ac:dyDescent="0.2">
      <c r="H797" s="63"/>
      <c r="J797" s="63"/>
    </row>
    <row r="798" spans="8:10" x14ac:dyDescent="0.2">
      <c r="H798" s="63"/>
      <c r="J798" s="63"/>
    </row>
    <row r="799" spans="8:10" x14ac:dyDescent="0.2">
      <c r="H799" s="63"/>
      <c r="J799" s="63"/>
    </row>
    <row r="800" spans="8:10" x14ac:dyDescent="0.2">
      <c r="H800" s="63"/>
      <c r="J800" s="63"/>
    </row>
    <row r="801" spans="8:10" x14ac:dyDescent="0.2">
      <c r="H801" s="63"/>
      <c r="J801" s="63"/>
    </row>
    <row r="802" spans="8:10" x14ac:dyDescent="0.2">
      <c r="H802" s="63"/>
      <c r="J802" s="63"/>
    </row>
    <row r="803" spans="8:10" x14ac:dyDescent="0.2">
      <c r="H803" s="63"/>
      <c r="J803" s="63"/>
    </row>
    <row r="804" spans="8:10" x14ac:dyDescent="0.2">
      <c r="H804" s="63"/>
      <c r="J804" s="63"/>
    </row>
    <row r="805" spans="8:10" x14ac:dyDescent="0.2">
      <c r="H805" s="63"/>
      <c r="J805" s="63"/>
    </row>
    <row r="806" spans="8:10" x14ac:dyDescent="0.2">
      <c r="H806" s="63"/>
      <c r="J806" s="63"/>
    </row>
    <row r="807" spans="8:10" x14ac:dyDescent="0.2">
      <c r="H807" s="63"/>
      <c r="J807" s="63"/>
    </row>
    <row r="808" spans="8:10" x14ac:dyDescent="0.2">
      <c r="H808" s="63"/>
      <c r="J808" s="63"/>
    </row>
    <row r="809" spans="8:10" x14ac:dyDescent="0.2">
      <c r="H809" s="63"/>
      <c r="J809" s="63"/>
    </row>
    <row r="810" spans="8:10" x14ac:dyDescent="0.2">
      <c r="H810" s="63"/>
      <c r="J810" s="63"/>
    </row>
    <row r="811" spans="8:10" x14ac:dyDescent="0.2">
      <c r="H811" s="63"/>
      <c r="J811" s="63"/>
    </row>
    <row r="812" spans="8:10" x14ac:dyDescent="0.2">
      <c r="H812" s="63"/>
      <c r="J812" s="63"/>
    </row>
    <row r="813" spans="8:10" x14ac:dyDescent="0.2">
      <c r="H813" s="63"/>
      <c r="J813" s="63"/>
    </row>
    <row r="814" spans="8:10" x14ac:dyDescent="0.2">
      <c r="H814" s="63"/>
      <c r="J814" s="63"/>
    </row>
    <row r="815" spans="8:10" x14ac:dyDescent="0.2">
      <c r="H815" s="63"/>
      <c r="J815" s="63"/>
    </row>
    <row r="816" spans="8:10" x14ac:dyDescent="0.2">
      <c r="H816" s="63"/>
      <c r="J816" s="63"/>
    </row>
    <row r="817" spans="8:10" x14ac:dyDescent="0.2">
      <c r="H817" s="63"/>
      <c r="J817" s="63"/>
    </row>
    <row r="818" spans="8:10" x14ac:dyDescent="0.2">
      <c r="H818" s="63"/>
      <c r="J818" s="63"/>
    </row>
    <row r="819" spans="8:10" x14ac:dyDescent="0.2">
      <c r="H819" s="63"/>
      <c r="J819" s="63"/>
    </row>
    <row r="820" spans="8:10" x14ac:dyDescent="0.2">
      <c r="H820" s="63"/>
      <c r="J820" s="63"/>
    </row>
    <row r="821" spans="8:10" x14ac:dyDescent="0.2">
      <c r="H821" s="63"/>
      <c r="J821" s="63"/>
    </row>
    <row r="822" spans="8:10" x14ac:dyDescent="0.2">
      <c r="H822" s="63"/>
      <c r="J822" s="63"/>
    </row>
    <row r="823" spans="8:10" x14ac:dyDescent="0.2">
      <c r="H823" s="63"/>
      <c r="J823" s="63"/>
    </row>
    <row r="824" spans="8:10" x14ac:dyDescent="0.2">
      <c r="H824" s="63"/>
      <c r="J824" s="63"/>
    </row>
    <row r="825" spans="8:10" x14ac:dyDescent="0.2">
      <c r="H825" s="63"/>
      <c r="J825" s="63"/>
    </row>
    <row r="826" spans="8:10" x14ac:dyDescent="0.2">
      <c r="H826" s="63"/>
      <c r="J826" s="63"/>
    </row>
    <row r="827" spans="8:10" x14ac:dyDescent="0.2">
      <c r="H827" s="63"/>
      <c r="J827" s="63"/>
    </row>
    <row r="828" spans="8:10" x14ac:dyDescent="0.2">
      <c r="H828" s="63"/>
      <c r="J828" s="63"/>
    </row>
    <row r="829" spans="8:10" x14ac:dyDescent="0.2">
      <c r="H829" s="63"/>
      <c r="J829" s="63"/>
    </row>
    <row r="830" spans="8:10" x14ac:dyDescent="0.2">
      <c r="H830" s="63"/>
      <c r="J830" s="63"/>
    </row>
    <row r="831" spans="8:10" x14ac:dyDescent="0.2">
      <c r="H831" s="63"/>
      <c r="J831" s="63"/>
    </row>
    <row r="832" spans="8:10" x14ac:dyDescent="0.2">
      <c r="H832" s="63"/>
      <c r="J832" s="63"/>
    </row>
    <row r="833" spans="8:10" x14ac:dyDescent="0.2">
      <c r="H833" s="63"/>
      <c r="J833" s="63"/>
    </row>
    <row r="834" spans="8:10" x14ac:dyDescent="0.2">
      <c r="H834" s="63"/>
      <c r="J834" s="63"/>
    </row>
    <row r="835" spans="8:10" x14ac:dyDescent="0.2">
      <c r="H835" s="63"/>
      <c r="J835" s="63"/>
    </row>
    <row r="836" spans="8:10" x14ac:dyDescent="0.2">
      <c r="H836" s="63"/>
      <c r="J836" s="63"/>
    </row>
    <row r="837" spans="8:10" x14ac:dyDescent="0.2">
      <c r="H837" s="63"/>
      <c r="J837" s="63"/>
    </row>
    <row r="838" spans="8:10" x14ac:dyDescent="0.2">
      <c r="H838" s="63"/>
      <c r="J838" s="63"/>
    </row>
    <row r="839" spans="8:10" x14ac:dyDescent="0.2">
      <c r="H839" s="63"/>
      <c r="J839" s="63"/>
    </row>
    <row r="840" spans="8:10" x14ac:dyDescent="0.2">
      <c r="H840" s="63"/>
      <c r="J840" s="63"/>
    </row>
    <row r="841" spans="8:10" x14ac:dyDescent="0.2">
      <c r="H841" s="63"/>
      <c r="J841" s="63"/>
    </row>
    <row r="842" spans="8:10" x14ac:dyDescent="0.2">
      <c r="H842" s="63"/>
      <c r="J842" s="63"/>
    </row>
    <row r="843" spans="8:10" x14ac:dyDescent="0.2">
      <c r="H843" s="63"/>
      <c r="J843" s="63"/>
    </row>
    <row r="844" spans="8:10" x14ac:dyDescent="0.2">
      <c r="H844" s="63"/>
      <c r="J844" s="63"/>
    </row>
    <row r="845" spans="8:10" x14ac:dyDescent="0.2">
      <c r="H845" s="63"/>
      <c r="J845" s="63"/>
    </row>
    <row r="846" spans="8:10" x14ac:dyDescent="0.2">
      <c r="H846" s="63"/>
      <c r="J846" s="63"/>
    </row>
    <row r="847" spans="8:10" x14ac:dyDescent="0.2">
      <c r="H847" s="63"/>
      <c r="J847" s="63"/>
    </row>
    <row r="848" spans="8:10" x14ac:dyDescent="0.2">
      <c r="H848" s="63"/>
      <c r="J848" s="63"/>
    </row>
    <row r="849" spans="8:10" x14ac:dyDescent="0.2">
      <c r="H849" s="63"/>
      <c r="J849" s="63"/>
    </row>
    <row r="850" spans="8:10" x14ac:dyDescent="0.2">
      <c r="H850" s="63"/>
      <c r="J850" s="63"/>
    </row>
    <row r="851" spans="8:10" x14ac:dyDescent="0.2">
      <c r="H851" s="63"/>
      <c r="J851" s="63"/>
    </row>
    <row r="852" spans="8:10" x14ac:dyDescent="0.2">
      <c r="H852" s="63"/>
      <c r="J852" s="63"/>
    </row>
    <row r="853" spans="8:10" x14ac:dyDescent="0.2">
      <c r="H853" s="63"/>
      <c r="J853" s="63"/>
    </row>
    <row r="854" spans="8:10" x14ac:dyDescent="0.2">
      <c r="H854" s="63"/>
      <c r="J854" s="63"/>
    </row>
    <row r="855" spans="8:10" x14ac:dyDescent="0.2">
      <c r="H855" s="63"/>
      <c r="J855" s="63"/>
    </row>
    <row r="856" spans="8:10" x14ac:dyDescent="0.2">
      <c r="H856" s="63"/>
      <c r="J856" s="63"/>
    </row>
    <row r="857" spans="8:10" x14ac:dyDescent="0.2">
      <c r="H857" s="63"/>
      <c r="J857" s="63"/>
    </row>
    <row r="858" spans="8:10" x14ac:dyDescent="0.2">
      <c r="H858" s="63"/>
      <c r="J858" s="63"/>
    </row>
    <row r="859" spans="8:10" x14ac:dyDescent="0.2">
      <c r="H859" s="63"/>
      <c r="J859" s="63"/>
    </row>
    <row r="860" spans="8:10" x14ac:dyDescent="0.2">
      <c r="H860" s="63"/>
      <c r="J860" s="63"/>
    </row>
    <row r="861" spans="8:10" x14ac:dyDescent="0.2">
      <c r="H861" s="63"/>
      <c r="J861" s="63"/>
    </row>
    <row r="862" spans="8:10" x14ac:dyDescent="0.2">
      <c r="H862" s="63"/>
      <c r="J862" s="63"/>
    </row>
    <row r="863" spans="8:10" x14ac:dyDescent="0.2">
      <c r="H863" s="63"/>
      <c r="J863" s="63"/>
    </row>
    <row r="864" spans="8:10" x14ac:dyDescent="0.2">
      <c r="H864" s="63"/>
      <c r="J864" s="63"/>
    </row>
    <row r="865" spans="8:10" x14ac:dyDescent="0.2">
      <c r="H865" s="63"/>
      <c r="J865" s="63"/>
    </row>
    <row r="866" spans="8:10" x14ac:dyDescent="0.2">
      <c r="H866" s="63"/>
      <c r="J866" s="63"/>
    </row>
    <row r="867" spans="8:10" x14ac:dyDescent="0.2">
      <c r="H867" s="63"/>
      <c r="J867" s="63"/>
    </row>
    <row r="868" spans="8:10" x14ac:dyDescent="0.2">
      <c r="H868" s="63"/>
      <c r="J868" s="63"/>
    </row>
    <row r="869" spans="8:10" x14ac:dyDescent="0.2">
      <c r="H869" s="63"/>
      <c r="J869" s="63"/>
    </row>
    <row r="870" spans="8:10" x14ac:dyDescent="0.2">
      <c r="H870" s="63"/>
      <c r="J870" s="63"/>
    </row>
    <row r="871" spans="8:10" x14ac:dyDescent="0.2">
      <c r="H871" s="63"/>
      <c r="J871" s="63"/>
    </row>
    <row r="872" spans="8:10" x14ac:dyDescent="0.2">
      <c r="H872" s="63"/>
      <c r="J872" s="63"/>
    </row>
    <row r="873" spans="8:10" x14ac:dyDescent="0.2">
      <c r="H873" s="63"/>
      <c r="J873" s="63"/>
    </row>
    <row r="874" spans="8:10" x14ac:dyDescent="0.2">
      <c r="H874" s="63"/>
      <c r="J874" s="63"/>
    </row>
    <row r="875" spans="8:10" x14ac:dyDescent="0.2">
      <c r="H875" s="63"/>
      <c r="J875" s="63"/>
    </row>
    <row r="876" spans="8:10" x14ac:dyDescent="0.2">
      <c r="H876" s="63"/>
      <c r="J876" s="63"/>
    </row>
    <row r="877" spans="8:10" x14ac:dyDescent="0.2">
      <c r="H877" s="63"/>
      <c r="J877" s="63"/>
    </row>
    <row r="878" spans="8:10" x14ac:dyDescent="0.2">
      <c r="H878" s="63"/>
      <c r="J878" s="63"/>
    </row>
    <row r="879" spans="8:10" x14ac:dyDescent="0.2">
      <c r="H879" s="63"/>
      <c r="J879" s="63"/>
    </row>
    <row r="880" spans="8:10" x14ac:dyDescent="0.2">
      <c r="H880" s="63"/>
      <c r="J880" s="63"/>
    </row>
    <row r="881" spans="8:10" x14ac:dyDescent="0.2">
      <c r="H881" s="63"/>
      <c r="J881" s="63"/>
    </row>
    <row r="882" spans="8:10" x14ac:dyDescent="0.2">
      <c r="H882" s="63"/>
      <c r="J882" s="63"/>
    </row>
    <row r="883" spans="8:10" x14ac:dyDescent="0.2">
      <c r="H883" s="63"/>
      <c r="J883" s="63"/>
    </row>
    <row r="884" spans="8:10" x14ac:dyDescent="0.2">
      <c r="H884" s="63"/>
      <c r="J884" s="63"/>
    </row>
    <row r="885" spans="8:10" x14ac:dyDescent="0.2">
      <c r="H885" s="63"/>
      <c r="J885" s="63"/>
    </row>
    <row r="886" spans="8:10" x14ac:dyDescent="0.2">
      <c r="H886" s="63"/>
      <c r="J886" s="63"/>
    </row>
    <row r="887" spans="8:10" x14ac:dyDescent="0.2">
      <c r="H887" s="63"/>
      <c r="J887" s="63"/>
    </row>
    <row r="888" spans="8:10" x14ac:dyDescent="0.2">
      <c r="H888" s="63"/>
      <c r="J888" s="63"/>
    </row>
    <row r="889" spans="8:10" x14ac:dyDescent="0.2">
      <c r="H889" s="63"/>
      <c r="J889" s="63"/>
    </row>
    <row r="890" spans="8:10" x14ac:dyDescent="0.2">
      <c r="H890" s="63"/>
      <c r="J890" s="63"/>
    </row>
    <row r="891" spans="8:10" x14ac:dyDescent="0.2">
      <c r="H891" s="63"/>
      <c r="J891" s="63"/>
    </row>
    <row r="892" spans="8:10" x14ac:dyDescent="0.2">
      <c r="H892" s="63"/>
      <c r="J892" s="63"/>
    </row>
    <row r="893" spans="8:10" x14ac:dyDescent="0.2">
      <c r="H893" s="63"/>
      <c r="J893" s="63"/>
    </row>
    <row r="894" spans="8:10" x14ac:dyDescent="0.2">
      <c r="H894" s="63"/>
      <c r="J894" s="63"/>
    </row>
    <row r="895" spans="8:10" x14ac:dyDescent="0.2">
      <c r="H895" s="63"/>
      <c r="J895" s="63"/>
    </row>
    <row r="896" spans="8:10" x14ac:dyDescent="0.2">
      <c r="H896" s="63"/>
      <c r="J896" s="63"/>
    </row>
    <row r="897" spans="8:10" x14ac:dyDescent="0.2">
      <c r="H897" s="63"/>
      <c r="J897" s="63"/>
    </row>
    <row r="898" spans="8:10" x14ac:dyDescent="0.2">
      <c r="H898" s="63"/>
      <c r="J898" s="63"/>
    </row>
    <row r="899" spans="8:10" x14ac:dyDescent="0.2">
      <c r="H899" s="63"/>
      <c r="J899" s="63"/>
    </row>
    <row r="900" spans="8:10" x14ac:dyDescent="0.2">
      <c r="H900" s="63"/>
      <c r="J900" s="63"/>
    </row>
    <row r="901" spans="8:10" x14ac:dyDescent="0.2">
      <c r="H901" s="63"/>
      <c r="J901" s="63"/>
    </row>
    <row r="902" spans="8:10" x14ac:dyDescent="0.2">
      <c r="H902" s="63"/>
      <c r="J902" s="63"/>
    </row>
    <row r="903" spans="8:10" x14ac:dyDescent="0.2">
      <c r="H903" s="63"/>
      <c r="J903" s="63"/>
    </row>
    <row r="904" spans="8:10" x14ac:dyDescent="0.2">
      <c r="H904" s="63"/>
      <c r="J904" s="63"/>
    </row>
    <row r="905" spans="8:10" x14ac:dyDescent="0.2">
      <c r="H905" s="63"/>
      <c r="J905" s="63"/>
    </row>
    <row r="906" spans="8:10" x14ac:dyDescent="0.2">
      <c r="H906" s="63"/>
      <c r="J906" s="63"/>
    </row>
    <row r="907" spans="8:10" x14ac:dyDescent="0.2">
      <c r="H907" s="63"/>
      <c r="J907" s="63"/>
    </row>
    <row r="908" spans="8:10" x14ac:dyDescent="0.2">
      <c r="H908" s="63"/>
      <c r="J908" s="63"/>
    </row>
    <row r="909" spans="8:10" x14ac:dyDescent="0.2">
      <c r="H909" s="63"/>
      <c r="J909" s="63"/>
    </row>
    <row r="910" spans="8:10" x14ac:dyDescent="0.2">
      <c r="H910" s="63"/>
      <c r="J910" s="63"/>
    </row>
    <row r="911" spans="8:10" x14ac:dyDescent="0.2">
      <c r="H911" s="63"/>
      <c r="J911" s="63"/>
    </row>
    <row r="912" spans="8:10" x14ac:dyDescent="0.2">
      <c r="H912" s="63"/>
      <c r="J912" s="63"/>
    </row>
    <row r="913" spans="8:10" x14ac:dyDescent="0.2">
      <c r="H913" s="63"/>
      <c r="J913" s="63"/>
    </row>
    <row r="914" spans="8:10" x14ac:dyDescent="0.2">
      <c r="H914" s="63"/>
      <c r="J914" s="63"/>
    </row>
    <row r="915" spans="8:10" x14ac:dyDescent="0.2">
      <c r="H915" s="63"/>
      <c r="J915" s="63"/>
    </row>
    <row r="916" spans="8:10" x14ac:dyDescent="0.2">
      <c r="H916" s="63"/>
      <c r="J916" s="63"/>
    </row>
    <row r="917" spans="8:10" x14ac:dyDescent="0.2">
      <c r="H917" s="63"/>
      <c r="J917" s="63"/>
    </row>
    <row r="918" spans="8:10" x14ac:dyDescent="0.2">
      <c r="H918" s="63"/>
      <c r="J918" s="63"/>
    </row>
    <row r="919" spans="8:10" x14ac:dyDescent="0.2">
      <c r="H919" s="63"/>
      <c r="J919" s="63"/>
    </row>
    <row r="920" spans="8:10" x14ac:dyDescent="0.2">
      <c r="H920" s="63"/>
      <c r="J920" s="63"/>
    </row>
    <row r="921" spans="8:10" x14ac:dyDescent="0.2">
      <c r="H921" s="63"/>
      <c r="J921" s="63"/>
    </row>
    <row r="922" spans="8:10" x14ac:dyDescent="0.2">
      <c r="H922" s="63"/>
      <c r="J922" s="63"/>
    </row>
    <row r="923" spans="8:10" x14ac:dyDescent="0.2">
      <c r="H923" s="63"/>
      <c r="J923" s="63"/>
    </row>
    <row r="924" spans="8:10" x14ac:dyDescent="0.2">
      <c r="H924" s="63"/>
      <c r="J924" s="63"/>
    </row>
    <row r="925" spans="8:10" x14ac:dyDescent="0.2">
      <c r="H925" s="63"/>
      <c r="J925" s="63"/>
    </row>
    <row r="926" spans="8:10" x14ac:dyDescent="0.2">
      <c r="H926" s="63"/>
      <c r="J926" s="63"/>
    </row>
    <row r="927" spans="8:10" x14ac:dyDescent="0.2">
      <c r="H927" s="63"/>
      <c r="J927" s="63"/>
    </row>
    <row r="928" spans="8:10" x14ac:dyDescent="0.2">
      <c r="H928" s="63"/>
      <c r="J928" s="63"/>
    </row>
    <row r="929" spans="8:10" x14ac:dyDescent="0.2">
      <c r="H929" s="63"/>
      <c r="J929" s="63"/>
    </row>
    <row r="930" spans="8:10" x14ac:dyDescent="0.2">
      <c r="H930" s="63"/>
      <c r="J930" s="63"/>
    </row>
    <row r="931" spans="8:10" x14ac:dyDescent="0.2">
      <c r="H931" s="63"/>
      <c r="J931" s="63"/>
    </row>
    <row r="932" spans="8:10" x14ac:dyDescent="0.2">
      <c r="H932" s="63"/>
      <c r="J932" s="63"/>
    </row>
    <row r="933" spans="8:10" x14ac:dyDescent="0.2">
      <c r="H933" s="63"/>
      <c r="J933" s="63"/>
    </row>
    <row r="934" spans="8:10" x14ac:dyDescent="0.2">
      <c r="H934" s="63"/>
      <c r="J934" s="63"/>
    </row>
    <row r="935" spans="8:10" x14ac:dyDescent="0.2">
      <c r="H935" s="63"/>
      <c r="J935" s="63"/>
    </row>
    <row r="936" spans="8:10" x14ac:dyDescent="0.2">
      <c r="H936" s="63"/>
      <c r="J936" s="63"/>
    </row>
    <row r="937" spans="8:10" x14ac:dyDescent="0.2">
      <c r="H937" s="63"/>
      <c r="J937" s="63"/>
    </row>
    <row r="938" spans="8:10" x14ac:dyDescent="0.2">
      <c r="H938" s="63"/>
      <c r="J938" s="63"/>
    </row>
    <row r="939" spans="8:10" x14ac:dyDescent="0.2">
      <c r="H939" s="63"/>
      <c r="J939" s="63"/>
    </row>
    <row r="940" spans="8:10" x14ac:dyDescent="0.2">
      <c r="H940" s="63"/>
      <c r="J940" s="63"/>
    </row>
    <row r="941" spans="8:10" x14ac:dyDescent="0.2">
      <c r="H941" s="63"/>
      <c r="J941" s="63"/>
    </row>
    <row r="942" spans="8:10" x14ac:dyDescent="0.2">
      <c r="H942" s="63"/>
      <c r="J942" s="63"/>
    </row>
    <row r="943" spans="8:10" x14ac:dyDescent="0.2">
      <c r="H943" s="63"/>
      <c r="J943" s="63"/>
    </row>
    <row r="944" spans="8:10" x14ac:dyDescent="0.2">
      <c r="H944" s="63"/>
      <c r="J944" s="63"/>
    </row>
    <row r="945" spans="8:10" x14ac:dyDescent="0.2">
      <c r="H945" s="63"/>
      <c r="J945" s="63"/>
    </row>
    <row r="946" spans="8:10" x14ac:dyDescent="0.2">
      <c r="H946" s="63"/>
      <c r="J946" s="63"/>
    </row>
    <row r="947" spans="8:10" x14ac:dyDescent="0.2">
      <c r="H947" s="63"/>
      <c r="J947" s="63"/>
    </row>
    <row r="948" spans="8:10" x14ac:dyDescent="0.2">
      <c r="H948" s="63"/>
      <c r="J948" s="63"/>
    </row>
    <row r="949" spans="8:10" x14ac:dyDescent="0.2">
      <c r="H949" s="63"/>
      <c r="J949" s="63"/>
    </row>
    <row r="950" spans="8:10" x14ac:dyDescent="0.2">
      <c r="H950" s="63"/>
      <c r="J950" s="63"/>
    </row>
    <row r="951" spans="8:10" x14ac:dyDescent="0.2">
      <c r="H951" s="63"/>
      <c r="J951" s="63"/>
    </row>
    <row r="952" spans="8:10" x14ac:dyDescent="0.2">
      <c r="H952" s="63"/>
      <c r="J952" s="63"/>
    </row>
    <row r="953" spans="8:10" x14ac:dyDescent="0.2">
      <c r="H953" s="63"/>
      <c r="J953" s="63"/>
    </row>
    <row r="954" spans="8:10" x14ac:dyDescent="0.2">
      <c r="H954" s="63"/>
      <c r="J954" s="63"/>
    </row>
    <row r="955" spans="8:10" x14ac:dyDescent="0.2">
      <c r="H955" s="63"/>
      <c r="J955" s="63"/>
    </row>
    <row r="956" spans="8:10" x14ac:dyDescent="0.2">
      <c r="H956" s="63"/>
      <c r="J956" s="63"/>
    </row>
    <row r="957" spans="8:10" x14ac:dyDescent="0.2">
      <c r="H957" s="63"/>
      <c r="J957" s="63"/>
    </row>
    <row r="958" spans="8:10" x14ac:dyDescent="0.2">
      <c r="H958" s="63"/>
      <c r="J958" s="63"/>
    </row>
    <row r="959" spans="8:10" x14ac:dyDescent="0.2">
      <c r="H959" s="63"/>
      <c r="J959" s="63"/>
    </row>
    <row r="960" spans="8:10" x14ac:dyDescent="0.2">
      <c r="H960" s="63"/>
      <c r="J960" s="63"/>
    </row>
    <row r="961" spans="8:10" x14ac:dyDescent="0.2">
      <c r="H961" s="63"/>
      <c r="J961" s="63"/>
    </row>
    <row r="962" spans="8:10" x14ac:dyDescent="0.2">
      <c r="H962" s="63"/>
      <c r="J962" s="63"/>
    </row>
    <row r="963" spans="8:10" x14ac:dyDescent="0.2">
      <c r="H963" s="63"/>
      <c r="J963" s="63"/>
    </row>
    <row r="964" spans="8:10" x14ac:dyDescent="0.2">
      <c r="H964" s="63"/>
      <c r="J964" s="63"/>
    </row>
    <row r="965" spans="8:10" x14ac:dyDescent="0.2">
      <c r="H965" s="63"/>
      <c r="J965" s="63"/>
    </row>
    <row r="966" spans="8:10" x14ac:dyDescent="0.2">
      <c r="H966" s="63"/>
      <c r="J966" s="63"/>
    </row>
    <row r="967" spans="8:10" x14ac:dyDescent="0.2">
      <c r="H967" s="63"/>
      <c r="J967" s="63"/>
    </row>
    <row r="968" spans="8:10" x14ac:dyDescent="0.2">
      <c r="H968" s="63"/>
      <c r="J968" s="63"/>
    </row>
    <row r="969" spans="8:10" x14ac:dyDescent="0.2">
      <c r="H969" s="63"/>
      <c r="J969" s="63"/>
    </row>
    <row r="970" spans="8:10" x14ac:dyDescent="0.2">
      <c r="H970" s="63"/>
      <c r="J970" s="63"/>
    </row>
    <row r="971" spans="8:10" x14ac:dyDescent="0.2">
      <c r="H971" s="63"/>
      <c r="J971" s="63"/>
    </row>
    <row r="972" spans="8:10" x14ac:dyDescent="0.2">
      <c r="H972" s="63"/>
      <c r="J972" s="63"/>
    </row>
    <row r="973" spans="8:10" x14ac:dyDescent="0.2">
      <c r="H973" s="63"/>
      <c r="J973" s="63"/>
    </row>
    <row r="974" spans="8:10" x14ac:dyDescent="0.2">
      <c r="H974" s="63"/>
      <c r="J974" s="63"/>
    </row>
    <row r="975" spans="8:10" x14ac:dyDescent="0.2">
      <c r="H975" s="63"/>
      <c r="J975" s="63"/>
    </row>
    <row r="976" spans="8:10" x14ac:dyDescent="0.2">
      <c r="H976" s="63"/>
      <c r="J976" s="63"/>
    </row>
    <row r="977" spans="8:10" x14ac:dyDescent="0.2">
      <c r="H977" s="63"/>
      <c r="J977" s="63"/>
    </row>
    <row r="978" spans="8:10" x14ac:dyDescent="0.2">
      <c r="H978" s="63"/>
      <c r="J978" s="63"/>
    </row>
    <row r="979" spans="8:10" x14ac:dyDescent="0.2">
      <c r="H979" s="63"/>
      <c r="J979" s="63"/>
    </row>
    <row r="980" spans="8:10" x14ac:dyDescent="0.2">
      <c r="H980" s="63"/>
      <c r="J980" s="63"/>
    </row>
    <row r="981" spans="8:10" x14ac:dyDescent="0.2">
      <c r="H981" s="63"/>
      <c r="J981" s="63"/>
    </row>
    <row r="982" spans="8:10" x14ac:dyDescent="0.2">
      <c r="H982" s="63"/>
      <c r="J982" s="63"/>
    </row>
    <row r="983" spans="8:10" x14ac:dyDescent="0.2">
      <c r="H983" s="63"/>
      <c r="J983" s="63"/>
    </row>
    <row r="984" spans="8:10" x14ac:dyDescent="0.2">
      <c r="H984" s="63"/>
      <c r="J984" s="63"/>
    </row>
    <row r="985" spans="8:10" x14ac:dyDescent="0.2">
      <c r="H985" s="63"/>
      <c r="J985" s="63"/>
    </row>
    <row r="986" spans="8:10" x14ac:dyDescent="0.2">
      <c r="H986" s="63"/>
      <c r="J986" s="63"/>
    </row>
    <row r="987" spans="8:10" x14ac:dyDescent="0.2">
      <c r="H987" s="63"/>
      <c r="J987" s="63"/>
    </row>
    <row r="988" spans="8:10" x14ac:dyDescent="0.2">
      <c r="H988" s="63"/>
      <c r="J988" s="63"/>
    </row>
    <row r="989" spans="8:10" x14ac:dyDescent="0.2">
      <c r="H989" s="63"/>
      <c r="J989" s="63"/>
    </row>
    <row r="990" spans="8:10" x14ac:dyDescent="0.2">
      <c r="H990" s="63"/>
      <c r="J990" s="63"/>
    </row>
    <row r="991" spans="8:10" x14ac:dyDescent="0.2">
      <c r="H991" s="63"/>
      <c r="J991" s="63"/>
    </row>
    <row r="992" spans="8:10" x14ac:dyDescent="0.2">
      <c r="H992" s="63"/>
      <c r="J992" s="63"/>
    </row>
    <row r="993" spans="8:10" x14ac:dyDescent="0.2">
      <c r="H993" s="63"/>
      <c r="J993" s="63"/>
    </row>
    <row r="994" spans="8:10" x14ac:dyDescent="0.2">
      <c r="H994" s="63"/>
      <c r="J994" s="63"/>
    </row>
    <row r="995" spans="8:10" x14ac:dyDescent="0.2">
      <c r="H995" s="63"/>
      <c r="J995" s="63"/>
    </row>
    <row r="996" spans="8:10" x14ac:dyDescent="0.2">
      <c r="H996" s="63"/>
      <c r="J996" s="63"/>
    </row>
    <row r="997" spans="8:10" x14ac:dyDescent="0.2">
      <c r="H997" s="63"/>
      <c r="J997" s="63"/>
    </row>
    <row r="998" spans="8:10" x14ac:dyDescent="0.2">
      <c r="H998" s="63"/>
      <c r="J998" s="63"/>
    </row>
    <row r="999" spans="8:10" x14ac:dyDescent="0.2">
      <c r="H999" s="63"/>
      <c r="J999" s="63"/>
    </row>
    <row r="1000" spans="8:10" x14ac:dyDescent="0.2">
      <c r="H1000" s="63"/>
      <c r="J1000" s="63"/>
    </row>
    <row r="1001" spans="8:10" x14ac:dyDescent="0.2">
      <c r="H1001" s="63"/>
      <c r="J1001" s="63"/>
    </row>
    <row r="1002" spans="8:10" x14ac:dyDescent="0.2">
      <c r="H1002" s="63"/>
      <c r="J1002" s="63"/>
    </row>
    <row r="1003" spans="8:10" x14ac:dyDescent="0.2">
      <c r="H1003" s="63"/>
      <c r="J1003" s="63"/>
    </row>
    <row r="1004" spans="8:10" x14ac:dyDescent="0.2">
      <c r="H1004" s="63"/>
      <c r="J1004" s="63"/>
    </row>
    <row r="1005" spans="8:10" x14ac:dyDescent="0.2">
      <c r="H1005" s="63"/>
      <c r="J1005" s="63"/>
    </row>
    <row r="1006" spans="8:10" x14ac:dyDescent="0.2">
      <c r="H1006" s="63"/>
      <c r="J1006" s="63"/>
    </row>
    <row r="1007" spans="8:10" x14ac:dyDescent="0.2">
      <c r="H1007" s="63"/>
      <c r="J1007" s="63"/>
    </row>
    <row r="1008" spans="8:10" x14ac:dyDescent="0.2">
      <c r="H1008" s="63"/>
      <c r="J1008" s="63"/>
    </row>
    <row r="1009" spans="8:10" x14ac:dyDescent="0.2">
      <c r="H1009" s="63"/>
      <c r="J1009" s="63"/>
    </row>
    <row r="1010" spans="8:10" x14ac:dyDescent="0.2">
      <c r="H1010" s="63"/>
      <c r="J1010" s="63"/>
    </row>
    <row r="1011" spans="8:10" x14ac:dyDescent="0.2">
      <c r="H1011" s="63"/>
      <c r="J1011" s="63"/>
    </row>
    <row r="1012" spans="8:10" x14ac:dyDescent="0.2">
      <c r="H1012" s="63"/>
      <c r="J1012" s="63"/>
    </row>
    <row r="1013" spans="8:10" x14ac:dyDescent="0.2">
      <c r="H1013" s="63"/>
      <c r="J1013" s="63"/>
    </row>
    <row r="1014" spans="8:10" x14ac:dyDescent="0.2">
      <c r="H1014" s="63"/>
      <c r="J1014" s="63"/>
    </row>
    <row r="1015" spans="8:10" x14ac:dyDescent="0.2">
      <c r="H1015" s="63"/>
      <c r="J1015" s="63"/>
    </row>
    <row r="1016" spans="8:10" x14ac:dyDescent="0.2">
      <c r="H1016" s="63"/>
      <c r="J1016" s="63"/>
    </row>
    <row r="1017" spans="8:10" x14ac:dyDescent="0.2">
      <c r="H1017" s="63"/>
      <c r="J1017" s="63"/>
    </row>
    <row r="1018" spans="8:10" x14ac:dyDescent="0.2">
      <c r="H1018" s="63"/>
      <c r="J1018" s="63"/>
    </row>
    <row r="1019" spans="8:10" x14ac:dyDescent="0.2">
      <c r="H1019" s="63"/>
      <c r="J1019" s="63"/>
    </row>
    <row r="1020" spans="8:10" x14ac:dyDescent="0.2">
      <c r="H1020" s="63"/>
      <c r="J1020" s="63"/>
    </row>
    <row r="1021" spans="8:10" x14ac:dyDescent="0.2">
      <c r="H1021" s="63"/>
      <c r="J1021" s="63"/>
    </row>
    <row r="1022" spans="8:10" x14ac:dyDescent="0.2">
      <c r="H1022" s="63"/>
      <c r="J1022" s="63"/>
    </row>
    <row r="1023" spans="8:10" x14ac:dyDescent="0.2">
      <c r="H1023" s="63"/>
      <c r="J1023" s="63"/>
    </row>
    <row r="1024" spans="8:10" x14ac:dyDescent="0.2">
      <c r="H1024" s="63"/>
      <c r="J1024" s="63"/>
    </row>
    <row r="1025" spans="8:10" x14ac:dyDescent="0.2">
      <c r="H1025" s="63"/>
      <c r="J1025" s="63"/>
    </row>
    <row r="1026" spans="8:10" x14ac:dyDescent="0.2">
      <c r="H1026" s="63"/>
      <c r="J1026" s="63"/>
    </row>
    <row r="1027" spans="8:10" x14ac:dyDescent="0.2">
      <c r="H1027" s="63"/>
      <c r="J1027" s="63"/>
    </row>
    <row r="1028" spans="8:10" x14ac:dyDescent="0.2">
      <c r="H1028" s="63"/>
      <c r="J1028" s="63"/>
    </row>
    <row r="1029" spans="8:10" x14ac:dyDescent="0.2">
      <c r="H1029" s="63"/>
      <c r="J1029" s="63"/>
    </row>
    <row r="1030" spans="8:10" x14ac:dyDescent="0.2">
      <c r="H1030" s="63"/>
      <c r="J1030" s="63"/>
    </row>
    <row r="1031" spans="8:10" x14ac:dyDescent="0.2">
      <c r="H1031" s="63"/>
      <c r="J1031" s="63"/>
    </row>
    <row r="1032" spans="8:10" x14ac:dyDescent="0.2">
      <c r="H1032" s="63"/>
      <c r="J1032" s="63"/>
    </row>
    <row r="1033" spans="8:10" x14ac:dyDescent="0.2">
      <c r="H1033" s="63"/>
      <c r="J1033" s="63"/>
    </row>
    <row r="1034" spans="8:10" x14ac:dyDescent="0.2">
      <c r="H1034" s="63"/>
      <c r="J1034" s="63"/>
    </row>
    <row r="1035" spans="8:10" x14ac:dyDescent="0.2">
      <c r="H1035" s="63"/>
      <c r="J1035" s="63"/>
    </row>
    <row r="1036" spans="8:10" x14ac:dyDescent="0.2">
      <c r="H1036" s="63"/>
      <c r="J1036" s="63"/>
    </row>
    <row r="1037" spans="8:10" x14ac:dyDescent="0.2">
      <c r="H1037" s="63"/>
      <c r="J1037" s="63"/>
    </row>
    <row r="1038" spans="8:10" x14ac:dyDescent="0.2">
      <c r="H1038" s="63"/>
      <c r="J1038" s="63"/>
    </row>
    <row r="1039" spans="8:10" x14ac:dyDescent="0.2">
      <c r="H1039" s="63"/>
      <c r="J1039" s="63"/>
    </row>
    <row r="1040" spans="8:10" x14ac:dyDescent="0.2">
      <c r="H1040" s="63"/>
      <c r="J1040" s="63"/>
    </row>
    <row r="1041" spans="8:10" x14ac:dyDescent="0.2">
      <c r="H1041" s="63"/>
      <c r="J1041" s="63"/>
    </row>
    <row r="1042" spans="8:10" x14ac:dyDescent="0.2">
      <c r="H1042" s="63"/>
      <c r="J1042" s="63"/>
    </row>
    <row r="1043" spans="8:10" x14ac:dyDescent="0.2">
      <c r="H1043" s="63"/>
      <c r="J1043" s="63"/>
    </row>
    <row r="1044" spans="8:10" x14ac:dyDescent="0.2">
      <c r="H1044" s="63"/>
      <c r="J1044" s="63"/>
    </row>
    <row r="1045" spans="8:10" x14ac:dyDescent="0.2">
      <c r="H1045" s="63"/>
      <c r="J1045" s="63"/>
    </row>
    <row r="1046" spans="8:10" x14ac:dyDescent="0.2">
      <c r="H1046" s="63"/>
      <c r="J1046" s="63"/>
    </row>
    <row r="1047" spans="8:10" x14ac:dyDescent="0.2">
      <c r="H1047" s="63"/>
      <c r="J1047" s="63"/>
    </row>
    <row r="1048" spans="8:10" x14ac:dyDescent="0.2">
      <c r="H1048" s="63"/>
      <c r="J1048" s="63"/>
    </row>
    <row r="1049" spans="8:10" x14ac:dyDescent="0.2">
      <c r="H1049" s="63"/>
      <c r="J1049" s="63"/>
    </row>
    <row r="1050" spans="8:10" x14ac:dyDescent="0.2">
      <c r="H1050" s="63"/>
      <c r="J1050" s="63"/>
    </row>
    <row r="1051" spans="8:10" x14ac:dyDescent="0.2">
      <c r="H1051" s="63"/>
      <c r="J1051" s="63"/>
    </row>
    <row r="1052" spans="8:10" x14ac:dyDescent="0.2">
      <c r="H1052" s="63"/>
      <c r="J1052" s="63"/>
    </row>
    <row r="1053" spans="8:10" x14ac:dyDescent="0.2">
      <c r="H1053" s="63"/>
      <c r="J1053" s="63"/>
    </row>
    <row r="1054" spans="8:10" x14ac:dyDescent="0.2">
      <c r="H1054" s="63"/>
      <c r="J1054" s="63"/>
    </row>
    <row r="1055" spans="8:10" x14ac:dyDescent="0.2">
      <c r="H1055" s="63"/>
      <c r="J1055" s="63"/>
    </row>
    <row r="1056" spans="8:10" x14ac:dyDescent="0.2">
      <c r="H1056" s="63"/>
      <c r="J1056" s="63"/>
    </row>
    <row r="1057" spans="8:10" x14ac:dyDescent="0.2">
      <c r="H1057" s="63"/>
      <c r="J1057" s="63"/>
    </row>
    <row r="1058" spans="8:10" x14ac:dyDescent="0.2">
      <c r="H1058" s="63"/>
      <c r="J1058" s="63"/>
    </row>
    <row r="1059" spans="8:10" x14ac:dyDescent="0.2">
      <c r="H1059" s="63"/>
      <c r="J1059" s="63"/>
    </row>
    <row r="1060" spans="8:10" x14ac:dyDescent="0.2">
      <c r="H1060" s="63"/>
      <c r="J1060" s="63"/>
    </row>
    <row r="1061" spans="8:10" x14ac:dyDescent="0.2">
      <c r="H1061" s="63"/>
      <c r="J1061" s="63"/>
    </row>
    <row r="1062" spans="8:10" x14ac:dyDescent="0.2">
      <c r="H1062" s="63"/>
      <c r="J1062" s="63"/>
    </row>
    <row r="1063" spans="8:10" x14ac:dyDescent="0.2">
      <c r="H1063" s="63"/>
      <c r="J1063" s="63"/>
    </row>
    <row r="1064" spans="8:10" x14ac:dyDescent="0.2">
      <c r="H1064" s="63"/>
      <c r="J1064" s="63"/>
    </row>
    <row r="1065" spans="8:10" x14ac:dyDescent="0.2">
      <c r="H1065" s="63"/>
      <c r="J1065" s="63"/>
    </row>
    <row r="1066" spans="8:10" x14ac:dyDescent="0.2">
      <c r="H1066" s="63"/>
      <c r="J1066" s="63"/>
    </row>
    <row r="1067" spans="8:10" x14ac:dyDescent="0.2">
      <c r="H1067" s="63"/>
      <c r="J1067" s="63"/>
    </row>
    <row r="1068" spans="8:10" x14ac:dyDescent="0.2">
      <c r="H1068" s="63"/>
      <c r="J1068" s="63"/>
    </row>
    <row r="1069" spans="8:10" x14ac:dyDescent="0.2">
      <c r="H1069" s="63"/>
      <c r="J1069" s="63"/>
    </row>
    <row r="1070" spans="8:10" x14ac:dyDescent="0.2">
      <c r="H1070" s="63"/>
      <c r="J1070" s="63"/>
    </row>
    <row r="1071" spans="8:10" x14ac:dyDescent="0.2">
      <c r="H1071" s="63"/>
      <c r="J1071" s="63"/>
    </row>
    <row r="1072" spans="8:10" x14ac:dyDescent="0.2">
      <c r="H1072" s="63"/>
      <c r="J1072" s="63"/>
    </row>
    <row r="1073" spans="8:10" x14ac:dyDescent="0.2">
      <c r="H1073" s="63"/>
      <c r="J1073" s="63"/>
    </row>
    <row r="1074" spans="8:10" x14ac:dyDescent="0.2">
      <c r="H1074" s="63"/>
      <c r="J1074" s="63"/>
    </row>
    <row r="1075" spans="8:10" x14ac:dyDescent="0.2">
      <c r="H1075" s="63"/>
      <c r="J1075" s="63"/>
    </row>
    <row r="1076" spans="8:10" x14ac:dyDescent="0.2">
      <c r="H1076" s="63"/>
      <c r="J1076" s="63"/>
    </row>
    <row r="1077" spans="8:10" x14ac:dyDescent="0.2">
      <c r="H1077" s="63"/>
      <c r="J1077" s="63"/>
    </row>
    <row r="1078" spans="8:10" x14ac:dyDescent="0.2">
      <c r="H1078" s="63"/>
      <c r="J1078" s="63"/>
    </row>
    <row r="1079" spans="8:10" x14ac:dyDescent="0.2">
      <c r="H1079" s="63"/>
      <c r="J1079" s="63"/>
    </row>
    <row r="1080" spans="8:10" x14ac:dyDescent="0.2">
      <c r="H1080" s="63"/>
      <c r="J1080" s="63"/>
    </row>
    <row r="1081" spans="8:10" x14ac:dyDescent="0.2">
      <c r="H1081" s="63"/>
      <c r="J1081" s="63"/>
    </row>
    <row r="1082" spans="8:10" x14ac:dyDescent="0.2">
      <c r="H1082" s="63"/>
      <c r="J1082" s="63"/>
    </row>
    <row r="1083" spans="8:10" x14ac:dyDescent="0.2">
      <c r="H1083" s="63"/>
      <c r="J1083" s="63"/>
    </row>
    <row r="1084" spans="8:10" x14ac:dyDescent="0.2">
      <c r="H1084" s="63"/>
      <c r="J1084" s="63"/>
    </row>
    <row r="1085" spans="8:10" x14ac:dyDescent="0.2">
      <c r="H1085" s="63"/>
      <c r="J1085" s="63"/>
    </row>
    <row r="1086" spans="8:10" x14ac:dyDescent="0.2">
      <c r="H1086" s="63"/>
      <c r="J1086" s="63"/>
    </row>
    <row r="1087" spans="8:10" x14ac:dyDescent="0.2">
      <c r="H1087" s="63"/>
      <c r="J1087" s="63"/>
    </row>
    <row r="1088" spans="8:10" x14ac:dyDescent="0.2">
      <c r="H1088" s="63"/>
      <c r="J1088" s="63"/>
    </row>
    <row r="1089" spans="8:10" x14ac:dyDescent="0.2">
      <c r="H1089" s="63"/>
      <c r="J1089" s="63"/>
    </row>
    <row r="1090" spans="8:10" x14ac:dyDescent="0.2">
      <c r="H1090" s="63"/>
      <c r="J1090" s="63"/>
    </row>
    <row r="1091" spans="8:10" x14ac:dyDescent="0.2">
      <c r="H1091" s="63"/>
      <c r="J1091" s="63"/>
    </row>
    <row r="1092" spans="8:10" x14ac:dyDescent="0.2">
      <c r="H1092" s="63"/>
      <c r="J1092" s="63"/>
    </row>
    <row r="1093" spans="8:10" x14ac:dyDescent="0.2">
      <c r="H1093" s="63"/>
      <c r="J1093" s="63"/>
    </row>
    <row r="1094" spans="8:10" x14ac:dyDescent="0.2">
      <c r="H1094" s="63"/>
      <c r="J1094" s="63"/>
    </row>
    <row r="1095" spans="8:10" x14ac:dyDescent="0.2">
      <c r="H1095" s="63"/>
      <c r="J1095" s="63"/>
    </row>
    <row r="1096" spans="8:10" x14ac:dyDescent="0.2">
      <c r="H1096" s="63"/>
      <c r="J1096" s="63"/>
    </row>
    <row r="1097" spans="8:10" x14ac:dyDescent="0.2">
      <c r="H1097" s="63"/>
      <c r="J1097" s="63"/>
    </row>
    <row r="1098" spans="8:10" x14ac:dyDescent="0.2">
      <c r="H1098" s="63"/>
      <c r="J1098" s="63"/>
    </row>
    <row r="1099" spans="8:10" x14ac:dyDescent="0.2">
      <c r="H1099" s="63"/>
      <c r="J1099" s="63"/>
    </row>
    <row r="1100" spans="8:10" x14ac:dyDescent="0.2">
      <c r="H1100" s="63"/>
      <c r="J1100" s="63"/>
    </row>
    <row r="1101" spans="8:10" x14ac:dyDescent="0.2">
      <c r="H1101" s="63"/>
      <c r="J1101" s="63"/>
    </row>
    <row r="1102" spans="8:10" x14ac:dyDescent="0.2">
      <c r="H1102" s="63"/>
      <c r="J1102" s="63"/>
    </row>
    <row r="1103" spans="8:10" x14ac:dyDescent="0.2">
      <c r="H1103" s="63"/>
      <c r="J1103" s="63"/>
    </row>
    <row r="1104" spans="8:10" x14ac:dyDescent="0.2">
      <c r="H1104" s="63"/>
      <c r="J1104" s="63"/>
    </row>
    <row r="1105" spans="8:10" x14ac:dyDescent="0.2">
      <c r="H1105" s="63"/>
      <c r="J1105" s="63"/>
    </row>
    <row r="1106" spans="8:10" x14ac:dyDescent="0.2">
      <c r="H1106" s="63"/>
      <c r="J1106" s="63"/>
    </row>
    <row r="1107" spans="8:10" x14ac:dyDescent="0.2">
      <c r="H1107" s="63"/>
      <c r="J1107" s="63"/>
    </row>
    <row r="1108" spans="8:10" x14ac:dyDescent="0.2">
      <c r="H1108" s="63"/>
      <c r="J1108" s="63"/>
    </row>
    <row r="1109" spans="8:10" x14ac:dyDescent="0.2">
      <c r="H1109" s="63"/>
      <c r="J1109" s="63"/>
    </row>
    <row r="1110" spans="8:10" x14ac:dyDescent="0.2">
      <c r="H1110" s="63"/>
      <c r="J1110" s="63"/>
    </row>
  </sheetData>
  <mergeCells count="16">
    <mergeCell ref="B505:C505"/>
    <mergeCell ref="B529:C529"/>
    <mergeCell ref="B534:C534"/>
    <mergeCell ref="B531:C531"/>
    <mergeCell ref="B532:C532"/>
    <mergeCell ref="B533:C533"/>
    <mergeCell ref="A5:N5"/>
    <mergeCell ref="A2:N3"/>
    <mergeCell ref="B20:C20"/>
    <mergeCell ref="B22:C22"/>
    <mergeCell ref="B38:C38"/>
    <mergeCell ref="B535:C535"/>
    <mergeCell ref="B537:C537"/>
    <mergeCell ref="B536:C536"/>
    <mergeCell ref="B530:C530"/>
    <mergeCell ref="B538:C53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47" fitToHeight="44" orientation="landscape" r:id="rId1"/>
  <headerFooter alignWithMargins="0">
    <oddHeader>&amp;R&amp;12Anlage 5 zu GRDrs 828/2021</oddHeader>
    <oddFooter>&amp;C&amp;9&amp;P von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8" sqref="B18"/>
    </sheetView>
  </sheetViews>
  <sheetFormatPr baseColWidth="10" defaultRowHeight="12.75" x14ac:dyDescent="0.2"/>
  <sheetData/>
  <phoneticPr fontId="6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D28"/>
    </sheetView>
  </sheetViews>
  <sheetFormatPr baseColWidth="10" defaultRowHeight="12.75" x14ac:dyDescent="0.2"/>
  <sheetData/>
  <phoneticPr fontId="6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2</vt:i4>
      </vt:variant>
    </vt:vector>
  </HeadingPairs>
  <TitlesOfParts>
    <vt:vector size="17" baseType="lpstr">
      <vt:lpstr>Ausgaben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  <vt:lpstr>Tabelle14</vt:lpstr>
      <vt:lpstr>Tabelle15</vt:lpstr>
      <vt:lpstr>Tabelle16</vt:lpstr>
      <vt:lpstr>Ausgaben!Druckbereich</vt:lpstr>
      <vt:lpstr>Ausgaben!Drucktitel</vt:lpstr>
    </vt:vector>
  </TitlesOfParts>
  <Company>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Stadt Stuttgart</dc:creator>
  <cp:lastModifiedBy>Bieck, Christiane</cp:lastModifiedBy>
  <cp:lastPrinted>2021-09-07T09:07:20Z</cp:lastPrinted>
  <dcterms:created xsi:type="dcterms:W3CDTF">1998-08-21T09:18:57Z</dcterms:created>
  <dcterms:modified xsi:type="dcterms:W3CDTF">2021-09-07T09:07:44Z</dcterms:modified>
</cp:coreProperties>
</file>