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sgaben" sheetId="1" r:id="rId1"/>
  </sheets>
  <definedNames>
    <definedName name="_xlnm.Print_Area" localSheetId="0">'Ausgaben'!$A$1:$H$65</definedName>
  </definedNames>
  <calcPr fullCalcOnLoad="1"/>
</workbook>
</file>

<file path=xl/sharedStrings.xml><?xml version="1.0" encoding="utf-8"?>
<sst xmlns="http://schemas.openxmlformats.org/spreadsheetml/2006/main" count="72" uniqueCount="38">
  <si>
    <t>Eigenbetrieb Stadtentwässerung Stuttgart</t>
  </si>
  <si>
    <t xml:space="preserve"> 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</si>
  <si>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</si>
  <si>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</si>
  <si>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</si>
  <si>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</si>
  <si>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</si>
  <si>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</si>
  <si>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</si>
  <si>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</si>
  <si>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</si>
  <si>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</si>
  <si>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</si>
  <si>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</si>
  <si>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</si>
  <si>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</si>
  <si>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</si>
  <si>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</si>
  <si>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</si>
  <si>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Vorlaufende Planungskosten</t>
  </si>
  <si>
    <t>Klärwerke gesamt</t>
  </si>
  <si>
    <t>EDV-Investitionen</t>
  </si>
  <si>
    <t>Ämterpauschale</t>
  </si>
  <si>
    <t>Einrichtungen/Ausstattungen</t>
  </si>
  <si>
    <t>Auflösungsbeträge von</t>
  </si>
  <si>
    <t>Zuschüssen und Beiträgen</t>
  </si>
  <si>
    <t>Ausgaben insgesamt</t>
  </si>
  <si>
    <t>Tilgung sonst. Kredite</t>
  </si>
  <si>
    <t>Tilgung städtischer Kredite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</si>
  <si>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</si>
  <si>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Finanzplan 2013/2017</t>
  </si>
  <si>
    <t>Jahresabschluss</t>
  </si>
  <si>
    <t>Von Dritten getragene Investitionen</t>
  </si>
  <si>
    <t>Abgänge von Zuschüssen und Beitr.</t>
  </si>
  <si>
    <t>Finanzierungsfehlbetrag Vorjahr</t>
  </si>
  <si>
    <t>Einnahmenüberdeckung</t>
  </si>
  <si>
    <t>Quartalsbericht</t>
  </si>
  <si>
    <t>1. Quartal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</si>
</sst>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"/>
  </numFmts>
  <fonts count="42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51" applyFont="1">
      <alignment/>
      <protection/>
    </xf>
    <xf numFmtId="0" fontId="2" fillId="0" borderId="0" xfId="0" applyFont="1" applyAlignment="1">
      <alignment horizontal="centerContinuous"/>
    </xf>
    <xf numFmtId="0" fontId="0" fillId="0" borderId="0" xfId="5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51" applyBorder="1" applyAlignment="1">
      <alignment horizontal="centerContinuous"/>
      <protection/>
    </xf>
    <xf numFmtId="0" fontId="2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3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0" fontId="0" fillId="0" borderId="0" xfId="51" applyAlignment="1">
      <alignment horizontal="left"/>
      <protection/>
    </xf>
    <xf numFmtId="0" fontId="0" fillId="0" borderId="0" xfId="51" applyFill="1">
      <alignment/>
      <protection/>
    </xf>
    <xf numFmtId="0" fontId="7" fillId="0" borderId="0" xfId="0" applyFont="1" applyAlignment="1">
      <alignment horizontal="centerContinuous"/>
    </xf>
    <xf numFmtId="0" fontId="0" fillId="33" borderId="10" xfId="51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51" applyFont="1" applyFill="1" applyBorder="1" applyAlignment="1">
      <alignment horizontal="center"/>
      <protection/>
    </xf>
    <xf numFmtId="0" fontId="0" fillId="33" borderId="13" xfId="51" applyFont="1" applyFill="1" applyBorder="1" applyAlignment="1">
      <alignment horizontal="center"/>
      <protection/>
    </xf>
    <xf numFmtId="0" fontId="0" fillId="33" borderId="0" xfId="51" applyFill="1">
      <alignment/>
      <protection/>
    </xf>
    <xf numFmtId="0" fontId="0" fillId="33" borderId="14" xfId="51" applyFill="1" applyBorder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15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0" fillId="33" borderId="15" xfId="51" applyFont="1" applyFill="1" applyBorder="1" applyAlignment="1">
      <alignment horizontal="center"/>
      <protection/>
    </xf>
    <xf numFmtId="0" fontId="0" fillId="33" borderId="15" xfId="51" applyFont="1" applyFill="1" applyBorder="1" applyAlignment="1">
      <alignment horizontal="center"/>
      <protection/>
    </xf>
    <xf numFmtId="0" fontId="0" fillId="33" borderId="15" xfId="51" applyFont="1" applyFill="1" applyBorder="1">
      <alignment/>
      <protection/>
    </xf>
    <xf numFmtId="0" fontId="0" fillId="33" borderId="17" xfId="51" applyFont="1" applyFill="1" applyBorder="1">
      <alignment/>
      <protection/>
    </xf>
    <xf numFmtId="0" fontId="0" fillId="33" borderId="16" xfId="51" applyFill="1" applyBorder="1">
      <alignment/>
      <protection/>
    </xf>
    <xf numFmtId="0" fontId="0" fillId="33" borderId="15" xfId="51" applyFill="1" applyBorder="1" applyAlignment="1" quotePrefix="1">
      <alignment horizontal="center"/>
      <protection/>
    </xf>
    <xf numFmtId="0" fontId="0" fillId="33" borderId="15" xfId="51" applyFont="1" applyFill="1" applyBorder="1" applyAlignment="1" quotePrefix="1">
      <alignment horizontal="center"/>
      <protection/>
    </xf>
    <xf numFmtId="0" fontId="0" fillId="33" borderId="16" xfId="51" applyFill="1" applyBorder="1" applyAlignment="1">
      <alignment horizontal="center"/>
      <protection/>
    </xf>
    <xf numFmtId="0" fontId="0" fillId="33" borderId="18" xfId="51" applyFill="1" applyBorder="1">
      <alignment/>
      <protection/>
    </xf>
    <xf numFmtId="0" fontId="0" fillId="33" borderId="19" xfId="51" applyFill="1" applyBorder="1">
      <alignment/>
      <protection/>
    </xf>
    <xf numFmtId="0" fontId="0" fillId="33" borderId="20" xfId="51" applyFont="1" applyFill="1" applyBorder="1">
      <alignment/>
      <protection/>
    </xf>
    <xf numFmtId="0" fontId="0" fillId="33" borderId="21" xfId="51" applyFont="1" applyFill="1" applyBorder="1">
      <alignment/>
      <protection/>
    </xf>
    <xf numFmtId="0" fontId="0" fillId="33" borderId="19" xfId="51" applyFont="1" applyFill="1" applyBorder="1">
      <alignment/>
      <protection/>
    </xf>
    <xf numFmtId="3" fontId="0" fillId="33" borderId="15" xfId="51" applyNumberFormat="1" applyFill="1" applyBorder="1" applyAlignment="1">
      <alignment horizontal="right"/>
      <protection/>
    </xf>
    <xf numFmtId="3" fontId="0" fillId="33" borderId="15" xfId="51" applyNumberFormat="1" applyFont="1" applyFill="1" applyBorder="1" applyAlignment="1">
      <alignment horizontal="right"/>
      <protection/>
    </xf>
    <xf numFmtId="0" fontId="3" fillId="33" borderId="16" xfId="51" applyFont="1" applyFill="1" applyBorder="1">
      <alignment/>
      <protection/>
    </xf>
    <xf numFmtId="0" fontId="0" fillId="33" borderId="16" xfId="51" applyFill="1" applyBorder="1" applyAlignment="1">
      <alignment horizontal="left"/>
      <protection/>
    </xf>
    <xf numFmtId="0" fontId="0" fillId="33" borderId="16" xfId="51" applyFont="1" applyFill="1" applyBorder="1">
      <alignment/>
      <protection/>
    </xf>
    <xf numFmtId="0" fontId="0" fillId="33" borderId="22" xfId="51" applyFill="1" applyBorder="1">
      <alignment/>
      <protection/>
    </xf>
    <xf numFmtId="3" fontId="0" fillId="33" borderId="22" xfId="51" applyNumberFormat="1" applyFill="1" applyBorder="1" applyAlignment="1">
      <alignment horizontal="right"/>
      <protection/>
    </xf>
    <xf numFmtId="3" fontId="0" fillId="33" borderId="22" xfId="51" applyNumberFormat="1" applyFont="1" applyFill="1" applyBorder="1" applyAlignment="1">
      <alignment horizontal="right"/>
      <protection/>
    </xf>
    <xf numFmtId="3" fontId="3" fillId="33" borderId="15" xfId="51" applyNumberFormat="1" applyFont="1" applyFill="1" applyBorder="1" applyAlignment="1">
      <alignment horizontal="right"/>
      <protection/>
    </xf>
    <xf numFmtId="3" fontId="3" fillId="33" borderId="15" xfId="51" applyNumberFormat="1" applyFont="1" applyFill="1" applyBorder="1" applyAlignment="1">
      <alignment horizontal="right"/>
      <protection/>
    </xf>
    <xf numFmtId="0" fontId="3" fillId="33" borderId="16" xfId="51" applyFont="1" applyFill="1" applyBorder="1">
      <alignment/>
      <protection/>
    </xf>
    <xf numFmtId="0" fontId="3" fillId="33" borderId="0" xfId="51" applyFont="1" applyFill="1">
      <alignment/>
      <protection/>
    </xf>
    <xf numFmtId="3" fontId="0" fillId="33" borderId="23" xfId="51" applyNumberFormat="1" applyFill="1" applyBorder="1" applyAlignment="1">
      <alignment horizontal="right"/>
      <protection/>
    </xf>
    <xf numFmtId="3" fontId="0" fillId="33" borderId="23" xfId="51" applyNumberFormat="1" applyFont="1" applyFill="1" applyBorder="1" applyAlignment="1">
      <alignment horizontal="right"/>
      <protection/>
    </xf>
    <xf numFmtId="0" fontId="0" fillId="33" borderId="24" xfId="51" applyFill="1" applyBorder="1">
      <alignment/>
      <protection/>
    </xf>
    <xf numFmtId="3" fontId="3" fillId="33" borderId="25" xfId="51" applyNumberFormat="1" applyFont="1" applyFill="1" applyBorder="1" applyAlignment="1">
      <alignment horizontal="right"/>
      <protection/>
    </xf>
    <xf numFmtId="3" fontId="3" fillId="33" borderId="26" xfId="51" applyNumberFormat="1" applyFont="1" applyFill="1" applyBorder="1" applyAlignment="1">
      <alignment horizontal="right"/>
      <protection/>
    </xf>
    <xf numFmtId="3" fontId="3" fillId="33" borderId="26" xfId="51" applyNumberFormat="1" applyFont="1" applyFill="1" applyBorder="1" applyAlignment="1">
      <alignment horizontal="right"/>
      <protection/>
    </xf>
    <xf numFmtId="3" fontId="3" fillId="33" borderId="19" xfId="51" applyNumberFormat="1" applyFont="1" applyFill="1" applyBorder="1" applyAlignment="1">
      <alignment horizontal="right"/>
      <protection/>
    </xf>
    <xf numFmtId="3" fontId="0" fillId="33" borderId="25" xfId="51" applyNumberFormat="1" applyFill="1" applyBorder="1" applyAlignment="1">
      <alignment horizontal="right"/>
      <protection/>
    </xf>
    <xf numFmtId="3" fontId="0" fillId="33" borderId="26" xfId="51" applyNumberFormat="1" applyFill="1" applyBorder="1" applyAlignment="1">
      <alignment horizontal="right"/>
      <protection/>
    </xf>
    <xf numFmtId="3" fontId="0" fillId="33" borderId="26" xfId="51" applyNumberFormat="1" applyFont="1" applyFill="1" applyBorder="1" applyAlignment="1">
      <alignment horizontal="right"/>
      <protection/>
    </xf>
    <xf numFmtId="3" fontId="0" fillId="33" borderId="19" xfId="51" applyNumberFormat="1" applyFont="1" applyFill="1" applyBorder="1" applyAlignment="1">
      <alignment horizontal="right"/>
      <protection/>
    </xf>
    <xf numFmtId="0" fontId="3" fillId="33" borderId="0" xfId="51" applyFont="1" applyFill="1">
      <alignment/>
      <protection/>
    </xf>
    <xf numFmtId="0" fontId="3" fillId="33" borderId="14" xfId="51" applyFont="1" applyFill="1" applyBorder="1">
      <alignment/>
      <protection/>
    </xf>
    <xf numFmtId="0" fontId="3" fillId="33" borderId="15" xfId="51" applyFont="1" applyFill="1" applyBorder="1">
      <alignment/>
      <protection/>
    </xf>
    <xf numFmtId="0" fontId="3" fillId="33" borderId="15" xfId="51" applyFont="1" applyFill="1" applyBorder="1" applyAlignment="1">
      <alignment horizontal="left"/>
      <protection/>
    </xf>
    <xf numFmtId="0" fontId="3" fillId="33" borderId="15" xfId="51" applyFont="1" applyFill="1" applyBorder="1" applyAlignment="1" quotePrefix="1">
      <alignment horizontal="left"/>
      <protection/>
    </xf>
    <xf numFmtId="3" fontId="3" fillId="33" borderId="16" xfId="51" applyNumberFormat="1" applyFont="1" applyFill="1" applyBorder="1">
      <alignment/>
      <protection/>
    </xf>
    <xf numFmtId="3" fontId="3" fillId="33" borderId="14" xfId="51" applyNumberFormat="1" applyFont="1" applyFill="1" applyBorder="1">
      <alignment/>
      <protection/>
    </xf>
    <xf numFmtId="0" fontId="0" fillId="33" borderId="16" xfId="51" applyFont="1" applyFill="1" applyBorder="1">
      <alignment/>
      <protection/>
    </xf>
    <xf numFmtId="3" fontId="0" fillId="33" borderId="15" xfId="51" applyNumberFormat="1" applyFont="1" applyFill="1" applyBorder="1" applyAlignment="1">
      <alignment horizontal="right"/>
      <protection/>
    </xf>
    <xf numFmtId="0" fontId="3" fillId="33" borderId="27" xfId="51" applyFont="1" applyFill="1" applyBorder="1" applyAlignment="1">
      <alignment horizontal="left" vertical="center"/>
      <protection/>
    </xf>
    <xf numFmtId="3" fontId="3" fillId="33" borderId="28" xfId="51" applyNumberFormat="1" applyFont="1" applyFill="1" applyBorder="1" applyAlignment="1">
      <alignment horizontal="right" vertical="center"/>
      <protection/>
    </xf>
    <xf numFmtId="3" fontId="3" fillId="33" borderId="28" xfId="51" applyNumberFormat="1" applyFont="1" applyFill="1" applyBorder="1" applyAlignment="1">
      <alignment horizontal="right" vertical="center"/>
      <protection/>
    </xf>
    <xf numFmtId="0" fontId="2" fillId="33" borderId="0" xfId="51" applyFont="1" applyFill="1" applyAlignment="1">
      <alignment vertical="center"/>
      <protection/>
    </xf>
    <xf numFmtId="0" fontId="0" fillId="33" borderId="0" xfId="51" applyFill="1" applyBorder="1" applyAlignment="1">
      <alignment horizontal="left"/>
      <protection/>
    </xf>
    <xf numFmtId="172" fontId="0" fillId="33" borderId="0" xfId="51" applyNumberFormat="1" applyFill="1" applyBorder="1" applyProtection="1">
      <alignment/>
      <protection/>
    </xf>
    <xf numFmtId="0" fontId="4" fillId="33" borderId="0" xfId="52" applyFont="1" applyFill="1" applyAlignment="1">
      <alignment horizontal="left"/>
      <protection/>
    </xf>
    <xf numFmtId="172" fontId="0" fillId="33" borderId="0" xfId="51" applyNumberFormat="1" applyFont="1" applyFill="1" applyBorder="1" applyProtection="1">
      <alignment/>
      <protection/>
    </xf>
    <xf numFmtId="0" fontId="0" fillId="8" borderId="11" xfId="51" applyFont="1" applyFill="1" applyBorder="1" applyAlignment="1">
      <alignment horizontal="center"/>
      <protection/>
    </xf>
    <xf numFmtId="0" fontId="0" fillId="8" borderId="15" xfId="51" applyFont="1" applyFill="1" applyBorder="1" applyAlignment="1">
      <alignment horizontal="center"/>
      <protection/>
    </xf>
    <xf numFmtId="0" fontId="0" fillId="8" borderId="15" xfId="51" applyFont="1" applyFill="1" applyBorder="1">
      <alignment/>
      <protection/>
    </xf>
    <xf numFmtId="0" fontId="0" fillId="8" borderId="15" xfId="51" applyFont="1" applyFill="1" applyBorder="1" applyAlignment="1" quotePrefix="1">
      <alignment horizontal="center"/>
      <protection/>
    </xf>
    <xf numFmtId="0" fontId="0" fillId="8" borderId="21" xfId="51" applyFont="1" applyFill="1" applyBorder="1">
      <alignment/>
      <protection/>
    </xf>
    <xf numFmtId="0" fontId="0" fillId="8" borderId="29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VP 98  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F24" sqref="F24"/>
    </sheetView>
  </sheetViews>
  <sheetFormatPr defaultColWidth="12.6640625" defaultRowHeight="15"/>
  <cols>
    <col min="1" max="1" width="32.88671875" style="1" customWidth="1"/>
    <col min="2" max="2" width="15.77734375" style="1" hidden="1" customWidth="1"/>
    <col min="3" max="4" width="15.77734375" style="1" customWidth="1"/>
    <col min="5" max="5" width="16.6640625" style="1" customWidth="1"/>
    <col min="6" max="6" width="16.77734375" style="1" customWidth="1"/>
    <col min="7" max="7" width="16.21484375" style="1" customWidth="1"/>
    <col min="8" max="8" width="15.21484375" style="1" customWidth="1"/>
    <col min="9" max="16384" width="12.6640625" style="1" customWidth="1"/>
  </cols>
  <sheetData>
    <row r="1" spans="7:8" ht="15">
      <c r="G1" s="2"/>
      <c r="H1" s="2"/>
    </row>
    <row r="2" spans="1:8" ht="18">
      <c r="A2" s="3" t="s">
        <v>0</v>
      </c>
      <c r="B2" s="4"/>
      <c r="C2" s="4"/>
      <c r="D2" s="4"/>
      <c r="E2" s="4"/>
      <c r="F2" s="4"/>
      <c r="G2" s="4"/>
      <c r="H2" s="4"/>
    </row>
    <row r="3" spans="1:8" ht="18">
      <c r="A3" s="5" t="s">
        <v>30</v>
      </c>
      <c r="B3" s="4"/>
      <c r="C3" s="4"/>
      <c r="D3" s="4"/>
      <c r="E3" s="4"/>
      <c r="F3" s="4"/>
      <c r="G3" s="4"/>
      <c r="H3" s="4"/>
    </row>
    <row r="4" spans="1:8" ht="18">
      <c r="A4" s="19"/>
      <c r="B4" s="4"/>
      <c r="C4" s="4"/>
      <c r="D4" s="4"/>
      <c r="E4" s="4"/>
      <c r="F4" s="4"/>
      <c r="G4" s="4"/>
      <c r="H4" s="4"/>
    </row>
    <row r="5" spans="1:8" ht="18">
      <c r="A5" s="5"/>
      <c r="B5" s="6"/>
      <c r="C5" s="6"/>
      <c r="D5" s="6"/>
      <c r="E5" s="6"/>
      <c r="F5" s="6"/>
      <c r="G5" s="6"/>
      <c r="H5" s="6"/>
    </row>
    <row r="6" spans="1:8" ht="21.75" customHeight="1">
      <c r="A6" s="7" t="s">
        <v>1</v>
      </c>
      <c r="B6" s="8" t="s">
        <v>1</v>
      </c>
      <c r="C6" s="8"/>
      <c r="D6" s="8"/>
      <c r="E6" s="6"/>
      <c r="F6" s="6"/>
      <c r="G6" s="6"/>
      <c r="H6" s="6"/>
    </row>
    <row r="7" spans="1:9" ht="15">
      <c r="A7" s="20"/>
      <c r="B7" s="21"/>
      <c r="C7" s="21"/>
      <c r="D7" s="21"/>
      <c r="E7" s="82"/>
      <c r="F7" s="82"/>
      <c r="G7" s="22"/>
      <c r="H7" s="23"/>
      <c r="I7" s="24"/>
    </row>
    <row r="8" spans="1:9" ht="15">
      <c r="A8" s="25"/>
      <c r="B8" s="26" t="s">
        <v>2</v>
      </c>
      <c r="C8" s="26" t="s">
        <v>31</v>
      </c>
      <c r="D8" s="26" t="s">
        <v>36</v>
      </c>
      <c r="E8" s="83" t="s">
        <v>2</v>
      </c>
      <c r="F8" s="83" t="s">
        <v>2</v>
      </c>
      <c r="G8" s="87" t="s">
        <v>3</v>
      </c>
      <c r="H8" s="88"/>
      <c r="I8" s="24"/>
    </row>
    <row r="9" spans="1:9" ht="18">
      <c r="A9" s="28" t="s">
        <v>4</v>
      </c>
      <c r="B9" s="29" t="s">
        <v>5</v>
      </c>
      <c r="C9" s="30"/>
      <c r="D9" s="27" t="s">
        <v>37</v>
      </c>
      <c r="E9" s="84"/>
      <c r="F9" s="84"/>
      <c r="G9" s="32"/>
      <c r="H9" s="31"/>
      <c r="I9" s="24"/>
    </row>
    <row r="10" spans="1:9" ht="15">
      <c r="A10" s="33"/>
      <c r="B10" s="34">
        <v>2003</v>
      </c>
      <c r="C10" s="30">
        <v>2012</v>
      </c>
      <c r="D10" s="35">
        <v>2013</v>
      </c>
      <c r="E10" s="85">
        <v>2014</v>
      </c>
      <c r="F10" s="85">
        <v>2015</v>
      </c>
      <c r="G10" s="35">
        <v>2016</v>
      </c>
      <c r="H10" s="35">
        <v>2017</v>
      </c>
      <c r="I10" s="24"/>
    </row>
    <row r="11" spans="1:9" ht="15">
      <c r="A11" s="36" t="s">
        <v>6</v>
      </c>
      <c r="B11" s="29" t="s">
        <v>7</v>
      </c>
      <c r="C11" s="30" t="s">
        <v>7</v>
      </c>
      <c r="D11" s="27" t="s">
        <v>7</v>
      </c>
      <c r="E11" s="83" t="s">
        <v>7</v>
      </c>
      <c r="F11" s="83" t="s">
        <v>7</v>
      </c>
      <c r="G11" s="27" t="s">
        <v>7</v>
      </c>
      <c r="H11" s="27" t="s">
        <v>7</v>
      </c>
      <c r="I11" s="24"/>
    </row>
    <row r="12" spans="1:9" ht="15">
      <c r="A12" s="37"/>
      <c r="B12" s="38"/>
      <c r="C12" s="39"/>
      <c r="D12" s="40"/>
      <c r="E12" s="86"/>
      <c r="F12" s="86"/>
      <c r="G12" s="40"/>
      <c r="H12" s="41"/>
      <c r="I12" s="24"/>
    </row>
    <row r="13" spans="1:9" ht="15" customHeight="1">
      <c r="A13" s="33"/>
      <c r="B13" s="42"/>
      <c r="C13" s="42"/>
      <c r="D13" s="43"/>
      <c r="E13" s="43"/>
      <c r="F13" s="43"/>
      <c r="G13" s="43"/>
      <c r="H13" s="43"/>
      <c r="I13" s="24"/>
    </row>
    <row r="14" spans="1:9" ht="15" customHeight="1">
      <c r="A14" s="44" t="s">
        <v>8</v>
      </c>
      <c r="B14" s="42"/>
      <c r="C14" s="42"/>
      <c r="D14" s="43"/>
      <c r="E14" s="43"/>
      <c r="F14" s="43"/>
      <c r="G14" s="43"/>
      <c r="H14" s="43"/>
      <c r="I14" s="24"/>
    </row>
    <row r="15" spans="1:9" ht="15" customHeight="1">
      <c r="A15" s="45"/>
      <c r="B15" s="42"/>
      <c r="C15" s="42"/>
      <c r="D15" s="43"/>
      <c r="E15" s="43"/>
      <c r="F15" s="43"/>
      <c r="G15" s="43"/>
      <c r="H15" s="43"/>
      <c r="I15" s="24"/>
    </row>
    <row r="16" spans="1:9" ht="15" customHeight="1">
      <c r="A16" s="46" t="s">
        <v>9</v>
      </c>
      <c r="B16" s="42">
        <v>920300</v>
      </c>
      <c r="C16" s="42">
        <v>1094657</v>
      </c>
      <c r="D16" s="43">
        <v>400000</v>
      </c>
      <c r="E16" s="43">
        <v>888000</v>
      </c>
      <c r="F16" s="43">
        <v>650000</v>
      </c>
      <c r="G16" s="43">
        <v>1000000</v>
      </c>
      <c r="H16" s="43">
        <v>1000000</v>
      </c>
      <c r="I16" s="24"/>
    </row>
    <row r="17" spans="1:9" ht="15" customHeight="1">
      <c r="A17" s="33"/>
      <c r="B17" s="42"/>
      <c r="C17" s="42"/>
      <c r="D17" s="43"/>
      <c r="E17" s="43"/>
      <c r="F17" s="43"/>
      <c r="G17" s="43"/>
      <c r="H17" s="43"/>
      <c r="I17" s="24"/>
    </row>
    <row r="18" spans="1:9" ht="15" customHeight="1">
      <c r="A18" s="46" t="s">
        <v>11</v>
      </c>
      <c r="B18" s="42">
        <v>4463600</v>
      </c>
      <c r="C18" s="42">
        <f>7664327+220408</f>
        <v>7884735</v>
      </c>
      <c r="D18" s="43">
        <f>9292500+29100</f>
        <v>9321600</v>
      </c>
      <c r="E18" s="43">
        <v>10659900</v>
      </c>
      <c r="F18" s="43">
        <v>12490100</v>
      </c>
      <c r="G18" s="43">
        <v>14000000</v>
      </c>
      <c r="H18" s="43">
        <v>15000000</v>
      </c>
      <c r="I18" s="24"/>
    </row>
    <row r="19" spans="1:9" ht="15" customHeight="1">
      <c r="A19" s="33"/>
      <c r="B19" s="42"/>
      <c r="C19" s="42"/>
      <c r="D19" s="43"/>
      <c r="E19" s="43"/>
      <c r="F19" s="43"/>
      <c r="G19" s="43"/>
      <c r="H19" s="43"/>
      <c r="I19" s="24"/>
    </row>
    <row r="20" spans="1:9" ht="15" customHeight="1">
      <c r="A20" s="46" t="s">
        <v>10</v>
      </c>
      <c r="B20" s="42">
        <v>7083900</v>
      </c>
      <c r="C20" s="42">
        <v>6917375</v>
      </c>
      <c r="D20" s="43">
        <v>8438300</v>
      </c>
      <c r="E20" s="43">
        <v>6713500</v>
      </c>
      <c r="F20" s="43">
        <v>7170000</v>
      </c>
      <c r="G20" s="43">
        <v>6000000</v>
      </c>
      <c r="H20" s="43">
        <v>4000000</v>
      </c>
      <c r="I20" s="24"/>
    </row>
    <row r="21" spans="1:9" ht="15" customHeight="1">
      <c r="A21" s="33"/>
      <c r="B21" s="42"/>
      <c r="C21" s="42"/>
      <c r="D21" s="43"/>
      <c r="E21" s="43"/>
      <c r="F21" s="43"/>
      <c r="G21" s="43"/>
      <c r="H21" s="43"/>
      <c r="I21" s="24"/>
    </row>
    <row r="22" spans="1:9" ht="15" customHeight="1">
      <c r="A22" s="46" t="s">
        <v>12</v>
      </c>
      <c r="B22" s="42">
        <v>2479800</v>
      </c>
      <c r="C22" s="42">
        <v>4112664</v>
      </c>
      <c r="D22" s="43">
        <v>4282800</v>
      </c>
      <c r="E22" s="43">
        <v>4818500</v>
      </c>
      <c r="F22" s="43">
        <v>3759400</v>
      </c>
      <c r="G22" s="43">
        <v>4000000</v>
      </c>
      <c r="H22" s="43">
        <v>4000000</v>
      </c>
      <c r="I22" s="24"/>
    </row>
    <row r="23" spans="1:9" ht="15" customHeight="1">
      <c r="A23" s="47"/>
      <c r="B23" s="48"/>
      <c r="C23" s="48"/>
      <c r="D23" s="49"/>
      <c r="E23" s="49"/>
      <c r="F23" s="49"/>
      <c r="G23" s="49"/>
      <c r="H23" s="49"/>
      <c r="I23" s="24"/>
    </row>
    <row r="24" spans="1:9" ht="15" customHeight="1">
      <c r="A24" s="44" t="s">
        <v>13</v>
      </c>
      <c r="B24" s="50">
        <f>SUM(B16:B22)</f>
        <v>14947600</v>
      </c>
      <c r="C24" s="50">
        <f>SUM(C16:C22)</f>
        <v>20009431</v>
      </c>
      <c r="D24" s="51">
        <f>SUM(D16:D22)</f>
        <v>22442700</v>
      </c>
      <c r="E24" s="51">
        <f>SUM(E16:E22)</f>
        <v>23079900</v>
      </c>
      <c r="F24" s="51">
        <f>SUM(F16:F22)</f>
        <v>24069500</v>
      </c>
      <c r="G24" s="51">
        <f>SUM(G16:G23)</f>
        <v>25000000</v>
      </c>
      <c r="H24" s="51">
        <f>SUM(H16:H23)</f>
        <v>24000000</v>
      </c>
      <c r="I24" s="24"/>
    </row>
    <row r="25" spans="1:9" ht="15" customHeight="1">
      <c r="A25" s="44"/>
      <c r="B25" s="42"/>
      <c r="C25" s="42"/>
      <c r="D25" s="43"/>
      <c r="E25" s="43"/>
      <c r="F25" s="43"/>
      <c r="G25" s="43"/>
      <c r="H25" s="43"/>
      <c r="I25" s="24"/>
    </row>
    <row r="26" spans="1:9" s="9" customFormat="1" ht="15" customHeight="1">
      <c r="A26" s="52" t="s">
        <v>14</v>
      </c>
      <c r="B26" s="50">
        <v>787400</v>
      </c>
      <c r="C26" s="50">
        <v>435401</v>
      </c>
      <c r="D26" s="51">
        <v>854100</v>
      </c>
      <c r="E26" s="51">
        <v>756800</v>
      </c>
      <c r="F26" s="51">
        <v>1145000</v>
      </c>
      <c r="G26" s="51">
        <v>680000</v>
      </c>
      <c r="H26" s="51">
        <v>630000</v>
      </c>
      <c r="I26" s="53"/>
    </row>
    <row r="27" spans="1:12" ht="15" customHeight="1">
      <c r="A27" s="33"/>
      <c r="B27" s="42"/>
      <c r="C27" s="42"/>
      <c r="D27" s="43"/>
      <c r="E27" s="43"/>
      <c r="F27" s="43"/>
      <c r="G27" s="43"/>
      <c r="H27" s="43"/>
      <c r="I27" s="24"/>
      <c r="L27" s="18"/>
    </row>
    <row r="28" spans="1:9" ht="15" customHeight="1">
      <c r="A28" s="46" t="s">
        <v>15</v>
      </c>
      <c r="B28" s="42">
        <v>23570600</v>
      </c>
      <c r="C28" s="42">
        <v>13479746</v>
      </c>
      <c r="D28" s="43">
        <v>11384900</v>
      </c>
      <c r="E28" s="43">
        <f>14777500-770000</f>
        <v>14007500</v>
      </c>
      <c r="F28" s="43">
        <f>11498800-450000</f>
        <v>11048800</v>
      </c>
      <c r="G28" s="43">
        <v>9112100</v>
      </c>
      <c r="H28" s="43">
        <v>9602800</v>
      </c>
      <c r="I28" s="24"/>
    </row>
    <row r="29" spans="1:9" ht="15" customHeight="1">
      <c r="A29" s="33"/>
      <c r="B29" s="42"/>
      <c r="C29" s="42"/>
      <c r="D29" s="43"/>
      <c r="E29" s="43"/>
      <c r="F29" s="43"/>
      <c r="G29" s="43"/>
      <c r="H29" s="43"/>
      <c r="I29" s="24"/>
    </row>
    <row r="30" spans="1:9" ht="15" customHeight="1">
      <c r="A30" s="46" t="s">
        <v>16</v>
      </c>
      <c r="B30" s="42">
        <v>2265000</v>
      </c>
      <c r="C30" s="42">
        <v>1890558</v>
      </c>
      <c r="D30" s="43">
        <v>1021200</v>
      </c>
      <c r="E30" s="43">
        <f>1062000-100000</f>
        <v>962000</v>
      </c>
      <c r="F30" s="43">
        <f>1253100-100000</f>
        <v>1153100</v>
      </c>
      <c r="G30" s="43">
        <v>3032800</v>
      </c>
      <c r="H30" s="43">
        <v>1156400</v>
      </c>
      <c r="I30" s="24"/>
    </row>
    <row r="31" spans="1:9" ht="15" customHeight="1">
      <c r="A31" s="33"/>
      <c r="B31" s="42"/>
      <c r="C31" s="42"/>
      <c r="D31" s="43"/>
      <c r="E31" s="43"/>
      <c r="F31" s="43"/>
      <c r="G31" s="43"/>
      <c r="H31" s="43"/>
      <c r="I31" s="24"/>
    </row>
    <row r="32" spans="1:9" ht="15" customHeight="1">
      <c r="A32" s="46" t="s">
        <v>17</v>
      </c>
      <c r="B32" s="42">
        <v>1073700</v>
      </c>
      <c r="C32" s="42">
        <v>1225305</v>
      </c>
      <c r="D32" s="43">
        <v>1075200</v>
      </c>
      <c r="E32" s="43">
        <f>1230000-100000</f>
        <v>1130000</v>
      </c>
      <c r="F32" s="43">
        <f>1865000-100000</f>
        <v>1765000</v>
      </c>
      <c r="G32" s="43">
        <v>2407000</v>
      </c>
      <c r="H32" s="43">
        <v>3050000</v>
      </c>
      <c r="I32" s="24"/>
    </row>
    <row r="33" spans="1:9" ht="15" customHeight="1">
      <c r="A33" s="33"/>
      <c r="B33" s="42"/>
      <c r="C33" s="42"/>
      <c r="D33" s="43"/>
      <c r="E33" s="43"/>
      <c r="F33" s="43"/>
      <c r="G33" s="43"/>
      <c r="H33" s="43"/>
      <c r="I33" s="24"/>
    </row>
    <row r="34" spans="1:9" ht="15" customHeight="1">
      <c r="A34" s="46" t="s">
        <v>18</v>
      </c>
      <c r="B34" s="42">
        <v>2096300</v>
      </c>
      <c r="C34" s="42">
        <v>792884</v>
      </c>
      <c r="D34" s="43">
        <v>2127200</v>
      </c>
      <c r="E34" s="43">
        <f>3633000-100000</f>
        <v>3533000</v>
      </c>
      <c r="F34" s="43">
        <f>4281000-100000</f>
        <v>4181000</v>
      </c>
      <c r="G34" s="43">
        <v>4300000</v>
      </c>
      <c r="H34" s="43">
        <v>5277300</v>
      </c>
      <c r="I34" s="24"/>
    </row>
    <row r="35" spans="1:9" ht="15" customHeight="1">
      <c r="A35" s="46"/>
      <c r="B35" s="54"/>
      <c r="C35" s="54"/>
      <c r="D35" s="55"/>
      <c r="E35" s="43"/>
      <c r="F35" s="43"/>
      <c r="G35" s="43"/>
      <c r="H35" s="43"/>
      <c r="I35" s="24"/>
    </row>
    <row r="36" spans="1:9" ht="15" customHeight="1">
      <c r="A36" s="46" t="s">
        <v>19</v>
      </c>
      <c r="B36" s="54">
        <v>0</v>
      </c>
      <c r="C36" s="54">
        <v>0</v>
      </c>
      <c r="D36" s="55">
        <v>60000</v>
      </c>
      <c r="E36" s="43">
        <v>15000</v>
      </c>
      <c r="F36" s="43">
        <v>25000</v>
      </c>
      <c r="G36" s="43">
        <v>10000</v>
      </c>
      <c r="H36" s="43">
        <v>95000</v>
      </c>
      <c r="I36" s="24"/>
    </row>
    <row r="37" spans="1:9" ht="15" customHeight="1">
      <c r="A37" s="46"/>
      <c r="B37" s="54"/>
      <c r="C37" s="54"/>
      <c r="D37" s="55"/>
      <c r="E37" s="43"/>
      <c r="F37" s="43"/>
      <c r="G37" s="43"/>
      <c r="H37" s="43"/>
      <c r="I37" s="24"/>
    </row>
    <row r="38" spans="1:9" ht="15" customHeight="1">
      <c r="A38" s="46" t="s">
        <v>23</v>
      </c>
      <c r="B38" s="54"/>
      <c r="C38" s="54">
        <v>952234</v>
      </c>
      <c r="D38" s="55">
        <v>1520000</v>
      </c>
      <c r="E38" s="43">
        <f>770000+100000+100000+100000</f>
        <v>1070000</v>
      </c>
      <c r="F38" s="43">
        <f>450000+100000+100000+100000</f>
        <v>750000</v>
      </c>
      <c r="G38" s="43">
        <v>600000</v>
      </c>
      <c r="H38" s="43">
        <v>600000</v>
      </c>
      <c r="I38" s="24"/>
    </row>
    <row r="39" spans="1:9" ht="15" customHeight="1">
      <c r="A39" s="56"/>
      <c r="B39" s="57"/>
      <c r="C39" s="58"/>
      <c r="D39" s="59"/>
      <c r="E39" s="60"/>
      <c r="F39" s="60"/>
      <c r="G39" s="60"/>
      <c r="H39" s="60"/>
      <c r="I39" s="24"/>
    </row>
    <row r="40" spans="1:9" ht="15" customHeight="1">
      <c r="A40" s="44" t="s">
        <v>20</v>
      </c>
      <c r="B40" s="50">
        <f>SUM(B28:B36)</f>
        <v>29005600</v>
      </c>
      <c r="C40" s="50">
        <f aca="true" t="shared" si="0" ref="C40:H40">SUM(C28:C38)</f>
        <v>18340727</v>
      </c>
      <c r="D40" s="51">
        <f t="shared" si="0"/>
        <v>17188500</v>
      </c>
      <c r="E40" s="51">
        <f t="shared" si="0"/>
        <v>20717500</v>
      </c>
      <c r="F40" s="51">
        <f t="shared" si="0"/>
        <v>18922900</v>
      </c>
      <c r="G40" s="51">
        <f t="shared" si="0"/>
        <v>19461900</v>
      </c>
      <c r="H40" s="51">
        <f t="shared" si="0"/>
        <v>19781500</v>
      </c>
      <c r="I40" s="24"/>
    </row>
    <row r="41" spans="1:9" ht="15" customHeight="1">
      <c r="A41" s="33"/>
      <c r="B41" s="42"/>
      <c r="C41" s="42"/>
      <c r="D41" s="43"/>
      <c r="E41" s="43"/>
      <c r="F41" s="43"/>
      <c r="G41" s="43"/>
      <c r="H41" s="43"/>
      <c r="I41" s="24"/>
    </row>
    <row r="42" spans="1:9" s="9" customFormat="1" ht="15" customHeight="1">
      <c r="A42" s="52" t="s">
        <v>21</v>
      </c>
      <c r="B42" s="50">
        <v>409000</v>
      </c>
      <c r="C42" s="50">
        <v>132999</v>
      </c>
      <c r="D42" s="51">
        <v>290000</v>
      </c>
      <c r="E42" s="51">
        <v>350000</v>
      </c>
      <c r="F42" s="51">
        <v>350000</v>
      </c>
      <c r="G42" s="51">
        <v>350000</v>
      </c>
      <c r="H42" s="51">
        <v>350000</v>
      </c>
      <c r="I42" s="53"/>
    </row>
    <row r="43" spans="1:9" s="9" customFormat="1" ht="15" customHeight="1">
      <c r="A43" s="52"/>
      <c r="B43" s="42"/>
      <c r="C43" s="42"/>
      <c r="D43" s="43"/>
      <c r="E43" s="43"/>
      <c r="F43" s="43"/>
      <c r="G43" s="43"/>
      <c r="H43" s="43"/>
      <c r="I43" s="53"/>
    </row>
    <row r="44" spans="1:9" s="9" customFormat="1" ht="15" customHeight="1">
      <c r="A44" s="52" t="s">
        <v>22</v>
      </c>
      <c r="B44" s="50">
        <v>76700</v>
      </c>
      <c r="C44" s="50">
        <v>0</v>
      </c>
      <c r="D44" s="51">
        <v>100000</v>
      </c>
      <c r="E44" s="51">
        <v>100000</v>
      </c>
      <c r="F44" s="51">
        <v>100000</v>
      </c>
      <c r="G44" s="51">
        <v>100000</v>
      </c>
      <c r="H44" s="51">
        <v>100000</v>
      </c>
      <c r="I44" s="53"/>
    </row>
    <row r="45" spans="1:9" ht="15" customHeight="1">
      <c r="A45" s="33"/>
      <c r="B45" s="42"/>
      <c r="C45" s="42"/>
      <c r="D45" s="43"/>
      <c r="E45" s="43"/>
      <c r="F45" s="43"/>
      <c r="G45" s="43"/>
      <c r="H45" s="43"/>
      <c r="I45" s="24"/>
    </row>
    <row r="46" spans="1:9" s="9" customFormat="1" ht="15" customHeight="1">
      <c r="A46" s="52" t="s">
        <v>23</v>
      </c>
      <c r="B46" s="50">
        <v>25600</v>
      </c>
      <c r="C46" s="50">
        <v>428147</v>
      </c>
      <c r="D46" s="51">
        <v>130000</v>
      </c>
      <c r="E46" s="51">
        <v>130000</v>
      </c>
      <c r="F46" s="51">
        <v>130000</v>
      </c>
      <c r="G46" s="51">
        <v>130000</v>
      </c>
      <c r="H46" s="51">
        <v>130000</v>
      </c>
      <c r="I46" s="53"/>
    </row>
    <row r="47" spans="1:9" ht="15" customHeight="1">
      <c r="A47" s="56"/>
      <c r="B47" s="61"/>
      <c r="C47" s="62"/>
      <c r="D47" s="63"/>
      <c r="E47" s="64"/>
      <c r="F47" s="64"/>
      <c r="G47" s="64"/>
      <c r="H47" s="64"/>
      <c r="I47" s="24"/>
    </row>
    <row r="48" spans="1:9" s="10" customFormat="1" ht="18" customHeight="1">
      <c r="A48" s="44" t="s">
        <v>29</v>
      </c>
      <c r="B48" s="50">
        <f aca="true" t="shared" si="1" ref="B48:H48">B24+B26+B40+B42+B44+B46</f>
        <v>45251900</v>
      </c>
      <c r="C48" s="50">
        <f t="shared" si="1"/>
        <v>39346705</v>
      </c>
      <c r="D48" s="51">
        <f t="shared" si="1"/>
        <v>41005300</v>
      </c>
      <c r="E48" s="51">
        <f t="shared" si="1"/>
        <v>45134200</v>
      </c>
      <c r="F48" s="51">
        <f t="shared" si="1"/>
        <v>44717400</v>
      </c>
      <c r="G48" s="51">
        <f t="shared" si="1"/>
        <v>45721900</v>
      </c>
      <c r="H48" s="51">
        <f t="shared" si="1"/>
        <v>44991500</v>
      </c>
      <c r="I48" s="65"/>
    </row>
    <row r="49" spans="1:9" s="10" customFormat="1" ht="15" customHeight="1">
      <c r="A49" s="44"/>
      <c r="B49" s="50"/>
      <c r="C49" s="50"/>
      <c r="D49" s="51"/>
      <c r="E49" s="51"/>
      <c r="F49" s="51"/>
      <c r="G49" s="51"/>
      <c r="H49" s="51"/>
      <c r="I49" s="65"/>
    </row>
    <row r="50" spans="1:9" s="10" customFormat="1" ht="15" customHeight="1">
      <c r="A50" s="66" t="s">
        <v>32</v>
      </c>
      <c r="B50" s="50"/>
      <c r="C50" s="50">
        <v>1042441</v>
      </c>
      <c r="D50" s="51"/>
      <c r="E50" s="51"/>
      <c r="F50" s="51"/>
      <c r="G50" s="51"/>
      <c r="H50" s="51"/>
      <c r="I50" s="65"/>
    </row>
    <row r="51" spans="1:9" s="10" customFormat="1" ht="15" customHeight="1">
      <c r="A51" s="66"/>
      <c r="B51" s="50"/>
      <c r="C51" s="50"/>
      <c r="D51" s="51"/>
      <c r="E51" s="51"/>
      <c r="F51" s="51"/>
      <c r="G51" s="51"/>
      <c r="H51" s="51"/>
      <c r="I51" s="65"/>
    </row>
    <row r="52" spans="1:9" s="10" customFormat="1" ht="15" customHeight="1">
      <c r="A52" s="66" t="s">
        <v>33</v>
      </c>
      <c r="B52" s="50"/>
      <c r="C52" s="50">
        <v>11672</v>
      </c>
      <c r="D52" s="51"/>
      <c r="E52" s="51"/>
      <c r="F52" s="51"/>
      <c r="G52" s="51"/>
      <c r="H52" s="51"/>
      <c r="I52" s="65"/>
    </row>
    <row r="53" spans="1:9" s="10" customFormat="1" ht="15" customHeight="1">
      <c r="A53" s="66"/>
      <c r="B53" s="50"/>
      <c r="C53" s="50"/>
      <c r="D53" s="51"/>
      <c r="E53" s="51"/>
      <c r="F53" s="51"/>
      <c r="G53" s="51"/>
      <c r="H53" s="51"/>
      <c r="I53" s="65"/>
    </row>
    <row r="54" spans="1:9" s="10" customFormat="1" ht="15" customHeight="1">
      <c r="A54" s="67" t="s">
        <v>24</v>
      </c>
      <c r="B54" s="42"/>
      <c r="C54" s="42"/>
      <c r="D54" s="43"/>
      <c r="E54" s="43"/>
      <c r="F54" s="43"/>
      <c r="G54" s="43"/>
      <c r="H54" s="43"/>
      <c r="I54" s="65"/>
    </row>
    <row r="55" spans="1:9" s="10" customFormat="1" ht="15" customHeight="1">
      <c r="A55" s="68" t="s">
        <v>25</v>
      </c>
      <c r="B55" s="50">
        <v>13533400</v>
      </c>
      <c r="C55" s="50">
        <v>15146505</v>
      </c>
      <c r="D55" s="51">
        <v>14000000</v>
      </c>
      <c r="E55" s="51">
        <v>13200000</v>
      </c>
      <c r="F55" s="51">
        <v>12700000</v>
      </c>
      <c r="G55" s="51">
        <v>12500000</v>
      </c>
      <c r="H55" s="51">
        <v>12200000</v>
      </c>
      <c r="I55" s="65"/>
    </row>
    <row r="56" spans="1:9" s="10" customFormat="1" ht="15" customHeight="1">
      <c r="A56" s="69"/>
      <c r="B56" s="42"/>
      <c r="C56" s="42"/>
      <c r="D56" s="43"/>
      <c r="E56" s="43"/>
      <c r="F56" s="43"/>
      <c r="G56" s="43"/>
      <c r="H56" s="43"/>
      <c r="I56" s="65"/>
    </row>
    <row r="57" spans="1:9" s="10" customFormat="1" ht="15" customHeight="1">
      <c r="A57" s="70" t="s">
        <v>27</v>
      </c>
      <c r="B57" s="50">
        <v>19729200</v>
      </c>
      <c r="C57" s="50">
        <v>17003147</v>
      </c>
      <c r="D57" s="51">
        <v>15855000</v>
      </c>
      <c r="E57" s="51">
        <v>15412900</v>
      </c>
      <c r="F57" s="51">
        <v>16258000</v>
      </c>
      <c r="G57" s="51">
        <v>17012900</v>
      </c>
      <c r="H57" s="51">
        <v>16787800</v>
      </c>
      <c r="I57" s="65"/>
    </row>
    <row r="58" spans="1:9" s="10" customFormat="1" ht="15" customHeight="1">
      <c r="A58" s="71" t="s">
        <v>28</v>
      </c>
      <c r="B58" s="50"/>
      <c r="C58" s="50">
        <v>4360574</v>
      </c>
      <c r="D58" s="51">
        <v>4360600</v>
      </c>
      <c r="E58" s="51">
        <v>4360600</v>
      </c>
      <c r="F58" s="51">
        <v>4360600</v>
      </c>
      <c r="G58" s="51">
        <v>4360600</v>
      </c>
      <c r="H58" s="51">
        <v>4360600</v>
      </c>
      <c r="I58" s="65"/>
    </row>
    <row r="59" spans="1:9" s="10" customFormat="1" ht="15" customHeight="1">
      <c r="A59" s="71"/>
      <c r="B59" s="50"/>
      <c r="C59" s="50"/>
      <c r="D59" s="51"/>
      <c r="E59" s="51"/>
      <c r="F59" s="51"/>
      <c r="G59" s="51"/>
      <c r="H59" s="51"/>
      <c r="I59" s="65"/>
    </row>
    <row r="60" spans="1:9" s="10" customFormat="1" ht="15" customHeight="1">
      <c r="A60" s="71" t="s">
        <v>34</v>
      </c>
      <c r="B60" s="50"/>
      <c r="C60" s="50">
        <v>1978731</v>
      </c>
      <c r="D60" s="51"/>
      <c r="E60" s="51"/>
      <c r="F60" s="51"/>
      <c r="G60" s="51"/>
      <c r="H60" s="51"/>
      <c r="I60" s="65"/>
    </row>
    <row r="61" spans="1:9" s="10" customFormat="1" ht="15" customHeight="1">
      <c r="A61" s="71"/>
      <c r="B61" s="50"/>
      <c r="C61" s="50"/>
      <c r="D61" s="51"/>
      <c r="E61" s="51"/>
      <c r="F61" s="51"/>
      <c r="G61" s="51"/>
      <c r="H61" s="51"/>
      <c r="I61" s="65"/>
    </row>
    <row r="62" spans="1:9" ht="15" customHeight="1">
      <c r="A62" s="72" t="s">
        <v>35</v>
      </c>
      <c r="B62" s="42"/>
      <c r="C62" s="73">
        <v>4030795</v>
      </c>
      <c r="D62" s="43">
        <v>5492000</v>
      </c>
      <c r="E62" s="43"/>
      <c r="F62" s="43"/>
      <c r="G62" s="43"/>
      <c r="H62" s="43"/>
      <c r="I62" s="24"/>
    </row>
    <row r="63" spans="1:9" s="11" customFormat="1" ht="33" customHeight="1">
      <c r="A63" s="74" t="s">
        <v>26</v>
      </c>
      <c r="B63" s="75" t="e">
        <f>B48+#REF!+#REF!+B55+B57</f>
        <v>#REF!</v>
      </c>
      <c r="C63" s="75">
        <f>C48+C55+C57+C58+C50+C52+C60+C62</f>
        <v>82920570</v>
      </c>
      <c r="D63" s="76">
        <f>D48+D50+D52+D55+D57+D58+D60+D62</f>
        <v>80712900</v>
      </c>
      <c r="E63" s="76">
        <f>E48+E55+E57+E58+E50+E52+E60+E62</f>
        <v>78107700</v>
      </c>
      <c r="F63" s="76">
        <f>F48+F55+F57+F58+F50+F52+F60+F62</f>
        <v>78036000</v>
      </c>
      <c r="G63" s="76">
        <f>G48+G55+G57+G58+G50+G52+G60+G62</f>
        <v>79595400</v>
      </c>
      <c r="H63" s="76">
        <f>H48+H55+H57+H58+H50+H52+H60+H62</f>
        <v>78339900</v>
      </c>
      <c r="I63" s="77"/>
    </row>
    <row r="64" spans="1:9" ht="15" customHeight="1">
      <c r="A64" s="78"/>
      <c r="B64" s="79"/>
      <c r="C64" s="79"/>
      <c r="D64" s="79"/>
      <c r="E64" s="79"/>
      <c r="F64" s="79"/>
      <c r="G64" s="79"/>
      <c r="H64" s="79"/>
      <c r="I64" s="24"/>
    </row>
    <row r="65" spans="1:9" ht="23.25" customHeight="1">
      <c r="A65" s="80"/>
      <c r="B65" s="79"/>
      <c r="C65" s="79"/>
      <c r="D65" s="79"/>
      <c r="E65" s="81"/>
      <c r="F65" s="81"/>
      <c r="G65" s="81"/>
      <c r="H65" s="81"/>
      <c r="I65" s="24"/>
    </row>
    <row r="66" spans="1:8" ht="15" customHeight="1">
      <c r="A66" s="12"/>
      <c r="B66" s="13"/>
      <c r="C66" s="13"/>
      <c r="D66" s="13"/>
      <c r="E66" s="13"/>
      <c r="F66" s="13"/>
      <c r="G66" s="13"/>
      <c r="H66" s="13"/>
    </row>
    <row r="67" spans="1:8" ht="15" customHeight="1">
      <c r="A67" s="12"/>
      <c r="B67" s="13"/>
      <c r="C67" s="13"/>
      <c r="D67" s="13"/>
      <c r="E67" s="13"/>
      <c r="F67" s="13"/>
      <c r="G67" s="13"/>
      <c r="H67" s="13"/>
    </row>
    <row r="68" spans="1:8" ht="15" customHeight="1">
      <c r="A68" s="12"/>
      <c r="B68" s="13"/>
      <c r="C68" s="13"/>
      <c r="D68" s="13"/>
      <c r="E68" s="13"/>
      <c r="F68" s="13"/>
      <c r="G68" s="13"/>
      <c r="H68" s="13"/>
    </row>
    <row r="69" spans="1:8" ht="15" customHeight="1">
      <c r="A69" s="12"/>
      <c r="B69" s="13"/>
      <c r="C69" s="13"/>
      <c r="D69" s="13"/>
      <c r="E69" s="13"/>
      <c r="F69" s="13"/>
      <c r="G69" s="13"/>
      <c r="H69" s="13"/>
    </row>
    <row r="70" ht="15" customHeight="1">
      <c r="A70" s="14" t="s">
        <v>1</v>
      </c>
    </row>
    <row r="71" spans="1:8" ht="15" customHeight="1">
      <c r="A71" s="1" t="s">
        <v>1</v>
      </c>
      <c r="E71" s="15" t="s">
        <v>1</v>
      </c>
      <c r="F71" s="15" t="s">
        <v>1</v>
      </c>
      <c r="G71" s="15" t="s">
        <v>1</v>
      </c>
      <c r="H71" s="15"/>
    </row>
    <row r="72" spans="1:8" ht="15" customHeight="1">
      <c r="A72" s="1" t="s">
        <v>1</v>
      </c>
      <c r="E72" s="1" t="s">
        <v>1</v>
      </c>
      <c r="F72" s="15" t="s">
        <v>1</v>
      </c>
      <c r="G72" s="15" t="s">
        <v>1</v>
      </c>
      <c r="H72" s="15"/>
    </row>
    <row r="73" spans="1:8" ht="15" customHeight="1">
      <c r="A73" s="1" t="s">
        <v>1</v>
      </c>
      <c r="F73" s="1" t="s">
        <v>1</v>
      </c>
      <c r="G73" s="15" t="s">
        <v>1</v>
      </c>
      <c r="H73" s="15"/>
    </row>
    <row r="74" spans="1:7" ht="15">
      <c r="A74" s="1" t="s">
        <v>1</v>
      </c>
      <c r="F74" s="1" t="s">
        <v>1</v>
      </c>
      <c r="G74" s="1" t="s">
        <v>1</v>
      </c>
    </row>
    <row r="75" s="14" customFormat="1" ht="15">
      <c r="A75" s="14" t="s">
        <v>1</v>
      </c>
    </row>
    <row r="76" spans="1:8" ht="15">
      <c r="A76" s="14"/>
      <c r="B76" s="16"/>
      <c r="C76" s="16"/>
      <c r="D76" s="16"/>
      <c r="E76" s="16" t="s">
        <v>1</v>
      </c>
      <c r="F76" s="16" t="s">
        <v>1</v>
      </c>
      <c r="G76" s="16" t="s">
        <v>1</v>
      </c>
      <c r="H76" s="16" t="s">
        <v>1</v>
      </c>
    </row>
    <row r="80" ht="15">
      <c r="A80" s="17" t="s">
        <v>1</v>
      </c>
    </row>
    <row r="81" ht="15">
      <c r="A81" s="1" t="s">
        <v>1</v>
      </c>
    </row>
    <row r="83" ht="15">
      <c r="A83" s="17" t="s">
        <v>1</v>
      </c>
    </row>
    <row r="84" ht="15">
      <c r="A84" s="1" t="s">
        <v>1</v>
      </c>
    </row>
  </sheetData>
  <sheetProtection/>
  <mergeCells count="1">
    <mergeCell ref="G8:H8"/>
  </mergeCells>
  <printOptions/>
  <pageMargins left="0.7874015748031497" right="0.7874015748031497" top="0.8267716535433072" bottom="0.8267716535433072" header="0.5118110236220472" footer="0.5118110236220472"/>
  <pageSetup fitToHeight="1" fitToWidth="1" horizontalDpi="600" verticalDpi="600" orientation="portrait" paperSize="9" scale="55" r:id="rId3"/>
  <headerFooter alignWithMargins="0">
    <oddHeader>&amp;RAnlage 4b zur GRDrs 972/2013</oddHeader>
  </headerFooter>
  <legacyDrawing r:id="rId2"/>
  <oleObjects>
    <oleObject progId="MSPhotoEd.3" shapeId="4995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2013-10-09T08:25:44Z</cp:lastPrinted>
  <dcterms:created xsi:type="dcterms:W3CDTF">2005-04-28T13:30:22Z</dcterms:created>
  <dcterms:modified xsi:type="dcterms:W3CDTF">2013-10-09T08:25:48Z</dcterms:modified>
  <cp:category/>
  <cp:version/>
  <cp:contentType/>
  <cp:contentStatus/>
</cp:coreProperties>
</file>