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20250" windowHeight="12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<sst xmlns="http://schemas.openxmlformats.org/spreadsheetml/2006/main" count="70" uniqueCount="48">
  <si>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 xml:space="preserve">Träger  </t>
  </si>
  <si>
    <t>Anzahl VGS-Gruppen bereits finanziert 40 (in Stunden)</t>
  </si>
  <si>
    <t>in Stellen (100%)</t>
  </si>
  <si>
    <t>vorhandene Anzahl Hort-Gruppen bereits finanziert  51</t>
  </si>
  <si>
    <t>Summe bereits finanzierte Stellen</t>
  </si>
  <si>
    <t>zzgl. Leitungs-frei-stellung</t>
  </si>
  <si>
    <t xml:space="preserve">Differenz </t>
  </si>
  <si>
    <t>städt. Träger (Jugendamt)</t>
  </si>
  <si>
    <t xml:space="preserve"> </t>
  </si>
  <si>
    <t>GS Riedenberg</t>
  </si>
  <si>
    <t>Summe</t>
  </si>
  <si>
    <t>Bewertung</t>
  </si>
  <si>
    <t>Kosten</t>
  </si>
  <si>
    <t>1x S15</t>
  </si>
  <si>
    <t>1x S 15</t>
  </si>
  <si>
    <t>3,5x S 8</t>
  </si>
  <si>
    <t>1x S 13</t>
  </si>
  <si>
    <t>2,5x S 8</t>
  </si>
  <si>
    <t>Berechnung Personalkosten Schülerhäuser in städt. Trägerschaft  für das SJ 2014/2015</t>
  </si>
  <si>
    <t>Franz-Schubert-Schule</t>
  </si>
  <si>
    <t>Mönchfeldschule</t>
  </si>
  <si>
    <t>in Stellen (100%)
Übertrag von -40</t>
  </si>
  <si>
    <t>Jakobschule</t>
  </si>
  <si>
    <t>Martin-Luther-Schule</t>
  </si>
  <si>
    <t>2,353x S 6</t>
  </si>
  <si>
    <t>2,3x S 8</t>
  </si>
  <si>
    <t>4,583x S 6</t>
  </si>
  <si>
    <t>Übertrag noch nicht erfolgt</t>
  </si>
  <si>
    <t>**</t>
  </si>
  <si>
    <t xml:space="preserve">4,35x S 8 </t>
  </si>
  <si>
    <t>2,222x S 6</t>
  </si>
  <si>
    <t>Anlage 1</t>
  </si>
  <si>
    <t>voraus-sichtl. Anzahl Mittags-gruppen FD / 12-14 Uhr ab SJ-Beginn 14/15</t>
  </si>
  <si>
    <t>voraus-sichtlicheAnzahl Nach-mittags-gruppen 12-17 Uhr ab SJ-Beginn 14/15</t>
  </si>
  <si>
    <t>Summe notwendige Stellen ab dem SJ 2014/15</t>
  </si>
  <si>
    <t>1,434x S8</t>
  </si>
  <si>
    <t>Êngelbergschule (vorausichtlich geplant)</t>
  </si>
  <si>
    <t>2,533x S 6</t>
  </si>
  <si>
    <t>1x S13</t>
  </si>
  <si>
    <t>3,5 x S8</t>
  </si>
  <si>
    <t>GS Zazenhausen</t>
  </si>
  <si>
    <t>2,174x S6</t>
  </si>
  <si>
    <t>5,763 Stellen z.  Stpl 2014/2015 geschaffen</t>
  </si>
  <si>
    <t>es fehlen noch:1 x S8, 0,27 x S6</t>
  </si>
  <si>
    <t>3,97 Stellen z. Stpl 2014/2015 geschaffen</t>
  </si>
  <si>
    <t>es fehlen noch 1x S15, 2x S8, 0,704 S6</t>
  </si>
  <si>
    <r>
      <t>entspricht</t>
    </r>
    <r>
      <rPr>
        <b/>
        <sz val="11"/>
        <color indexed="8"/>
        <rFont val="Arial"/>
        <family val="2"/>
      </rPr>
      <t xml:space="preserve"> 28,716</t>
    </r>
    <r>
      <rPr>
        <sz val="11"/>
        <color theme="1"/>
        <rFont val="Arial"/>
        <family val="2"/>
      </rPr>
      <t xml:space="preserve"> Stellen unter Berücksichtigung
der bereits geschaffenen Stellen Engelbergschule und GS Zazenhausen</t>
    </r>
  </si>
  <si>
    <t>GRDrs 222/2014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</si>
</sst>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5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7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64" fontId="46" fillId="0" borderId="10" xfId="0" applyNumberFormat="1" applyFont="1" applyBorder="1" applyAlignment="1">
      <alignment/>
    </xf>
    <xf numFmtId="164" fontId="47" fillId="3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4" fillId="0" borderId="0" xfId="0" applyNumberFormat="1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4" fillId="0" borderId="10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64" fontId="0" fillId="0" borderId="0" xfId="0" applyNumberForma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48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49" fillId="0" borderId="0" xfId="0" applyFont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164" fontId="11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34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164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64" fontId="4" fillId="0" borderId="11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64" fontId="7" fillId="0" borderId="11" xfId="0" applyNumberFormat="1" applyFont="1" applyFill="1" applyBorder="1" applyAlignment="1">
      <alignment vertical="top" wrapText="1"/>
    </xf>
    <xf numFmtId="164" fontId="7" fillId="0" borderId="12" xfId="0" applyNumberFormat="1" applyFont="1" applyFill="1" applyBorder="1" applyAlignment="1">
      <alignment vertical="top" wrapText="1"/>
    </xf>
    <xf numFmtId="164" fontId="7" fillId="0" borderId="13" xfId="0" applyNumberFormat="1" applyFont="1" applyFill="1" applyBorder="1" applyAlignment="1">
      <alignment vertical="top" wrapText="1"/>
    </xf>
    <xf numFmtId="164" fontId="7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="73" zoomScaleNormal="73" workbookViewId="0" topLeftCell="A1">
      <selection activeCell="R4" sqref="R4"/>
    </sheetView>
  </sheetViews>
  <sheetFormatPr defaultColWidth="11.00390625" defaultRowHeight="14.25"/>
  <cols>
    <col min="1" max="1" width="21.25390625" style="0" customWidth="1"/>
    <col min="2" max="2" width="15.25390625" style="0" hidden="1" customWidth="1"/>
    <col min="3" max="3" width="0" style="0" hidden="1" customWidth="1"/>
    <col min="5" max="5" width="14.625" style="0" customWidth="1"/>
    <col min="7" max="7" width="13.375" style="0" customWidth="1"/>
    <col min="10" max="10" width="12.375" style="0" customWidth="1"/>
    <col min="13" max="13" width="15.25390625" style="0" customWidth="1"/>
    <col min="16" max="16" width="12.00390625" style="0" bestFit="1" customWidth="1"/>
  </cols>
  <sheetData>
    <row r="1" spans="1:16" ht="18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 t="s">
        <v>47</v>
      </c>
      <c r="M1" s="37"/>
      <c r="N1" s="37" t="s">
        <v>31</v>
      </c>
      <c r="O1" s="35"/>
      <c r="P1" s="37"/>
    </row>
    <row r="4" spans="1:16" ht="141.75">
      <c r="A4" s="1"/>
      <c r="B4" s="2" t="s">
        <v>0</v>
      </c>
      <c r="C4" s="3" t="s">
        <v>1</v>
      </c>
      <c r="D4" s="3" t="s">
        <v>21</v>
      </c>
      <c r="E4" s="3" t="s">
        <v>3</v>
      </c>
      <c r="F4" s="3" t="s">
        <v>2</v>
      </c>
      <c r="G4" s="4" t="s">
        <v>4</v>
      </c>
      <c r="H4" s="5" t="s">
        <v>32</v>
      </c>
      <c r="I4" s="3" t="s">
        <v>2</v>
      </c>
      <c r="J4" s="5" t="s">
        <v>33</v>
      </c>
      <c r="K4" s="3" t="s">
        <v>2</v>
      </c>
      <c r="L4" s="3" t="s">
        <v>5</v>
      </c>
      <c r="M4" s="4" t="s">
        <v>34</v>
      </c>
      <c r="N4" s="4" t="s">
        <v>6</v>
      </c>
      <c r="O4" s="16" t="s">
        <v>11</v>
      </c>
      <c r="P4" s="42" t="s">
        <v>12</v>
      </c>
    </row>
    <row r="5" spans="1:16" ht="15">
      <c r="A5" s="53" t="s">
        <v>19</v>
      </c>
      <c r="B5" s="54" t="s">
        <v>7</v>
      </c>
      <c r="C5" s="7">
        <v>15</v>
      </c>
      <c r="D5" s="55">
        <v>2.337</v>
      </c>
      <c r="E5" s="56">
        <v>2</v>
      </c>
      <c r="F5" s="56">
        <v>5.0288</v>
      </c>
      <c r="G5" s="57">
        <f>D5+F5</f>
        <v>7.3658</v>
      </c>
      <c r="H5" s="51">
        <v>3</v>
      </c>
      <c r="I5" s="51">
        <f>H5*0.46</f>
        <v>1.3800000000000001</v>
      </c>
      <c r="J5" s="51">
        <v>4</v>
      </c>
      <c r="K5" s="51">
        <f>J5*1.73</f>
        <v>6.92</v>
      </c>
      <c r="L5" s="51">
        <v>1.5</v>
      </c>
      <c r="M5" s="58">
        <f>K5+I5+L5</f>
        <v>9.8</v>
      </c>
      <c r="N5" s="60">
        <f>M5-G5</f>
        <v>2.4342000000000006</v>
      </c>
      <c r="O5" s="16"/>
      <c r="P5" s="42"/>
    </row>
    <row r="6" spans="1:16" ht="15">
      <c r="A6" s="49"/>
      <c r="B6" s="49"/>
      <c r="C6" s="7">
        <v>15</v>
      </c>
      <c r="D6" s="55"/>
      <c r="E6" s="56"/>
      <c r="F6" s="56"/>
      <c r="G6" s="49"/>
      <c r="H6" s="49"/>
      <c r="I6" s="49"/>
      <c r="J6" s="49"/>
      <c r="K6" s="49"/>
      <c r="L6" s="49"/>
      <c r="M6" s="59"/>
      <c r="N6" s="61"/>
      <c r="O6" s="16"/>
      <c r="P6" s="42"/>
    </row>
    <row r="7" spans="1:16" ht="15">
      <c r="A7" s="49"/>
      <c r="B7" s="49"/>
      <c r="C7" s="7">
        <v>15</v>
      </c>
      <c r="D7" s="55"/>
      <c r="E7" s="56"/>
      <c r="F7" s="56"/>
      <c r="G7" s="49"/>
      <c r="H7" s="49"/>
      <c r="I7" s="49"/>
      <c r="J7" s="49"/>
      <c r="K7" s="49"/>
      <c r="L7" s="49"/>
      <c r="M7" s="59"/>
      <c r="N7" s="61"/>
      <c r="O7" s="16"/>
      <c r="P7" s="42"/>
    </row>
    <row r="8" spans="1:16" ht="15">
      <c r="A8" s="49"/>
      <c r="B8" s="49"/>
      <c r="C8" s="7">
        <v>17</v>
      </c>
      <c r="D8" s="55"/>
      <c r="E8" s="56"/>
      <c r="F8" s="56"/>
      <c r="G8" s="49"/>
      <c r="H8" s="49"/>
      <c r="I8" s="49"/>
      <c r="J8" s="49"/>
      <c r="K8" s="49"/>
      <c r="L8" s="49"/>
      <c r="M8" s="59"/>
      <c r="N8" s="61"/>
      <c r="O8" s="16"/>
      <c r="P8" s="42"/>
    </row>
    <row r="9" spans="1:16" ht="15">
      <c r="A9" s="49"/>
      <c r="B9" s="49"/>
      <c r="C9" s="7">
        <v>20</v>
      </c>
      <c r="D9" s="55"/>
      <c r="E9" s="56"/>
      <c r="F9" s="56"/>
      <c r="G9" s="49"/>
      <c r="H9" s="49"/>
      <c r="I9" s="49"/>
      <c r="J9" s="49"/>
      <c r="K9" s="49"/>
      <c r="L9" s="49"/>
      <c r="M9" s="59"/>
      <c r="N9" s="61"/>
      <c r="O9" s="16"/>
      <c r="P9" s="42"/>
    </row>
    <row r="10" spans="1:16" ht="15">
      <c r="A10" s="49"/>
      <c r="B10" s="49"/>
      <c r="C10" s="7">
        <v>23</v>
      </c>
      <c r="D10" s="55"/>
      <c r="E10" s="56"/>
      <c r="F10" s="56"/>
      <c r="G10" s="49"/>
      <c r="H10" s="49"/>
      <c r="I10" s="49"/>
      <c r="J10" s="49"/>
      <c r="K10" s="49"/>
      <c r="L10" s="49"/>
      <c r="M10" s="59"/>
      <c r="N10" s="61"/>
      <c r="O10" s="16"/>
      <c r="P10" s="42"/>
    </row>
    <row r="11" spans="1:16" ht="15">
      <c r="A11" s="49"/>
      <c r="B11" s="49"/>
      <c r="C11" s="7">
        <v>25</v>
      </c>
      <c r="D11" s="55"/>
      <c r="E11" s="56"/>
      <c r="F11" s="56"/>
      <c r="G11" s="49"/>
      <c r="H11" s="49"/>
      <c r="I11" s="49"/>
      <c r="J11" s="49"/>
      <c r="K11" s="49"/>
      <c r="L11" s="49"/>
      <c r="M11" s="59"/>
      <c r="N11" s="61"/>
      <c r="O11" s="16" t="s">
        <v>13</v>
      </c>
      <c r="P11" s="42">
        <v>64900</v>
      </c>
    </row>
    <row r="12" spans="1:16" ht="15">
      <c r="A12" s="49"/>
      <c r="B12" s="49"/>
      <c r="C12" s="7">
        <v>25</v>
      </c>
      <c r="D12" s="55"/>
      <c r="E12" s="56"/>
      <c r="F12" s="56"/>
      <c r="G12" s="49"/>
      <c r="H12" s="49"/>
      <c r="I12" s="49"/>
      <c r="J12" s="49"/>
      <c r="K12" s="49"/>
      <c r="L12" s="49"/>
      <c r="M12" s="59"/>
      <c r="N12" s="61"/>
      <c r="O12" s="16" t="s">
        <v>35</v>
      </c>
      <c r="P12" s="42">
        <v>70840</v>
      </c>
    </row>
    <row r="13" spans="1:16" ht="15.75">
      <c r="A13" s="49"/>
      <c r="B13" s="49"/>
      <c r="C13" s="7">
        <v>30</v>
      </c>
      <c r="D13" s="55"/>
      <c r="E13" s="56"/>
      <c r="F13" s="56"/>
      <c r="G13" s="49"/>
      <c r="H13" s="49"/>
      <c r="I13" s="49"/>
      <c r="J13" s="49"/>
      <c r="K13" s="49"/>
      <c r="L13" s="49"/>
      <c r="M13" s="59"/>
      <c r="N13" s="61"/>
      <c r="O13" s="24" t="s">
        <v>10</v>
      </c>
      <c r="P13" s="43">
        <f>SUM(P9:P12)</f>
        <v>135740</v>
      </c>
    </row>
    <row r="14" spans="1:16" s="17" customFormat="1" ht="15.75">
      <c r="A14" s="21"/>
      <c r="B14" s="21"/>
      <c r="C14" s="11"/>
      <c r="D14" s="25"/>
      <c r="E14" s="21"/>
      <c r="F14" s="21"/>
      <c r="G14" s="21"/>
      <c r="H14" s="21"/>
      <c r="I14" s="21"/>
      <c r="J14" s="21"/>
      <c r="K14" s="21"/>
      <c r="L14" s="21"/>
      <c r="M14" s="26"/>
      <c r="N14" s="27"/>
      <c r="P14" s="44"/>
    </row>
    <row r="15" spans="1:16" s="17" customFormat="1" ht="15.75">
      <c r="A15" s="21"/>
      <c r="B15" s="21"/>
      <c r="C15" s="11"/>
      <c r="D15" s="25"/>
      <c r="E15" s="21"/>
      <c r="F15" s="21"/>
      <c r="G15" s="21"/>
      <c r="H15" s="21"/>
      <c r="I15" s="21"/>
      <c r="J15" s="21"/>
      <c r="K15" s="21"/>
      <c r="L15" s="21"/>
      <c r="M15" s="26"/>
      <c r="N15" s="27"/>
      <c r="P15" s="44"/>
    </row>
    <row r="16" spans="1:16" ht="15">
      <c r="A16" s="53" t="s">
        <v>20</v>
      </c>
      <c r="B16" s="62" t="s">
        <v>7</v>
      </c>
      <c r="C16" s="7">
        <v>11</v>
      </c>
      <c r="D16" s="55">
        <v>1.487</v>
      </c>
      <c r="E16" s="56">
        <v>0</v>
      </c>
      <c r="F16" s="56">
        <v>0</v>
      </c>
      <c r="G16" s="57">
        <f>D16+F16</f>
        <v>1.487</v>
      </c>
      <c r="H16" s="49">
        <v>2</v>
      </c>
      <c r="I16" s="49">
        <f>H16*0.46</f>
        <v>0.92</v>
      </c>
      <c r="J16" s="49">
        <v>4</v>
      </c>
      <c r="K16" s="49">
        <f>J16*1.73</f>
        <v>6.92</v>
      </c>
      <c r="L16" s="49">
        <v>1.5</v>
      </c>
      <c r="M16" s="59">
        <f>K16+I16+L16</f>
        <v>9.34</v>
      </c>
      <c r="N16" s="64">
        <f>M16-G16</f>
        <v>7.853</v>
      </c>
      <c r="O16" s="16"/>
      <c r="P16" s="42"/>
    </row>
    <row r="17" spans="1:16" ht="15">
      <c r="A17" s="53"/>
      <c r="B17" s="62"/>
      <c r="C17" s="7">
        <v>14</v>
      </c>
      <c r="D17" s="49"/>
      <c r="E17" s="56"/>
      <c r="F17" s="56"/>
      <c r="G17" s="49"/>
      <c r="H17" s="49"/>
      <c r="I17" s="49"/>
      <c r="J17" s="49"/>
      <c r="K17" s="49"/>
      <c r="L17" s="49"/>
      <c r="M17" s="59"/>
      <c r="N17" s="61"/>
      <c r="O17" s="16"/>
      <c r="P17" s="42"/>
    </row>
    <row r="18" spans="1:16" ht="15">
      <c r="A18" s="53"/>
      <c r="B18" s="62"/>
      <c r="C18" s="7">
        <v>15</v>
      </c>
      <c r="D18" s="49"/>
      <c r="E18" s="56" t="s">
        <v>8</v>
      </c>
      <c r="F18" s="56"/>
      <c r="G18" s="49"/>
      <c r="H18" s="49"/>
      <c r="I18" s="49"/>
      <c r="J18" s="49"/>
      <c r="K18" s="49"/>
      <c r="L18" s="49"/>
      <c r="M18" s="59"/>
      <c r="N18" s="61"/>
      <c r="O18" s="16"/>
      <c r="P18" s="42"/>
    </row>
    <row r="19" spans="1:16" ht="15">
      <c r="A19" s="53"/>
      <c r="B19" s="62"/>
      <c r="C19" s="7">
        <v>15</v>
      </c>
      <c r="D19" s="49"/>
      <c r="E19" s="56"/>
      <c r="F19" s="56"/>
      <c r="G19" s="49"/>
      <c r="H19" s="49"/>
      <c r="I19" s="49"/>
      <c r="J19" s="49"/>
      <c r="K19" s="49"/>
      <c r="L19" s="49"/>
      <c r="M19" s="59" t="s">
        <v>8</v>
      </c>
      <c r="N19" s="61"/>
      <c r="O19" s="16"/>
      <c r="P19" s="42"/>
    </row>
    <row r="20" spans="1:16" ht="15">
      <c r="A20" s="53"/>
      <c r="B20" s="62"/>
      <c r="C20" s="7">
        <v>16</v>
      </c>
      <c r="D20" s="49"/>
      <c r="E20" s="56" t="s">
        <v>8</v>
      </c>
      <c r="F20" s="56"/>
      <c r="G20" s="49"/>
      <c r="H20" s="49"/>
      <c r="I20" s="49"/>
      <c r="J20" s="49"/>
      <c r="K20" s="49"/>
      <c r="L20" s="49"/>
      <c r="M20" s="59"/>
      <c r="N20" s="61"/>
      <c r="O20" s="16"/>
      <c r="P20" s="42"/>
    </row>
    <row r="21" spans="1:16" ht="15">
      <c r="A21" s="53"/>
      <c r="B21" s="62"/>
      <c r="C21" s="7">
        <v>18</v>
      </c>
      <c r="D21" s="49"/>
      <c r="E21" s="56"/>
      <c r="F21" s="56"/>
      <c r="G21" s="49"/>
      <c r="H21" s="49"/>
      <c r="I21" s="49"/>
      <c r="J21" s="49"/>
      <c r="K21" s="49"/>
      <c r="L21" s="49"/>
      <c r="M21" s="59"/>
      <c r="N21" s="61"/>
      <c r="O21" s="16"/>
      <c r="P21" s="42"/>
    </row>
    <row r="22" spans="1:16" ht="15">
      <c r="A22" s="53"/>
      <c r="B22" s="62"/>
      <c r="C22" s="7">
        <v>18</v>
      </c>
      <c r="D22" s="50"/>
      <c r="E22" s="63"/>
      <c r="F22" s="56"/>
      <c r="G22" s="50"/>
      <c r="H22" s="50"/>
      <c r="I22" s="50"/>
      <c r="J22" s="50"/>
      <c r="K22" s="50"/>
      <c r="L22" s="50"/>
      <c r="M22" s="50"/>
      <c r="N22" s="50"/>
      <c r="O22" s="16"/>
      <c r="P22" s="42"/>
    </row>
    <row r="23" spans="1:16" ht="15">
      <c r="A23" s="53"/>
      <c r="B23" s="62"/>
      <c r="C23" s="7">
        <v>18</v>
      </c>
      <c r="D23" s="50"/>
      <c r="E23" s="63"/>
      <c r="F23" s="56"/>
      <c r="G23" s="50"/>
      <c r="H23" s="50"/>
      <c r="I23" s="50"/>
      <c r="J23" s="50"/>
      <c r="K23" s="50"/>
      <c r="L23" s="50"/>
      <c r="M23" s="50"/>
      <c r="N23" s="50"/>
      <c r="O23" s="16" t="s">
        <v>14</v>
      </c>
      <c r="P23" s="42">
        <v>64900</v>
      </c>
    </row>
    <row r="24" spans="1:16" ht="15">
      <c r="A24" s="53"/>
      <c r="B24" s="62"/>
      <c r="C24" s="7">
        <v>20</v>
      </c>
      <c r="D24" s="50"/>
      <c r="E24" s="63"/>
      <c r="F24" s="56"/>
      <c r="G24" s="50"/>
      <c r="H24" s="50"/>
      <c r="I24" s="50"/>
      <c r="J24" s="50"/>
      <c r="K24" s="50"/>
      <c r="L24" s="50"/>
      <c r="M24" s="50"/>
      <c r="N24" s="50"/>
      <c r="O24" s="16" t="s">
        <v>16</v>
      </c>
      <c r="P24" s="42">
        <v>57000</v>
      </c>
    </row>
    <row r="25" spans="1:16" ht="15">
      <c r="A25" s="53"/>
      <c r="B25" s="62"/>
      <c r="C25" s="7">
        <v>20</v>
      </c>
      <c r="D25" s="50"/>
      <c r="E25" s="63"/>
      <c r="F25" s="56"/>
      <c r="G25" s="50"/>
      <c r="H25" s="50"/>
      <c r="I25" s="50"/>
      <c r="J25" s="50"/>
      <c r="K25" s="50"/>
      <c r="L25" s="50"/>
      <c r="M25" s="50"/>
      <c r="N25" s="50"/>
      <c r="O25" s="16" t="s">
        <v>15</v>
      </c>
      <c r="P25" s="42">
        <v>172900</v>
      </c>
    </row>
    <row r="26" spans="1:16" ht="15">
      <c r="A26" s="53"/>
      <c r="B26" s="62"/>
      <c r="C26" s="7">
        <v>25</v>
      </c>
      <c r="D26" s="50"/>
      <c r="E26" s="63"/>
      <c r="F26" s="56"/>
      <c r="G26" s="50"/>
      <c r="H26" s="50"/>
      <c r="I26" s="50"/>
      <c r="J26" s="50"/>
      <c r="K26" s="50"/>
      <c r="L26" s="50"/>
      <c r="M26" s="50"/>
      <c r="N26" s="50"/>
      <c r="O26" s="16" t="s">
        <v>24</v>
      </c>
      <c r="P26" s="42">
        <v>107532</v>
      </c>
    </row>
    <row r="27" spans="1:16" ht="15.75">
      <c r="A27" s="53"/>
      <c r="B27" s="62"/>
      <c r="C27" s="7">
        <v>27</v>
      </c>
      <c r="D27" s="50"/>
      <c r="E27" s="63"/>
      <c r="F27" s="56"/>
      <c r="G27" s="50"/>
      <c r="H27" s="50"/>
      <c r="I27" s="50"/>
      <c r="J27" s="50"/>
      <c r="K27" s="50"/>
      <c r="L27" s="50"/>
      <c r="M27" s="50"/>
      <c r="N27" s="50"/>
      <c r="O27" s="24" t="s">
        <v>10</v>
      </c>
      <c r="P27" s="43">
        <f>SUM(P23:P26)</f>
        <v>402332</v>
      </c>
    </row>
    <row r="28" spans="1:16" s="17" customFormat="1" ht="15.75">
      <c r="A28" s="28"/>
      <c r="B28" s="29"/>
      <c r="C28" s="11"/>
      <c r="D28" s="22"/>
      <c r="E28" s="22"/>
      <c r="F28" s="21"/>
      <c r="G28" s="22"/>
      <c r="H28" s="22"/>
      <c r="I28" s="22"/>
      <c r="J28" s="22"/>
      <c r="K28" s="22"/>
      <c r="L28" s="22"/>
      <c r="M28" s="22"/>
      <c r="N28" s="22"/>
      <c r="P28" s="44"/>
    </row>
    <row r="29" spans="1:16" s="17" customFormat="1" ht="6" customHeight="1">
      <c r="A29" s="28"/>
      <c r="B29" s="29"/>
      <c r="C29" s="11"/>
      <c r="D29" s="22"/>
      <c r="E29" s="22"/>
      <c r="F29" s="21"/>
      <c r="G29" s="22"/>
      <c r="H29" s="22"/>
      <c r="I29" s="22"/>
      <c r="J29" s="22"/>
      <c r="K29" s="22"/>
      <c r="L29" s="22"/>
      <c r="M29" s="22"/>
      <c r="N29" s="22"/>
      <c r="P29" s="44"/>
    </row>
    <row r="30" spans="1:16" ht="15">
      <c r="A30" s="65" t="s">
        <v>22</v>
      </c>
      <c r="B30" s="54" t="s">
        <v>7</v>
      </c>
      <c r="C30" s="7">
        <v>11</v>
      </c>
      <c r="D30" s="55">
        <v>0</v>
      </c>
      <c r="E30" s="56">
        <v>2</v>
      </c>
      <c r="F30" s="56">
        <v>4.6471</v>
      </c>
      <c r="G30" s="57">
        <f>D30+F30</f>
        <v>4.6471</v>
      </c>
      <c r="H30" s="49">
        <v>3</v>
      </c>
      <c r="I30" s="49">
        <f>H30*0.46</f>
        <v>1.3800000000000001</v>
      </c>
      <c r="J30" s="49">
        <v>5</v>
      </c>
      <c r="K30" s="49">
        <f>J30*1.73</f>
        <v>8.65</v>
      </c>
      <c r="L30" s="49">
        <v>1.5</v>
      </c>
      <c r="M30" s="59">
        <f>K30+I30+L30</f>
        <v>11.530000000000001</v>
      </c>
      <c r="N30" s="64">
        <f>M30-G30</f>
        <v>6.882900000000001</v>
      </c>
      <c r="O30" s="16"/>
      <c r="P30" s="42"/>
    </row>
    <row r="31" spans="1:16" ht="15">
      <c r="A31" s="66"/>
      <c r="B31" s="66"/>
      <c r="C31" s="7">
        <v>13</v>
      </c>
      <c r="D31" s="50"/>
      <c r="E31" s="63"/>
      <c r="F31" s="63"/>
      <c r="G31" s="50"/>
      <c r="H31" s="50"/>
      <c r="I31" s="50"/>
      <c r="J31" s="50"/>
      <c r="K31" s="50"/>
      <c r="L31" s="50"/>
      <c r="M31" s="50"/>
      <c r="N31" s="67"/>
      <c r="O31" s="16"/>
      <c r="P31" s="42"/>
    </row>
    <row r="32" spans="1:16" ht="15">
      <c r="A32" s="66"/>
      <c r="B32" s="66"/>
      <c r="C32" s="7">
        <v>13</v>
      </c>
      <c r="D32" s="50"/>
      <c r="E32" s="63"/>
      <c r="F32" s="63"/>
      <c r="G32" s="50"/>
      <c r="H32" s="50"/>
      <c r="I32" s="50"/>
      <c r="J32" s="50"/>
      <c r="K32" s="50"/>
      <c r="L32" s="50"/>
      <c r="M32" s="50"/>
      <c r="N32" s="67"/>
      <c r="O32" s="16"/>
      <c r="P32" s="42"/>
    </row>
    <row r="33" spans="1:16" ht="15">
      <c r="A33" s="66"/>
      <c r="B33" s="66"/>
      <c r="C33" s="7">
        <v>13</v>
      </c>
      <c r="D33" s="50"/>
      <c r="E33" s="63"/>
      <c r="F33" s="63"/>
      <c r="G33" s="50"/>
      <c r="H33" s="50"/>
      <c r="I33" s="50"/>
      <c r="J33" s="50"/>
      <c r="K33" s="50"/>
      <c r="L33" s="50"/>
      <c r="M33" s="50"/>
      <c r="N33" s="67"/>
      <c r="O33" s="16"/>
      <c r="P33" s="42"/>
    </row>
    <row r="34" spans="1:16" ht="15">
      <c r="A34" s="66"/>
      <c r="B34" s="66"/>
      <c r="C34" s="7">
        <v>14</v>
      </c>
      <c r="D34" s="50"/>
      <c r="E34" s="63"/>
      <c r="F34" s="63"/>
      <c r="G34" s="50"/>
      <c r="H34" s="50"/>
      <c r="I34" s="50"/>
      <c r="J34" s="50"/>
      <c r="K34" s="50"/>
      <c r="L34" s="50"/>
      <c r="M34" s="50"/>
      <c r="N34" s="67"/>
      <c r="O34" s="16"/>
      <c r="P34" s="42"/>
    </row>
    <row r="35" spans="1:16" ht="17.25" customHeight="1">
      <c r="A35" s="66"/>
      <c r="B35" s="66"/>
      <c r="C35" s="7">
        <v>16</v>
      </c>
      <c r="D35" s="50"/>
      <c r="E35" s="63"/>
      <c r="F35" s="63"/>
      <c r="G35" s="50"/>
      <c r="H35" s="50"/>
      <c r="I35" s="50"/>
      <c r="J35" s="50"/>
      <c r="K35" s="50"/>
      <c r="L35" s="50"/>
      <c r="M35" s="50"/>
      <c r="N35" s="67"/>
      <c r="O35" s="16" t="s">
        <v>25</v>
      </c>
      <c r="P35" s="42">
        <v>113620</v>
      </c>
    </row>
    <row r="36" spans="1:16" ht="15">
      <c r="A36" s="66"/>
      <c r="B36" s="66"/>
      <c r="C36" s="7">
        <v>17</v>
      </c>
      <c r="D36" s="50"/>
      <c r="E36" s="63"/>
      <c r="F36" s="63"/>
      <c r="G36" s="50"/>
      <c r="H36" s="50"/>
      <c r="I36" s="50"/>
      <c r="J36" s="50"/>
      <c r="K36" s="50"/>
      <c r="L36" s="50"/>
      <c r="M36" s="50"/>
      <c r="N36" s="67"/>
      <c r="O36" s="16" t="s">
        <v>26</v>
      </c>
      <c r="P36" s="42">
        <v>209443</v>
      </c>
    </row>
    <row r="37" spans="1:16" ht="21" customHeight="1">
      <c r="A37" s="66" t="s">
        <v>9</v>
      </c>
      <c r="B37" s="66"/>
      <c r="C37" s="7">
        <v>17</v>
      </c>
      <c r="D37" s="50"/>
      <c r="E37" s="63"/>
      <c r="F37" s="63"/>
      <c r="G37" s="50"/>
      <c r="H37" s="50"/>
      <c r="I37" s="50"/>
      <c r="J37" s="50"/>
      <c r="K37" s="50"/>
      <c r="L37" s="50"/>
      <c r="M37" s="50"/>
      <c r="N37" s="67"/>
      <c r="O37" s="24" t="s">
        <v>10</v>
      </c>
      <c r="P37" s="43">
        <f>SUM(P33:P36)</f>
        <v>323063</v>
      </c>
    </row>
    <row r="38" spans="1:16" s="17" customFormat="1" ht="15.75" customHeight="1">
      <c r="A38" s="30"/>
      <c r="B38" s="30"/>
      <c r="C38" s="1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31"/>
      <c r="P38" s="44"/>
    </row>
    <row r="39" spans="1:16" s="17" customFormat="1" ht="15">
      <c r="A39" s="30"/>
      <c r="B39" s="30"/>
      <c r="C39" s="1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31"/>
      <c r="P39" s="44"/>
    </row>
    <row r="40" spans="1:16" ht="15">
      <c r="A40" s="68" t="s">
        <v>36</v>
      </c>
      <c r="B40" s="54" t="s">
        <v>7</v>
      </c>
      <c r="C40" s="7">
        <v>7</v>
      </c>
      <c r="D40" s="55">
        <v>2.307</v>
      </c>
      <c r="E40" s="56">
        <v>0</v>
      </c>
      <c r="F40" s="56">
        <v>0</v>
      </c>
      <c r="G40" s="57">
        <f>F40+D40</f>
        <v>2.307</v>
      </c>
      <c r="H40" s="49">
        <v>2</v>
      </c>
      <c r="I40" s="49">
        <f>H40*0.46</f>
        <v>0.92</v>
      </c>
      <c r="J40" s="49">
        <v>4</v>
      </c>
      <c r="K40" s="49">
        <f>J40*1.73</f>
        <v>6.92</v>
      </c>
      <c r="L40" s="49">
        <v>1.5</v>
      </c>
      <c r="M40" s="57">
        <f>K40+I40+L40</f>
        <v>9.34</v>
      </c>
      <c r="N40" s="64">
        <f>M40-G40</f>
        <v>7.0329999999999995</v>
      </c>
      <c r="O40" s="16"/>
      <c r="P40" s="42"/>
    </row>
    <row r="41" spans="1:16" ht="15">
      <c r="A41" s="68"/>
      <c r="B41" s="54"/>
      <c r="C41" s="7">
        <v>15</v>
      </c>
      <c r="D41" s="55"/>
      <c r="E41" s="56"/>
      <c r="F41" s="56"/>
      <c r="G41" s="57"/>
      <c r="H41" s="49"/>
      <c r="I41" s="49"/>
      <c r="J41" s="49"/>
      <c r="K41" s="49"/>
      <c r="L41" s="49"/>
      <c r="M41" s="57"/>
      <c r="N41" s="64"/>
      <c r="O41" s="16" t="s">
        <v>14</v>
      </c>
      <c r="P41" s="42">
        <v>0</v>
      </c>
    </row>
    <row r="42" spans="1:16" ht="15">
      <c r="A42" s="68"/>
      <c r="B42" s="54"/>
      <c r="C42" s="7">
        <v>15</v>
      </c>
      <c r="D42" s="55"/>
      <c r="E42" s="56"/>
      <c r="F42" s="56"/>
      <c r="G42" s="57"/>
      <c r="H42" s="49"/>
      <c r="I42" s="49"/>
      <c r="J42" s="49"/>
      <c r="K42" s="49"/>
      <c r="L42" s="49"/>
      <c r="M42" s="57"/>
      <c r="N42" s="64"/>
      <c r="O42" s="16" t="s">
        <v>16</v>
      </c>
      <c r="P42" s="42">
        <v>0</v>
      </c>
    </row>
    <row r="43" spans="1:16" ht="15">
      <c r="A43" s="66"/>
      <c r="B43" s="66"/>
      <c r="C43" s="7">
        <v>15</v>
      </c>
      <c r="D43" s="50"/>
      <c r="E43" s="63"/>
      <c r="F43" s="63"/>
      <c r="G43" s="50"/>
      <c r="H43" s="50"/>
      <c r="I43" s="50"/>
      <c r="J43" s="50"/>
      <c r="K43" s="50"/>
      <c r="L43" s="50"/>
      <c r="M43" s="50"/>
      <c r="N43" s="67"/>
      <c r="O43" s="16" t="s">
        <v>17</v>
      </c>
      <c r="P43" s="42">
        <v>49400</v>
      </c>
    </row>
    <row r="44" spans="1:16" ht="15">
      <c r="A44" s="66"/>
      <c r="B44" s="66"/>
      <c r="C44" s="7">
        <v>19</v>
      </c>
      <c r="D44" s="50"/>
      <c r="E44" s="63"/>
      <c r="F44" s="63"/>
      <c r="G44" s="50"/>
      <c r="H44" s="50"/>
      <c r="I44" s="50"/>
      <c r="J44" s="50"/>
      <c r="K44" s="50" t="s">
        <v>8</v>
      </c>
      <c r="L44" s="50"/>
      <c r="M44" s="50"/>
      <c r="N44" s="67"/>
      <c r="O44" s="16" t="s">
        <v>37</v>
      </c>
      <c r="P44" s="42">
        <v>12339</v>
      </c>
    </row>
    <row r="45" spans="1:16" ht="15.75">
      <c r="A45" s="66"/>
      <c r="B45" s="66"/>
      <c r="C45" s="7">
        <v>19</v>
      </c>
      <c r="D45" s="50"/>
      <c r="E45" s="63"/>
      <c r="F45" s="63"/>
      <c r="G45" s="50"/>
      <c r="H45" s="50"/>
      <c r="I45" s="50"/>
      <c r="J45" s="50"/>
      <c r="K45" s="50"/>
      <c r="L45" s="50"/>
      <c r="M45" s="50"/>
      <c r="N45" s="67"/>
      <c r="O45" s="24" t="s">
        <v>10</v>
      </c>
      <c r="P45" s="43">
        <f>SUM(P41:P44)</f>
        <v>61739</v>
      </c>
    </row>
    <row r="46" spans="1:18" s="17" customFormat="1" ht="15">
      <c r="A46" s="30"/>
      <c r="B46" s="30"/>
      <c r="C46" s="11"/>
      <c r="D46" s="22" t="s">
        <v>27</v>
      </c>
      <c r="E46" s="22"/>
      <c r="F46" s="22"/>
      <c r="G46" s="22"/>
      <c r="H46" s="22"/>
      <c r="I46" s="22"/>
      <c r="J46" s="22"/>
      <c r="K46" s="22"/>
      <c r="L46" s="22"/>
      <c r="M46" s="22"/>
      <c r="N46" s="31"/>
      <c r="O46" s="40" t="s">
        <v>42</v>
      </c>
      <c r="P46" s="45"/>
      <c r="Q46"/>
      <c r="R46"/>
    </row>
    <row r="47" spans="1:16" s="17" customFormat="1" ht="15">
      <c r="A47" s="30"/>
      <c r="B47" s="30"/>
      <c r="C47" s="1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31"/>
      <c r="O47" s="46" t="s">
        <v>43</v>
      </c>
      <c r="P47" s="44"/>
    </row>
    <row r="48" spans="1:16" ht="15">
      <c r="A48" s="68" t="s">
        <v>40</v>
      </c>
      <c r="B48" s="70" t="s">
        <v>7</v>
      </c>
      <c r="C48" s="7">
        <v>10</v>
      </c>
      <c r="D48" s="71">
        <v>1.666</v>
      </c>
      <c r="E48" s="56">
        <v>0</v>
      </c>
      <c r="F48" s="56">
        <v>0</v>
      </c>
      <c r="G48" s="72">
        <f>F48+D48</f>
        <v>1.666</v>
      </c>
      <c r="H48" s="73">
        <v>2</v>
      </c>
      <c r="I48" s="73">
        <f>H48*0.46</f>
        <v>0.92</v>
      </c>
      <c r="J48" s="73">
        <v>4</v>
      </c>
      <c r="K48" s="73">
        <f>J48*1.73</f>
        <v>6.92</v>
      </c>
      <c r="L48" s="73">
        <v>1.5</v>
      </c>
      <c r="M48" s="72">
        <f>K48+I48+L48</f>
        <v>9.34</v>
      </c>
      <c r="N48" s="83">
        <f>M48-G48</f>
        <v>7.6739999999999995</v>
      </c>
      <c r="O48" s="16" t="s">
        <v>14</v>
      </c>
      <c r="P48" s="42">
        <v>64900</v>
      </c>
    </row>
    <row r="49" spans="1:16" ht="15">
      <c r="A49" s="68"/>
      <c r="B49" s="70"/>
      <c r="C49" s="7">
        <v>15</v>
      </c>
      <c r="D49" s="71"/>
      <c r="E49" s="56"/>
      <c r="F49" s="56"/>
      <c r="G49" s="72"/>
      <c r="H49" s="73"/>
      <c r="I49" s="73"/>
      <c r="J49" s="73"/>
      <c r="K49" s="73"/>
      <c r="L49" s="73"/>
      <c r="M49" s="72"/>
      <c r="N49" s="83"/>
      <c r="O49" s="16" t="s">
        <v>38</v>
      </c>
      <c r="P49" s="42">
        <v>0</v>
      </c>
    </row>
    <row r="50" spans="1:16" ht="15">
      <c r="A50" s="68"/>
      <c r="B50" s="70"/>
      <c r="C50" s="7">
        <v>15</v>
      </c>
      <c r="D50" s="71"/>
      <c r="E50" s="56"/>
      <c r="F50" s="56"/>
      <c r="G50" s="72"/>
      <c r="H50" s="73"/>
      <c r="I50" s="73"/>
      <c r="J50" s="73"/>
      <c r="K50" s="73"/>
      <c r="L50" s="73"/>
      <c r="M50" s="72"/>
      <c r="N50" s="83"/>
      <c r="O50" s="16" t="s">
        <v>39</v>
      </c>
      <c r="P50" s="42">
        <v>98800</v>
      </c>
    </row>
    <row r="51" spans="1:16" ht="15">
      <c r="A51" s="68"/>
      <c r="B51" s="70"/>
      <c r="C51" s="7"/>
      <c r="D51" s="71"/>
      <c r="E51" s="56"/>
      <c r="F51" s="56"/>
      <c r="G51" s="72"/>
      <c r="H51" s="73"/>
      <c r="I51" s="73"/>
      <c r="J51" s="73"/>
      <c r="K51" s="73"/>
      <c r="L51" s="73"/>
      <c r="M51" s="72"/>
      <c r="N51" s="83"/>
      <c r="O51" s="16" t="s">
        <v>41</v>
      </c>
      <c r="P51" s="42">
        <v>32173</v>
      </c>
    </row>
    <row r="52" spans="1:16" ht="30" customHeight="1">
      <c r="A52" s="69"/>
      <c r="B52" s="69"/>
      <c r="C52" s="7">
        <v>15</v>
      </c>
      <c r="D52" s="71"/>
      <c r="E52" s="56"/>
      <c r="F52" s="63"/>
      <c r="G52" s="52"/>
      <c r="H52" s="52"/>
      <c r="I52" s="52"/>
      <c r="J52" s="52"/>
      <c r="K52" s="52"/>
      <c r="L52" s="52"/>
      <c r="M52" s="52"/>
      <c r="N52" s="84"/>
      <c r="O52" s="24" t="s">
        <v>10</v>
      </c>
      <c r="P52" s="43">
        <f>SUM(P48:P51)</f>
        <v>195873</v>
      </c>
    </row>
    <row r="53" spans="1:16" s="17" customFormat="1" ht="15">
      <c r="A53" s="10"/>
      <c r="B53" s="10"/>
      <c r="C53" s="11"/>
      <c r="D53" s="41" t="s">
        <v>27</v>
      </c>
      <c r="E53" s="33"/>
      <c r="F53" s="13"/>
      <c r="G53" s="13"/>
      <c r="H53" s="13"/>
      <c r="I53" s="13"/>
      <c r="J53" s="13"/>
      <c r="K53" s="13"/>
      <c r="L53" s="13"/>
      <c r="M53" s="13"/>
      <c r="N53" s="34"/>
      <c r="O53" s="40" t="s">
        <v>44</v>
      </c>
      <c r="P53" s="44"/>
    </row>
    <row r="54" spans="1:16" s="17" customFormat="1" ht="15">
      <c r="A54" s="10"/>
      <c r="B54" s="10"/>
      <c r="C54" s="11"/>
      <c r="D54" s="32"/>
      <c r="E54" s="33"/>
      <c r="F54" s="13"/>
      <c r="G54" s="13"/>
      <c r="H54" s="13"/>
      <c r="I54" s="13"/>
      <c r="J54" s="13"/>
      <c r="K54" s="13"/>
      <c r="L54" s="13"/>
      <c r="M54" s="13"/>
      <c r="N54" s="34"/>
      <c r="O54" s="47" t="s">
        <v>45</v>
      </c>
      <c r="P54" s="44"/>
    </row>
    <row r="55" spans="1:16" ht="15" customHeight="1">
      <c r="A55" s="74" t="s">
        <v>23</v>
      </c>
      <c r="B55" s="78" t="s">
        <v>7</v>
      </c>
      <c r="C55" s="7">
        <v>10</v>
      </c>
      <c r="D55" s="81">
        <v>0</v>
      </c>
      <c r="E55" s="56">
        <v>3</v>
      </c>
      <c r="F55" s="56">
        <v>10.7182</v>
      </c>
      <c r="G55" s="57">
        <f>D55+F55</f>
        <v>10.7182</v>
      </c>
      <c r="H55" s="49">
        <v>8</v>
      </c>
      <c r="I55" s="49">
        <f>H55*0.46</f>
        <v>3.68</v>
      </c>
      <c r="J55" s="49">
        <v>7</v>
      </c>
      <c r="K55" s="49">
        <f>J55*1.73</f>
        <v>12.11</v>
      </c>
      <c r="L55" s="49">
        <v>1.5</v>
      </c>
      <c r="M55" s="57">
        <f>K55+I55+L55</f>
        <v>17.29</v>
      </c>
      <c r="N55" s="64">
        <f>M55-G55</f>
        <v>6.5718</v>
      </c>
      <c r="O55" s="16"/>
      <c r="P55" s="42"/>
    </row>
    <row r="56" spans="1:16" ht="15">
      <c r="A56" s="75"/>
      <c r="B56" s="79"/>
      <c r="C56" s="7">
        <v>14</v>
      </c>
      <c r="D56" s="81"/>
      <c r="E56" s="56"/>
      <c r="F56" s="63"/>
      <c r="G56" s="50"/>
      <c r="H56" s="50"/>
      <c r="I56" s="50"/>
      <c r="J56" s="50"/>
      <c r="K56" s="50"/>
      <c r="L56" s="50"/>
      <c r="M56" s="50"/>
      <c r="N56" s="82"/>
      <c r="O56" s="16"/>
      <c r="P56" s="42"/>
    </row>
    <row r="57" spans="1:16" ht="15">
      <c r="A57" s="75"/>
      <c r="B57" s="79"/>
      <c r="C57" s="7">
        <v>16</v>
      </c>
      <c r="D57" s="81"/>
      <c r="E57" s="56"/>
      <c r="F57" s="63"/>
      <c r="G57" s="50"/>
      <c r="H57" s="50"/>
      <c r="I57" s="50"/>
      <c r="J57" s="50"/>
      <c r="K57" s="50"/>
      <c r="L57" s="50"/>
      <c r="M57" s="50"/>
      <c r="N57" s="82"/>
      <c r="O57" s="16"/>
      <c r="P57" s="42"/>
    </row>
    <row r="58" spans="1:16" ht="15">
      <c r="A58" s="75"/>
      <c r="B58" s="79"/>
      <c r="C58" s="7">
        <v>16</v>
      </c>
      <c r="D58" s="81"/>
      <c r="E58" s="56"/>
      <c r="F58" s="63"/>
      <c r="G58" s="50"/>
      <c r="H58" s="50"/>
      <c r="I58" s="50"/>
      <c r="J58" s="50"/>
      <c r="K58" s="50"/>
      <c r="L58" s="50"/>
      <c r="M58" s="50"/>
      <c r="N58" s="82"/>
      <c r="O58" s="16"/>
      <c r="P58" s="42"/>
    </row>
    <row r="59" spans="1:16" ht="15">
      <c r="A59" s="75"/>
      <c r="B59" s="79"/>
      <c r="C59" s="7">
        <v>16</v>
      </c>
      <c r="D59" s="81"/>
      <c r="E59" s="56"/>
      <c r="F59" s="63"/>
      <c r="G59" s="50"/>
      <c r="H59" s="50"/>
      <c r="I59" s="50"/>
      <c r="J59" s="50"/>
      <c r="K59" s="50"/>
      <c r="L59" s="50"/>
      <c r="M59" s="50"/>
      <c r="N59" s="82"/>
      <c r="O59" s="16"/>
      <c r="P59" s="42"/>
    </row>
    <row r="60" spans="1:16" ht="15">
      <c r="A60" s="75"/>
      <c r="B60" s="79"/>
      <c r="C60" s="7">
        <v>17</v>
      </c>
      <c r="D60" s="81"/>
      <c r="E60" s="56"/>
      <c r="F60" s="63"/>
      <c r="G60" s="50"/>
      <c r="H60" s="50"/>
      <c r="I60" s="50"/>
      <c r="J60" s="50"/>
      <c r="K60" s="50"/>
      <c r="L60" s="50"/>
      <c r="M60" s="50"/>
      <c r="N60" s="82"/>
      <c r="O60" s="16"/>
      <c r="P60" s="42"/>
    </row>
    <row r="61" spans="1:16" ht="15">
      <c r="A61" s="75"/>
      <c r="B61" s="79"/>
      <c r="C61" s="7">
        <v>18</v>
      </c>
      <c r="D61" s="81"/>
      <c r="E61" s="56"/>
      <c r="F61" s="63"/>
      <c r="G61" s="50"/>
      <c r="H61" s="50"/>
      <c r="I61" s="50"/>
      <c r="J61" s="50"/>
      <c r="K61" s="50"/>
      <c r="L61" s="50"/>
      <c r="M61" s="50"/>
      <c r="N61" s="82"/>
      <c r="O61" s="16"/>
      <c r="P61" s="42"/>
    </row>
    <row r="62" spans="1:16" ht="15">
      <c r="A62" s="76"/>
      <c r="B62" s="79"/>
      <c r="C62" s="7">
        <v>22</v>
      </c>
      <c r="D62" s="63"/>
      <c r="E62" s="63"/>
      <c r="F62" s="63"/>
      <c r="G62" s="52"/>
      <c r="H62" s="52"/>
      <c r="I62" s="52"/>
      <c r="J62" s="52"/>
      <c r="K62" s="52"/>
      <c r="L62" s="52"/>
      <c r="M62" s="52"/>
      <c r="N62" s="52"/>
      <c r="O62" s="16"/>
      <c r="P62" s="42"/>
    </row>
    <row r="63" spans="1:16" ht="15">
      <c r="A63" s="76"/>
      <c r="B63" s="79"/>
      <c r="C63" s="7">
        <v>25</v>
      </c>
      <c r="D63" s="63"/>
      <c r="E63" s="63"/>
      <c r="F63" s="63"/>
      <c r="G63" s="52"/>
      <c r="H63" s="52"/>
      <c r="I63" s="52"/>
      <c r="J63" s="52"/>
      <c r="K63" s="52"/>
      <c r="L63" s="52"/>
      <c r="M63" s="52"/>
      <c r="N63" s="52"/>
      <c r="O63" s="16" t="s">
        <v>29</v>
      </c>
      <c r="P63" s="42">
        <v>214890</v>
      </c>
    </row>
    <row r="64" spans="1:16" ht="15">
      <c r="A64" s="76"/>
      <c r="B64" s="79"/>
      <c r="C64" s="7">
        <v>27</v>
      </c>
      <c r="D64" s="63"/>
      <c r="E64" s="63"/>
      <c r="F64" s="63"/>
      <c r="G64" s="52"/>
      <c r="H64" s="52"/>
      <c r="I64" s="52"/>
      <c r="J64" s="52"/>
      <c r="K64" s="52"/>
      <c r="L64" s="52"/>
      <c r="M64" s="52"/>
      <c r="N64" s="52"/>
      <c r="O64" s="16" t="s">
        <v>30</v>
      </c>
      <c r="P64" s="42">
        <v>101545</v>
      </c>
    </row>
    <row r="65" spans="1:16" ht="15.75">
      <c r="A65" s="77"/>
      <c r="B65" s="80"/>
      <c r="C65" s="7">
        <v>29</v>
      </c>
      <c r="D65" s="63"/>
      <c r="E65" s="63"/>
      <c r="F65" s="63"/>
      <c r="G65" s="52"/>
      <c r="H65" s="52"/>
      <c r="I65" s="52"/>
      <c r="J65" s="52"/>
      <c r="K65" s="52"/>
      <c r="L65" s="52"/>
      <c r="M65" s="52"/>
      <c r="N65" s="52"/>
      <c r="O65" s="24" t="s">
        <v>10</v>
      </c>
      <c r="P65" s="43">
        <f>SUM(P61:P64)</f>
        <v>316435</v>
      </c>
    </row>
    <row r="66" spans="1:14" s="17" customFormat="1" ht="15">
      <c r="A66" s="10"/>
      <c r="B66" s="19"/>
      <c r="C66" s="11"/>
      <c r="D66" s="12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s="17" customFormat="1" ht="15">
      <c r="A67" s="10"/>
      <c r="B67" s="19"/>
      <c r="C67" s="11"/>
      <c r="D67" s="12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6" ht="15.75">
      <c r="A68" s="18"/>
      <c r="B68" s="19"/>
      <c r="C68" s="11"/>
      <c r="D68" s="20"/>
      <c r="E68" s="21"/>
      <c r="F68" s="22"/>
      <c r="G68" s="22"/>
      <c r="H68" s="22"/>
      <c r="I68" s="22"/>
      <c r="J68" s="22"/>
      <c r="K68" s="22"/>
      <c r="L68" s="22"/>
      <c r="M68" s="22"/>
      <c r="N68" s="23"/>
      <c r="O68" s="17"/>
      <c r="P68" s="17"/>
    </row>
    <row r="69" spans="1:16" ht="15.75">
      <c r="A69" s="18"/>
      <c r="B69" s="19"/>
      <c r="C69" s="11"/>
      <c r="D69" s="20"/>
      <c r="E69" s="21"/>
      <c r="F69" s="22"/>
      <c r="G69" s="22"/>
      <c r="H69" s="22"/>
      <c r="I69" s="22"/>
      <c r="J69" s="22"/>
      <c r="K69" s="22"/>
      <c r="L69" s="22"/>
      <c r="M69" s="22"/>
      <c r="N69" s="23"/>
      <c r="O69" s="17"/>
      <c r="P69" s="17"/>
    </row>
    <row r="70" spans="1:14" ht="15">
      <c r="A70" s="10"/>
      <c r="B70" s="10"/>
      <c r="C70" s="11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6" ht="15.75">
      <c r="A71" s="8" t="s">
        <v>10</v>
      </c>
      <c r="B71" s="6"/>
      <c r="C71" s="8" t="s">
        <v>8</v>
      </c>
      <c r="D71" s="9">
        <f aca="true" t="shared" si="0" ref="D71:N71">SUM(D5:D67)</f>
        <v>7.797000000000001</v>
      </c>
      <c r="E71" s="38">
        <f t="shared" si="0"/>
        <v>7</v>
      </c>
      <c r="F71" s="38">
        <f t="shared" si="0"/>
        <v>20.3941</v>
      </c>
      <c r="G71" s="14">
        <f t="shared" si="0"/>
        <v>28.1911</v>
      </c>
      <c r="H71" s="9">
        <f t="shared" si="0"/>
        <v>20</v>
      </c>
      <c r="I71" s="9">
        <f t="shared" si="0"/>
        <v>9.200000000000001</v>
      </c>
      <c r="J71" s="9">
        <f t="shared" si="0"/>
        <v>28</v>
      </c>
      <c r="K71" s="9">
        <f t="shared" si="0"/>
        <v>48.440000000000005</v>
      </c>
      <c r="L71" s="9">
        <f t="shared" si="0"/>
        <v>9</v>
      </c>
      <c r="M71" s="9">
        <f t="shared" si="0"/>
        <v>66.64000000000001</v>
      </c>
      <c r="N71" s="15">
        <f t="shared" si="0"/>
        <v>38.448899999999995</v>
      </c>
      <c r="O71" s="24" t="s">
        <v>10</v>
      </c>
      <c r="P71" s="42">
        <f>(P13+P27+P37+P45+P52+P65)</f>
        <v>1435182</v>
      </c>
    </row>
    <row r="72" ht="14.25">
      <c r="N72" t="s">
        <v>28</v>
      </c>
    </row>
    <row r="73" spans="14:16" ht="57" customHeight="1">
      <c r="N73" s="48" t="s">
        <v>46</v>
      </c>
      <c r="O73" s="48"/>
      <c r="P73" s="48"/>
    </row>
    <row r="74" spans="1:8" ht="14.25">
      <c r="A74" s="39"/>
      <c r="B74" s="39"/>
      <c r="C74" s="39"/>
      <c r="D74" s="39"/>
      <c r="E74" s="39"/>
      <c r="F74" s="39"/>
      <c r="G74" s="39"/>
      <c r="H74" s="39"/>
    </row>
  </sheetData>
  <sheetProtection/>
  <mergeCells count="79">
    <mergeCell ref="L55:L65"/>
    <mergeCell ref="M55:M65"/>
    <mergeCell ref="N55:N65"/>
    <mergeCell ref="K48:K52"/>
    <mergeCell ref="L48:L52"/>
    <mergeCell ref="M48:M52"/>
    <mergeCell ref="N48:N52"/>
    <mergeCell ref="A55:A65"/>
    <mergeCell ref="B55:B65"/>
    <mergeCell ref="D55:D65"/>
    <mergeCell ref="E55:E65"/>
    <mergeCell ref="F55:F65"/>
    <mergeCell ref="G55:G65"/>
    <mergeCell ref="N40:N45"/>
    <mergeCell ref="A48:A52"/>
    <mergeCell ref="B48:B52"/>
    <mergeCell ref="D48:D52"/>
    <mergeCell ref="E48:E52"/>
    <mergeCell ref="F48:F52"/>
    <mergeCell ref="G48:G52"/>
    <mergeCell ref="H48:H52"/>
    <mergeCell ref="I48:I52"/>
    <mergeCell ref="J48:J52"/>
    <mergeCell ref="M30:M37"/>
    <mergeCell ref="N30:N37"/>
    <mergeCell ref="A40:A45"/>
    <mergeCell ref="B40:B45"/>
    <mergeCell ref="D40:D45"/>
    <mergeCell ref="E40:E45"/>
    <mergeCell ref="F40:F45"/>
    <mergeCell ref="G40:G45"/>
    <mergeCell ref="L40:L45"/>
    <mergeCell ref="M40:M45"/>
    <mergeCell ref="M16:M27"/>
    <mergeCell ref="N16:N27"/>
    <mergeCell ref="A30:A37"/>
    <mergeCell ref="B30:B37"/>
    <mergeCell ref="D30:D37"/>
    <mergeCell ref="E30:E37"/>
    <mergeCell ref="F30:F37"/>
    <mergeCell ref="G30:G37"/>
    <mergeCell ref="H30:H37"/>
    <mergeCell ref="I30:I37"/>
    <mergeCell ref="M5:M13"/>
    <mergeCell ref="N5:N13"/>
    <mergeCell ref="A16:A27"/>
    <mergeCell ref="B16:B27"/>
    <mergeCell ref="D16:D27"/>
    <mergeCell ref="E16:E27"/>
    <mergeCell ref="F16:F27"/>
    <mergeCell ref="G16:G27"/>
    <mergeCell ref="H16:H27"/>
    <mergeCell ref="I16:I27"/>
    <mergeCell ref="A5:A13"/>
    <mergeCell ref="B5:B13"/>
    <mergeCell ref="D5:D13"/>
    <mergeCell ref="E5:E13"/>
    <mergeCell ref="F5:F13"/>
    <mergeCell ref="G5:G13"/>
    <mergeCell ref="H5:H13"/>
    <mergeCell ref="I5:I13"/>
    <mergeCell ref="H55:H65"/>
    <mergeCell ref="I55:I65"/>
    <mergeCell ref="J55:J65"/>
    <mergeCell ref="K55:K65"/>
    <mergeCell ref="H40:H45"/>
    <mergeCell ref="I40:I45"/>
    <mergeCell ref="J40:J45"/>
    <mergeCell ref="K40:K45"/>
    <mergeCell ref="N73:P73"/>
    <mergeCell ref="J16:J27"/>
    <mergeCell ref="K16:K27"/>
    <mergeCell ref="L16:L27"/>
    <mergeCell ref="J30:J37"/>
    <mergeCell ref="J5:J13"/>
    <mergeCell ref="K5:K13"/>
    <mergeCell ref="L5:L13"/>
    <mergeCell ref="K30:K37"/>
    <mergeCell ref="L30:L37"/>
  </mergeCells>
  <printOptions/>
  <pageMargins left="0.1968503937007874" right="0.11811023622047245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u400248</dc:creator>
  <cp:keywords/>
  <dc:description/>
  <cp:lastModifiedBy>u510042</cp:lastModifiedBy>
  <cp:lastPrinted>2014-04-07T15:06:28Z</cp:lastPrinted>
  <dcterms:created xsi:type="dcterms:W3CDTF">2013-02-22T12:57:12Z</dcterms:created>
  <dcterms:modified xsi:type="dcterms:W3CDTF">2014-04-09T13:06:21Z</dcterms:modified>
  <cp:category/>
  <cp:version/>
  <cp:contentType/>
  <cp:contentStatus/>
</cp:coreProperties>
</file>