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Endrich\SES_Abschluss\Jahresabschluss2018\Vorlage Jahresabschluss\"/>
    </mc:Choice>
  </mc:AlternateContent>
  <bookViews>
    <workbookView xWindow="476" yWindow="213" windowWidth="11345" windowHeight="6349"/>
  </bookViews>
  <sheets>
    <sheet name="Bilanz" sheetId="5" r:id="rId1"/>
  </sheets>
  <definedNames>
    <definedName name="_KAW999929" hidden="1">#REF!</definedName>
    <definedName name="Aktiva">Bilanz!$D$5:$H$55</definedName>
    <definedName name="_xlnm.Print_Area" localSheetId="0">Bilanz!$A$1:$Q$47</definedName>
    <definedName name="PASSIVA">Bilanz!$D$56:$H$56</definedName>
  </definedNames>
  <calcPr calcId="162913"/>
</workbook>
</file>

<file path=xl/calcChain.xml><?xml version="1.0" encoding="utf-8"?>
<calcChain xmlns="http://schemas.openxmlformats.org/spreadsheetml/2006/main">
  <c r="F35" i="5" l="1"/>
  <c r="O32" i="5"/>
  <c r="O12" i="5"/>
  <c r="F34" i="5" l="1"/>
  <c r="O10" i="5" l="1"/>
  <c r="O31" i="5" l="1"/>
  <c r="O30" i="5" l="1"/>
  <c r="O29" i="5"/>
  <c r="F36" i="5"/>
  <c r="F15" i="5"/>
  <c r="Q31" i="5" l="1"/>
  <c r="Q29" i="5"/>
  <c r="Q27" i="5"/>
  <c r="Q33" i="5" s="1"/>
  <c r="Q23" i="5"/>
  <c r="Q18" i="5"/>
  <c r="Q10" i="5"/>
  <c r="Q13" i="5" s="1"/>
  <c r="Q6" i="5"/>
  <c r="O6" i="5"/>
  <c r="H35" i="5"/>
  <c r="H41" i="5" s="1"/>
  <c r="H42" i="5" s="1"/>
  <c r="H15" i="5"/>
  <c r="H26" i="5" s="1"/>
  <c r="H27" i="5" s="1"/>
  <c r="H45" i="5" l="1"/>
  <c r="Q45" i="5"/>
  <c r="F41" i="5"/>
  <c r="F42" i="5" s="1"/>
  <c r="F26" i="5" l="1"/>
  <c r="F27" i="5" s="1"/>
  <c r="F45" i="5" s="1"/>
  <c r="O33" i="5"/>
  <c r="O13" i="5"/>
  <c r="O18" i="5"/>
  <c r="O23" i="5"/>
  <c r="O45" i="5" l="1"/>
</calcChain>
</file>

<file path=xl/sharedStrings.xml><?xml version="1.0" encoding="utf-8"?>
<sst xmlns="http://schemas.openxmlformats.org/spreadsheetml/2006/main" count="104" uniqueCount="71">
  <si>
    <t xml:space="preserve">Immaterielle Vermögensgegenstände </t>
  </si>
  <si>
    <t>Sachanlagen</t>
  </si>
  <si>
    <t>Vorräte</t>
  </si>
  <si>
    <t>Forderungen und sonstige Vermögensgegenstände</t>
  </si>
  <si>
    <t>Forderungen aus Lieferungen und Leistungen</t>
  </si>
  <si>
    <t>Sonstige Vermögensgegenstände</t>
  </si>
  <si>
    <t>Rechnungsabgrenzungsposten</t>
  </si>
  <si>
    <t>PASSIVA</t>
  </si>
  <si>
    <t>Sonstige Rückstellungen</t>
  </si>
  <si>
    <t>Verbindlichkeiten aus Lieferungen und Leistungen</t>
  </si>
  <si>
    <t>Sonstige Verbindlichkeiten</t>
  </si>
  <si>
    <t>Anlagevermögen</t>
  </si>
  <si>
    <t>Umlaufvermögen</t>
  </si>
  <si>
    <t>Eigenkapital</t>
  </si>
  <si>
    <t>Rückstellungen</t>
  </si>
  <si>
    <t>Verbindlichkeiten</t>
  </si>
  <si>
    <t>AKTIVA</t>
  </si>
  <si>
    <t>Rücklagen</t>
  </si>
  <si>
    <t>Roh-, Hilfs- und Betriebsstoffe</t>
  </si>
  <si>
    <t>Grundstücke und grundstücksgleiche Rechte</t>
  </si>
  <si>
    <t>mit Betriebs- und anderen Bauten</t>
  </si>
  <si>
    <t>mit Wohnbauten</t>
  </si>
  <si>
    <t>Abwasserreinigungsanlagen</t>
  </si>
  <si>
    <t>Abwassersonderbauwerke</t>
  </si>
  <si>
    <t>1.</t>
  </si>
  <si>
    <t>2.</t>
  </si>
  <si>
    <t>3.</t>
  </si>
  <si>
    <t>4.</t>
  </si>
  <si>
    <t>a)</t>
  </si>
  <si>
    <t>Regenbehandlungsanlagen</t>
  </si>
  <si>
    <t>Pumpwerke</t>
  </si>
  <si>
    <t>Sonderbauwerke</t>
  </si>
  <si>
    <t>b)</t>
  </si>
  <si>
    <t>c)</t>
  </si>
  <si>
    <t>Abwassersammlungsanlagen Haupt- und Ortssammler</t>
  </si>
  <si>
    <t>5.</t>
  </si>
  <si>
    <t>6.</t>
  </si>
  <si>
    <t>Betriebs- und Geschäftsausstattung</t>
  </si>
  <si>
    <t>7.</t>
  </si>
  <si>
    <t>Geleistete Anzahlungen und Anlagen im Bau</t>
  </si>
  <si>
    <t>A.</t>
  </si>
  <si>
    <t>I.</t>
  </si>
  <si>
    <t>II.</t>
  </si>
  <si>
    <t>B.</t>
  </si>
  <si>
    <t>an Anschlussgemeinden</t>
  </si>
  <si>
    <t>an Gebührenzahler</t>
  </si>
  <si>
    <t>Sonstige Forderungen</t>
  </si>
  <si>
    <t>Forderungen an die Stadt</t>
  </si>
  <si>
    <t>Betriebsmittelkonto</t>
  </si>
  <si>
    <t>Allgemeine Rücklage</t>
  </si>
  <si>
    <t>Gewinn/Verlust</t>
  </si>
  <si>
    <t>Abzugskapital</t>
  </si>
  <si>
    <t>Landeszuschüsse</t>
  </si>
  <si>
    <t>Empfangene Ertragszuschüsse</t>
  </si>
  <si>
    <t>C.</t>
  </si>
  <si>
    <t>D.</t>
  </si>
  <si>
    <t>Verbindlichkeiten gegenüber Kreditinstituten</t>
  </si>
  <si>
    <t>Verbindlichkeiten gegenüber der Stadt</t>
  </si>
  <si>
    <t>Trägerdarlehen</t>
  </si>
  <si>
    <t>Darlehen</t>
  </si>
  <si>
    <t>Sonstige</t>
  </si>
  <si>
    <t>E.</t>
  </si>
  <si>
    <t>TEUR</t>
  </si>
  <si>
    <t>Jahresgewinn</t>
  </si>
  <si>
    <t>Rückstellungen für Pensionen</t>
  </si>
  <si>
    <t xml:space="preserve">Konzessionen, gewerbliche Schutzrechte und ähnliche </t>
  </si>
  <si>
    <t>Rechte und Werte sowie Lizenzen an solchen</t>
  </si>
  <si>
    <t>Rechten und Werten</t>
  </si>
  <si>
    <t>Eigenbetrieb Stadtentwässerung Stuttgart (SES) der Landeshauptstadt Stuttgart</t>
  </si>
  <si>
    <t>Forderungen gegen verbundene Unternehmen</t>
  </si>
  <si>
    <t>Bilanz zum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</si>
</sst>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4" fontId="3" fillId="0" borderId="0" xfId="0" applyNumberFormat="1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2"/>
  <sheetViews>
    <sheetView tabSelected="1" zoomScaleNormal="100" workbookViewId="0">
      <selection activeCell="F39" sqref="F39"/>
    </sheetView>
  </sheetViews>
  <sheetFormatPr baseColWidth="10" defaultColWidth="11.44140625" defaultRowHeight="15.65" x14ac:dyDescent="0.3"/>
  <cols>
    <col min="1" max="1" width="2.6640625" style="1" customWidth="1"/>
    <col min="2" max="4" width="2.44140625" style="1" customWidth="1"/>
    <col min="5" max="5" width="54.5546875" style="1" customWidth="1"/>
    <col min="6" max="6" width="11" style="1" customWidth="1"/>
    <col min="7" max="7" width="1.6640625" style="1" customWidth="1"/>
    <col min="8" max="8" width="11" style="3" customWidth="1"/>
    <col min="9" max="9" width="10.33203125" style="1" customWidth="1"/>
    <col min="10" max="10" width="2.6640625" style="1" customWidth="1"/>
    <col min="11" max="13" width="2.44140625" style="1" customWidth="1"/>
    <col min="14" max="14" width="46" style="1" customWidth="1"/>
    <col min="15" max="15" width="11" style="1" customWidth="1"/>
    <col min="16" max="16" width="1.6640625" style="1" customWidth="1"/>
    <col min="17" max="17" width="11" style="1" customWidth="1"/>
    <col min="18" max="16384" width="11.44140625" style="1"/>
  </cols>
  <sheetData>
    <row r="1" spans="1:18" ht="16" customHeight="1" x14ac:dyDescent="0.3">
      <c r="D1" s="31" t="s">
        <v>68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" customHeight="1" x14ac:dyDescent="0.3">
      <c r="D2" s="31" t="s">
        <v>70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6" customHeight="1" x14ac:dyDescent="0.3">
      <c r="D3" s="5"/>
      <c r="E3" s="7"/>
      <c r="F3" s="5"/>
      <c r="G3" s="5"/>
      <c r="H3" s="5"/>
      <c r="I3" s="5"/>
      <c r="J3" s="7"/>
      <c r="K3" s="5"/>
      <c r="L3" s="19"/>
      <c r="M3" s="19"/>
      <c r="N3" s="7"/>
      <c r="O3" s="5"/>
      <c r="P3" s="5"/>
      <c r="Q3" s="5"/>
    </row>
    <row r="4" spans="1:18" ht="16" customHeight="1" x14ac:dyDescent="0.3">
      <c r="D4" s="18"/>
      <c r="E4" s="18"/>
      <c r="F4" s="18"/>
      <c r="G4" s="18"/>
      <c r="H4" s="18"/>
      <c r="I4" s="18"/>
      <c r="J4" s="18"/>
      <c r="K4" s="18"/>
      <c r="L4" s="19"/>
      <c r="M4" s="19"/>
      <c r="N4" s="18"/>
      <c r="O4" s="18"/>
      <c r="P4" s="18"/>
      <c r="Q4" s="18"/>
    </row>
    <row r="5" spans="1:18" ht="16" customHeight="1" x14ac:dyDescent="0.3">
      <c r="A5" s="2" t="s">
        <v>16</v>
      </c>
      <c r="B5" s="2"/>
      <c r="C5" s="2"/>
      <c r="J5" s="2" t="s">
        <v>7</v>
      </c>
      <c r="N5" s="2"/>
      <c r="Q5" s="3"/>
    </row>
    <row r="6" spans="1:18" ht="16" customHeight="1" x14ac:dyDescent="0.3">
      <c r="F6" s="20">
        <v>43465</v>
      </c>
      <c r="G6" s="20"/>
      <c r="H6" s="20">
        <v>43100</v>
      </c>
      <c r="O6" s="20">
        <f>F6</f>
        <v>43465</v>
      </c>
      <c r="P6" s="20"/>
      <c r="Q6" s="20">
        <f>H6</f>
        <v>43100</v>
      </c>
    </row>
    <row r="7" spans="1:18" ht="16" customHeight="1" x14ac:dyDescent="0.3">
      <c r="F7" s="21" t="s">
        <v>62</v>
      </c>
      <c r="G7" s="4"/>
      <c r="H7" s="21" t="s">
        <v>62</v>
      </c>
      <c r="O7" s="21" t="s">
        <v>62</v>
      </c>
      <c r="P7" s="4"/>
      <c r="Q7" s="21" t="s">
        <v>62</v>
      </c>
    </row>
    <row r="8" spans="1:18" ht="16" customHeight="1" x14ac:dyDescent="0.3">
      <c r="A8" s="28" t="s">
        <v>40</v>
      </c>
      <c r="B8" s="28" t="s">
        <v>11</v>
      </c>
      <c r="C8" s="28"/>
      <c r="D8" s="26"/>
      <c r="E8" s="26"/>
      <c r="H8" s="1"/>
      <c r="J8" s="2" t="s">
        <v>40</v>
      </c>
      <c r="K8" s="2" t="s">
        <v>13</v>
      </c>
      <c r="L8" s="2"/>
      <c r="M8" s="2"/>
      <c r="N8" s="2"/>
      <c r="O8" s="10"/>
      <c r="P8" s="10"/>
      <c r="Q8" s="10"/>
    </row>
    <row r="9" spans="1:18" ht="16" customHeight="1" x14ac:dyDescent="0.3">
      <c r="A9" s="26"/>
      <c r="B9" s="26" t="s">
        <v>41</v>
      </c>
      <c r="C9" s="16" t="s">
        <v>0</v>
      </c>
      <c r="D9" s="26"/>
      <c r="E9" s="26"/>
      <c r="F9" s="17"/>
      <c r="G9" s="10"/>
      <c r="H9" s="17"/>
      <c r="K9" s="1" t="s">
        <v>41</v>
      </c>
      <c r="L9" s="1" t="s">
        <v>17</v>
      </c>
      <c r="M9" s="2"/>
      <c r="N9" s="2"/>
      <c r="O9" s="17"/>
      <c r="P9" s="10"/>
      <c r="Q9" s="10"/>
    </row>
    <row r="10" spans="1:18" ht="16" customHeight="1" x14ac:dyDescent="0.3">
      <c r="A10" s="26"/>
      <c r="B10" s="26"/>
      <c r="C10" s="16" t="s">
        <v>65</v>
      </c>
      <c r="D10" s="26"/>
      <c r="E10" s="26"/>
      <c r="F10" s="17"/>
      <c r="G10" s="10"/>
      <c r="H10" s="17"/>
      <c r="L10" s="9" t="s">
        <v>49</v>
      </c>
      <c r="N10" s="9"/>
      <c r="O10" s="17">
        <f>62823+3460</f>
        <v>66283</v>
      </c>
      <c r="P10" s="11"/>
      <c r="Q10" s="17">
        <f>58463+4360</f>
        <v>62823</v>
      </c>
      <c r="R10" s="10"/>
    </row>
    <row r="11" spans="1:18" ht="16" customHeight="1" x14ac:dyDescent="0.3">
      <c r="A11" s="26"/>
      <c r="B11" s="26"/>
      <c r="C11" s="16" t="s">
        <v>66</v>
      </c>
      <c r="D11" s="26"/>
      <c r="E11" s="26"/>
      <c r="F11" s="17"/>
      <c r="G11" s="10"/>
      <c r="H11" s="17"/>
      <c r="K11" s="1" t="s">
        <v>42</v>
      </c>
      <c r="L11" s="1" t="s">
        <v>50</v>
      </c>
      <c r="M11" s="2"/>
      <c r="N11" s="2"/>
      <c r="O11" s="17"/>
      <c r="P11" s="10"/>
      <c r="Q11" s="17"/>
    </row>
    <row r="12" spans="1:18" ht="16" customHeight="1" x14ac:dyDescent="0.3">
      <c r="A12" s="26"/>
      <c r="B12" s="26"/>
      <c r="C12" s="16" t="s">
        <v>67</v>
      </c>
      <c r="D12" s="26"/>
      <c r="E12" s="26"/>
      <c r="F12" s="17">
        <v>2994</v>
      </c>
      <c r="G12" s="10"/>
      <c r="H12" s="17">
        <v>2017</v>
      </c>
      <c r="L12" s="1" t="s">
        <v>63</v>
      </c>
      <c r="O12" s="22">
        <f>3314-901-657+380</f>
        <v>2136</v>
      </c>
      <c r="P12" s="12"/>
      <c r="Q12" s="22">
        <v>3460</v>
      </c>
    </row>
    <row r="13" spans="1:18" ht="16" customHeight="1" x14ac:dyDescent="0.3">
      <c r="A13" s="26"/>
      <c r="B13" s="26" t="s">
        <v>42</v>
      </c>
      <c r="C13" s="26" t="s">
        <v>1</v>
      </c>
      <c r="D13" s="26"/>
      <c r="E13" s="26"/>
      <c r="F13" s="17"/>
      <c r="G13" s="10"/>
      <c r="H13" s="17"/>
      <c r="O13" s="23">
        <f>SUM(O10:O12)</f>
        <v>68419</v>
      </c>
      <c r="P13" s="11"/>
      <c r="Q13" s="23">
        <f>SUM(Q10:Q12)</f>
        <v>66283</v>
      </c>
    </row>
    <row r="14" spans="1:18" ht="16" customHeight="1" x14ac:dyDescent="0.3">
      <c r="A14" s="26"/>
      <c r="B14" s="26"/>
      <c r="C14" s="26" t="s">
        <v>24</v>
      </c>
      <c r="D14" s="26" t="s">
        <v>19</v>
      </c>
      <c r="E14" s="26"/>
      <c r="F14" s="17"/>
      <c r="G14" s="10"/>
      <c r="H14" s="17"/>
      <c r="O14" s="26"/>
      <c r="Q14" s="26"/>
    </row>
    <row r="15" spans="1:18" ht="16" customHeight="1" x14ac:dyDescent="0.3">
      <c r="A15" s="26"/>
      <c r="B15" s="26"/>
      <c r="C15" s="26"/>
      <c r="D15" s="16" t="s">
        <v>20</v>
      </c>
      <c r="E15" s="30"/>
      <c r="F15" s="17">
        <f>15217-190</f>
        <v>15027</v>
      </c>
      <c r="G15" s="10"/>
      <c r="H15" s="17">
        <f>8898+6443</f>
        <v>15341</v>
      </c>
      <c r="J15" s="28" t="s">
        <v>43</v>
      </c>
      <c r="K15" s="28" t="s">
        <v>51</v>
      </c>
      <c r="L15" s="28"/>
      <c r="M15" s="28"/>
      <c r="N15" s="28"/>
      <c r="O15" s="15"/>
      <c r="P15" s="12"/>
      <c r="Q15" s="15"/>
    </row>
    <row r="16" spans="1:18" ht="16" customHeight="1" x14ac:dyDescent="0.3">
      <c r="A16" s="26"/>
      <c r="B16" s="26"/>
      <c r="C16" s="26" t="s">
        <v>25</v>
      </c>
      <c r="D16" s="16" t="s">
        <v>19</v>
      </c>
      <c r="E16" s="30"/>
      <c r="F16" s="17"/>
      <c r="G16" s="10"/>
      <c r="H16" s="17"/>
      <c r="J16" s="26"/>
      <c r="K16" s="26" t="s">
        <v>24</v>
      </c>
      <c r="L16" s="26" t="s">
        <v>52</v>
      </c>
      <c r="M16" s="26"/>
      <c r="N16" s="26"/>
      <c r="O16" s="15">
        <v>14672</v>
      </c>
      <c r="P16" s="12"/>
      <c r="Q16" s="15">
        <v>15766</v>
      </c>
    </row>
    <row r="17" spans="1:17" ht="16" customHeight="1" x14ac:dyDescent="0.3">
      <c r="A17" s="26"/>
      <c r="B17" s="26"/>
      <c r="C17" s="26"/>
      <c r="D17" s="16" t="s">
        <v>21</v>
      </c>
      <c r="E17" s="30"/>
      <c r="F17" s="17">
        <v>190</v>
      </c>
      <c r="G17" s="10"/>
      <c r="H17" s="17">
        <v>203</v>
      </c>
      <c r="J17" s="26"/>
      <c r="K17" s="26" t="s">
        <v>25</v>
      </c>
      <c r="L17" s="26" t="s">
        <v>53</v>
      </c>
      <c r="M17" s="26"/>
      <c r="N17" s="26"/>
      <c r="O17" s="22">
        <v>158426</v>
      </c>
      <c r="P17" s="10"/>
      <c r="Q17" s="22">
        <v>160548</v>
      </c>
    </row>
    <row r="18" spans="1:17" ht="16" customHeight="1" x14ac:dyDescent="0.3">
      <c r="A18" s="26"/>
      <c r="B18" s="26"/>
      <c r="C18" s="26" t="s">
        <v>26</v>
      </c>
      <c r="D18" s="16" t="s">
        <v>22</v>
      </c>
      <c r="E18" s="30"/>
      <c r="F18" s="17">
        <v>184795</v>
      </c>
      <c r="G18" s="10"/>
      <c r="H18" s="17">
        <v>194569</v>
      </c>
      <c r="K18" s="2"/>
      <c r="L18" s="2"/>
      <c r="M18" s="2"/>
      <c r="N18" s="2"/>
      <c r="O18" s="24">
        <f>SUM(O16:O17)</f>
        <v>173098</v>
      </c>
      <c r="P18" s="11"/>
      <c r="Q18" s="24">
        <f>SUM(Q16:Q17)</f>
        <v>176314</v>
      </c>
    </row>
    <row r="19" spans="1:17" ht="16" customHeight="1" x14ac:dyDescent="0.3">
      <c r="A19" s="26"/>
      <c r="B19" s="26"/>
      <c r="C19" s="26" t="s">
        <v>27</v>
      </c>
      <c r="D19" s="16" t="s">
        <v>23</v>
      </c>
      <c r="E19" s="30"/>
      <c r="F19" s="17"/>
      <c r="G19" s="10"/>
      <c r="H19" s="17"/>
      <c r="O19" s="26"/>
      <c r="Q19" s="26"/>
    </row>
    <row r="20" spans="1:17" ht="16" customHeight="1" x14ac:dyDescent="0.3">
      <c r="A20" s="26"/>
      <c r="B20" s="26"/>
      <c r="C20" s="26"/>
      <c r="D20" s="16" t="s">
        <v>28</v>
      </c>
      <c r="E20" s="30" t="s">
        <v>29</v>
      </c>
      <c r="F20" s="17">
        <v>42560</v>
      </c>
      <c r="G20" s="10"/>
      <c r="H20" s="17">
        <v>43834</v>
      </c>
      <c r="J20" s="2" t="s">
        <v>54</v>
      </c>
      <c r="K20" s="2" t="s">
        <v>14</v>
      </c>
      <c r="L20" s="2"/>
      <c r="M20" s="2"/>
      <c r="N20" s="2"/>
      <c r="O20" s="17"/>
      <c r="P20" s="10"/>
      <c r="Q20" s="17"/>
    </row>
    <row r="21" spans="1:17" ht="16" customHeight="1" x14ac:dyDescent="0.3">
      <c r="A21" s="26"/>
      <c r="B21" s="26"/>
      <c r="C21" s="26"/>
      <c r="D21" s="16" t="s">
        <v>32</v>
      </c>
      <c r="E21" s="30" t="s">
        <v>30</v>
      </c>
      <c r="F21" s="17">
        <v>118</v>
      </c>
      <c r="G21" s="10"/>
      <c r="H21" s="17">
        <v>131</v>
      </c>
      <c r="J21" s="26"/>
      <c r="K21" s="26" t="s">
        <v>24</v>
      </c>
      <c r="L21" s="26" t="s">
        <v>64</v>
      </c>
      <c r="M21" s="26"/>
      <c r="N21" s="26"/>
      <c r="O21" s="17">
        <v>6650</v>
      </c>
      <c r="P21" s="10"/>
      <c r="Q21" s="17">
        <v>5727</v>
      </c>
    </row>
    <row r="22" spans="1:17" ht="16" customHeight="1" x14ac:dyDescent="0.3">
      <c r="A22" s="26"/>
      <c r="B22" s="26"/>
      <c r="C22" s="26"/>
      <c r="D22" s="16" t="s">
        <v>33</v>
      </c>
      <c r="E22" s="30" t="s">
        <v>31</v>
      </c>
      <c r="F22" s="17">
        <v>64187</v>
      </c>
      <c r="G22" s="10"/>
      <c r="H22" s="17">
        <v>60741</v>
      </c>
      <c r="J22" s="26"/>
      <c r="K22" s="26" t="s">
        <v>25</v>
      </c>
      <c r="L22" s="26" t="s">
        <v>8</v>
      </c>
      <c r="M22" s="26"/>
      <c r="N22" s="26"/>
      <c r="O22" s="22">
        <v>6635</v>
      </c>
      <c r="P22" s="10"/>
      <c r="Q22" s="22">
        <v>5866</v>
      </c>
    </row>
    <row r="23" spans="1:17" ht="16" customHeight="1" x14ac:dyDescent="0.3">
      <c r="A23" s="26"/>
      <c r="B23" s="26"/>
      <c r="C23" s="26" t="s">
        <v>35</v>
      </c>
      <c r="D23" s="26" t="s">
        <v>34</v>
      </c>
      <c r="E23" s="26"/>
      <c r="F23" s="17">
        <v>368915</v>
      </c>
      <c r="G23" s="10"/>
      <c r="H23" s="17">
        <v>368744</v>
      </c>
      <c r="K23" s="2"/>
      <c r="L23" s="2"/>
      <c r="M23" s="2"/>
      <c r="N23" s="2"/>
      <c r="O23" s="24">
        <f>SUM(O21:O22)</f>
        <v>13285</v>
      </c>
      <c r="P23" s="11"/>
      <c r="Q23" s="24">
        <f>SUM(Q21:Q22)</f>
        <v>11593</v>
      </c>
    </row>
    <row r="24" spans="1:17" ht="16" customHeight="1" x14ac:dyDescent="0.3">
      <c r="A24" s="26"/>
      <c r="B24" s="26"/>
      <c r="C24" s="26" t="s">
        <v>36</v>
      </c>
      <c r="D24" s="26" t="s">
        <v>37</v>
      </c>
      <c r="E24" s="26"/>
      <c r="F24" s="17">
        <v>3735</v>
      </c>
      <c r="G24" s="10"/>
      <c r="H24" s="17">
        <v>3760</v>
      </c>
      <c r="O24" s="26"/>
      <c r="Q24" s="26"/>
    </row>
    <row r="25" spans="1:17" ht="16" customHeight="1" x14ac:dyDescent="0.3">
      <c r="A25" s="26"/>
      <c r="B25" s="26"/>
      <c r="C25" s="26" t="s">
        <v>38</v>
      </c>
      <c r="D25" s="26" t="s">
        <v>39</v>
      </c>
      <c r="E25" s="26"/>
      <c r="F25" s="17">
        <v>110386</v>
      </c>
      <c r="G25" s="10"/>
      <c r="H25" s="17">
        <v>81078</v>
      </c>
      <c r="J25" s="2" t="s">
        <v>55</v>
      </c>
      <c r="K25" s="8" t="s">
        <v>15</v>
      </c>
      <c r="L25" s="8"/>
      <c r="M25" s="8"/>
      <c r="N25" s="6"/>
      <c r="O25" s="15"/>
      <c r="P25" s="12"/>
      <c r="Q25" s="15"/>
    </row>
    <row r="26" spans="1:17" ht="16" customHeight="1" x14ac:dyDescent="0.3">
      <c r="A26" s="26"/>
      <c r="B26" s="26"/>
      <c r="C26" s="26"/>
      <c r="D26" s="26"/>
      <c r="E26" s="26"/>
      <c r="F26" s="25">
        <f>SUM(F15:F25)</f>
        <v>789913</v>
      </c>
      <c r="G26" s="10"/>
      <c r="H26" s="25">
        <f>SUM(H15:H25)</f>
        <v>768401</v>
      </c>
      <c r="K26" s="1" t="s">
        <v>24</v>
      </c>
      <c r="L26" s="6" t="s">
        <v>56</v>
      </c>
      <c r="M26" s="6"/>
      <c r="N26" s="6"/>
      <c r="O26" s="15">
        <v>281545</v>
      </c>
      <c r="P26" s="12"/>
      <c r="Q26" s="15">
        <v>295291</v>
      </c>
    </row>
    <row r="27" spans="1:17" ht="16" customHeight="1" x14ac:dyDescent="0.3">
      <c r="A27" s="26"/>
      <c r="B27" s="26"/>
      <c r="C27" s="26"/>
      <c r="D27" s="26"/>
      <c r="E27" s="26"/>
      <c r="F27" s="24">
        <f>F26+F12</f>
        <v>792907</v>
      </c>
      <c r="H27" s="24">
        <f>H26+H12</f>
        <v>770418</v>
      </c>
      <c r="K27" s="26" t="s">
        <v>25</v>
      </c>
      <c r="L27" s="29" t="s">
        <v>9</v>
      </c>
      <c r="M27" s="29"/>
      <c r="N27" s="29"/>
      <c r="O27" s="15">
        <v>9189</v>
      </c>
      <c r="P27" s="12"/>
      <c r="Q27" s="15">
        <f>8603-28</f>
        <v>8575</v>
      </c>
    </row>
    <row r="28" spans="1:17" ht="16" customHeight="1" x14ac:dyDescent="0.3">
      <c r="A28" s="28" t="s">
        <v>43</v>
      </c>
      <c r="B28" s="28" t="s">
        <v>12</v>
      </c>
      <c r="C28" s="28"/>
      <c r="D28" s="26"/>
      <c r="E28" s="28"/>
      <c r="F28" s="17"/>
      <c r="G28" s="10"/>
      <c r="H28" s="17"/>
      <c r="K28" s="1" t="s">
        <v>26</v>
      </c>
      <c r="L28" s="6" t="s">
        <v>57</v>
      </c>
      <c r="M28" s="6"/>
      <c r="N28" s="6"/>
      <c r="O28" s="15"/>
      <c r="P28" s="12"/>
      <c r="Q28" s="15"/>
    </row>
    <row r="29" spans="1:17" ht="16" customHeight="1" x14ac:dyDescent="0.3">
      <c r="A29" s="26"/>
      <c r="B29" s="26" t="s">
        <v>41</v>
      </c>
      <c r="C29" s="26" t="s">
        <v>2</v>
      </c>
      <c r="D29" s="26"/>
      <c r="E29" s="26"/>
      <c r="F29" s="17"/>
      <c r="G29" s="10"/>
      <c r="H29" s="17"/>
      <c r="L29" s="6" t="s">
        <v>28</v>
      </c>
      <c r="M29" s="6" t="s">
        <v>58</v>
      </c>
      <c r="O29" s="15">
        <f>222858-1476</f>
        <v>221382</v>
      </c>
      <c r="P29" s="12"/>
      <c r="Q29" s="15">
        <f>206143-1535</f>
        <v>204608</v>
      </c>
    </row>
    <row r="30" spans="1:17" ht="16" customHeight="1" x14ac:dyDescent="0.3">
      <c r="C30" s="1" t="s">
        <v>18</v>
      </c>
      <c r="F30" s="17">
        <v>1849</v>
      </c>
      <c r="G30" s="10"/>
      <c r="H30" s="17">
        <v>2179</v>
      </c>
      <c r="L30" s="6" t="s">
        <v>32</v>
      </c>
      <c r="M30" s="6" t="s">
        <v>59</v>
      </c>
      <c r="O30" s="15">
        <f>43118</f>
        <v>43118</v>
      </c>
      <c r="P30" s="12"/>
      <c r="Q30" s="15">
        <v>13900</v>
      </c>
    </row>
    <row r="31" spans="1:17" ht="16" customHeight="1" x14ac:dyDescent="0.3">
      <c r="B31" s="1" t="s">
        <v>42</v>
      </c>
      <c r="C31" s="1" t="s">
        <v>3</v>
      </c>
      <c r="F31" s="17"/>
      <c r="G31" s="10"/>
      <c r="H31" s="17"/>
      <c r="L31" s="6" t="s">
        <v>33</v>
      </c>
      <c r="M31" s="6" t="s">
        <v>60</v>
      </c>
      <c r="O31" s="15">
        <f>1476+23+436</f>
        <v>1935</v>
      </c>
      <c r="P31" s="12"/>
      <c r="Q31" s="15">
        <f>1535+8</f>
        <v>1543</v>
      </c>
    </row>
    <row r="32" spans="1:17" ht="16" customHeight="1" x14ac:dyDescent="0.3">
      <c r="C32" s="26" t="s">
        <v>24</v>
      </c>
      <c r="D32" s="26" t="s">
        <v>4</v>
      </c>
      <c r="E32" s="26"/>
      <c r="F32" s="17"/>
      <c r="G32" s="10"/>
      <c r="H32" s="17"/>
      <c r="K32" s="26" t="s">
        <v>27</v>
      </c>
      <c r="L32" s="29" t="s">
        <v>10</v>
      </c>
      <c r="M32" s="29"/>
      <c r="N32" s="29"/>
      <c r="O32" s="22">
        <f>7547+901+657</f>
        <v>9105</v>
      </c>
      <c r="P32" s="12"/>
      <c r="Q32" s="22">
        <v>7706</v>
      </c>
    </row>
    <row r="33" spans="1:17" ht="16" customHeight="1" x14ac:dyDescent="0.3">
      <c r="C33" s="26"/>
      <c r="D33" s="26" t="s">
        <v>28</v>
      </c>
      <c r="E33" s="26" t="s">
        <v>44</v>
      </c>
      <c r="F33" s="17">
        <v>759</v>
      </c>
      <c r="G33" s="10"/>
      <c r="H33" s="17">
        <v>1024</v>
      </c>
      <c r="K33" s="6"/>
      <c r="L33" s="6"/>
      <c r="M33" s="6"/>
      <c r="N33" s="6"/>
      <c r="O33" s="23">
        <f>SUM(O26:O32)</f>
        <v>566274</v>
      </c>
      <c r="P33" s="13"/>
      <c r="Q33" s="23">
        <f>SUM(Q26:Q32)</f>
        <v>531623</v>
      </c>
    </row>
    <row r="34" spans="1:17" ht="16" customHeight="1" x14ac:dyDescent="0.3">
      <c r="C34" s="26"/>
      <c r="D34" s="26" t="s">
        <v>32</v>
      </c>
      <c r="E34" s="26" t="s">
        <v>45</v>
      </c>
      <c r="F34" s="17">
        <f>5286</f>
        <v>5286</v>
      </c>
      <c r="G34" s="10"/>
      <c r="H34" s="17">
        <v>5547</v>
      </c>
      <c r="O34" s="26"/>
      <c r="Q34" s="26"/>
    </row>
    <row r="35" spans="1:17" ht="16" customHeight="1" x14ac:dyDescent="0.3">
      <c r="C35" s="26"/>
      <c r="D35" s="26" t="s">
        <v>33</v>
      </c>
      <c r="E35" s="26" t="s">
        <v>46</v>
      </c>
      <c r="F35" s="17">
        <f>143</f>
        <v>143</v>
      </c>
      <c r="G35" s="10"/>
      <c r="H35" s="17">
        <f>177-81+2</f>
        <v>98</v>
      </c>
      <c r="J35" s="2" t="s">
        <v>61</v>
      </c>
      <c r="K35" s="8" t="s">
        <v>6</v>
      </c>
      <c r="L35" s="8"/>
      <c r="M35" s="8"/>
      <c r="N35" s="6"/>
      <c r="O35" s="24">
        <v>275</v>
      </c>
      <c r="P35" s="11"/>
      <c r="Q35" s="24">
        <v>256</v>
      </c>
    </row>
    <row r="36" spans="1:17" ht="16" customHeight="1" x14ac:dyDescent="0.3">
      <c r="C36" s="26" t="s">
        <v>25</v>
      </c>
      <c r="D36" s="26" t="s">
        <v>69</v>
      </c>
      <c r="E36" s="26"/>
      <c r="F36" s="17">
        <f>58+38</f>
        <v>96</v>
      </c>
      <c r="G36" s="10"/>
      <c r="H36" s="17">
        <v>97</v>
      </c>
      <c r="J36" s="2"/>
      <c r="K36" s="8"/>
      <c r="L36" s="8"/>
      <c r="M36" s="8"/>
      <c r="N36" s="6"/>
      <c r="O36" s="24"/>
      <c r="P36" s="11"/>
      <c r="Q36" s="24"/>
    </row>
    <row r="37" spans="1:17" ht="16" customHeight="1" x14ac:dyDescent="0.3">
      <c r="C37" s="1" t="s">
        <v>26</v>
      </c>
      <c r="D37" s="1" t="s">
        <v>47</v>
      </c>
      <c r="F37" s="17"/>
      <c r="G37" s="10"/>
      <c r="H37" s="17"/>
      <c r="O37" s="26"/>
    </row>
    <row r="38" spans="1:17" ht="16" customHeight="1" x14ac:dyDescent="0.3">
      <c r="D38" s="1" t="s">
        <v>28</v>
      </c>
      <c r="E38" s="1" t="s">
        <v>48</v>
      </c>
      <c r="F38" s="17">
        <v>19788</v>
      </c>
      <c r="G38" s="10"/>
      <c r="H38" s="17">
        <v>5953</v>
      </c>
      <c r="O38" s="17"/>
      <c r="P38" s="10"/>
      <c r="Q38" s="10"/>
    </row>
    <row r="39" spans="1:17" ht="16" customHeight="1" x14ac:dyDescent="0.3">
      <c r="D39" s="1" t="s">
        <v>32</v>
      </c>
      <c r="E39" s="1" t="s">
        <v>46</v>
      </c>
      <c r="F39" s="17">
        <v>381</v>
      </c>
      <c r="G39" s="10"/>
      <c r="H39" s="17">
        <v>557</v>
      </c>
      <c r="O39" s="17"/>
      <c r="P39" s="10"/>
      <c r="Q39" s="10"/>
    </row>
    <row r="40" spans="1:17" ht="16" customHeight="1" x14ac:dyDescent="0.3">
      <c r="C40" s="26" t="s">
        <v>27</v>
      </c>
      <c r="D40" s="26" t="s">
        <v>5</v>
      </c>
      <c r="E40" s="26"/>
      <c r="F40" s="17">
        <v>102</v>
      </c>
      <c r="G40" s="10"/>
      <c r="H40" s="17">
        <v>168</v>
      </c>
      <c r="O40" s="17"/>
      <c r="P40" s="10"/>
      <c r="Q40" s="10"/>
    </row>
    <row r="41" spans="1:17" ht="16" customHeight="1" x14ac:dyDescent="0.3">
      <c r="F41" s="25">
        <f>SUM(F33:F40)</f>
        <v>26555</v>
      </c>
      <c r="G41" s="10"/>
      <c r="H41" s="25">
        <f>SUM(H33:H40)</f>
        <v>13444</v>
      </c>
      <c r="O41" s="17"/>
      <c r="P41" s="10"/>
      <c r="Q41" s="10"/>
    </row>
    <row r="42" spans="1:17" ht="16" customHeight="1" x14ac:dyDescent="0.3">
      <c r="F42" s="23">
        <f>F41+F30</f>
        <v>28404</v>
      </c>
      <c r="G42" s="10"/>
      <c r="H42" s="23">
        <f>H41+H30</f>
        <v>15623</v>
      </c>
      <c r="O42" s="17"/>
      <c r="P42" s="10"/>
      <c r="Q42" s="10"/>
    </row>
    <row r="43" spans="1:17" ht="16" customHeight="1" x14ac:dyDescent="0.3">
      <c r="F43" s="23"/>
      <c r="G43" s="10"/>
      <c r="H43" s="23"/>
      <c r="O43" s="17"/>
      <c r="P43" s="10"/>
      <c r="Q43" s="10"/>
    </row>
    <row r="44" spans="1:17" ht="16" customHeight="1" x14ac:dyDescent="0.3">
      <c r="A44" s="28" t="s">
        <v>54</v>
      </c>
      <c r="B44" s="28" t="s">
        <v>6</v>
      </c>
      <c r="C44" s="28"/>
      <c r="D44" s="26"/>
      <c r="E44" s="28"/>
      <c r="F44" s="24">
        <v>40</v>
      </c>
      <c r="G44" s="10"/>
      <c r="H44" s="24">
        <v>28</v>
      </c>
      <c r="O44" s="17"/>
      <c r="P44" s="10"/>
      <c r="Q44" s="10"/>
    </row>
    <row r="45" spans="1:17" ht="16" customHeight="1" thickBot="1" x14ac:dyDescent="0.35">
      <c r="D45" s="2"/>
      <c r="E45" s="2"/>
      <c r="F45" s="27">
        <f>F44+F42+F27</f>
        <v>821351</v>
      </c>
      <c r="G45" s="12"/>
      <c r="H45" s="14">
        <f>H44+H42+H27</f>
        <v>786069</v>
      </c>
      <c r="O45" s="27">
        <f>O13+O18+O23+O33+O35</f>
        <v>821351</v>
      </c>
      <c r="P45" s="12"/>
      <c r="Q45" s="14">
        <f>Q13+Q18+Q23+Q33+Q35</f>
        <v>786069</v>
      </c>
    </row>
    <row r="46" spans="1:17" ht="16" customHeight="1" thickTop="1" x14ac:dyDescent="0.3">
      <c r="F46" s="26"/>
      <c r="O46" s="17"/>
      <c r="P46" s="10"/>
      <c r="Q46" s="10"/>
    </row>
    <row r="47" spans="1:17" ht="16" customHeight="1" x14ac:dyDescent="0.3">
      <c r="F47" s="26"/>
      <c r="O47" s="26"/>
    </row>
    <row r="48" spans="1:17" ht="16" customHeight="1" x14ac:dyDescent="0.3">
      <c r="F48" s="26"/>
      <c r="O48" s="17"/>
      <c r="P48" s="10"/>
      <c r="Q48" s="10"/>
    </row>
    <row r="49" spans="6:17" ht="16" customHeight="1" x14ac:dyDescent="0.3">
      <c r="O49" s="26"/>
    </row>
    <row r="50" spans="6:17" ht="16" customHeight="1" x14ac:dyDescent="0.3">
      <c r="O50" s="17"/>
      <c r="P50" s="10"/>
      <c r="Q50" s="10"/>
    </row>
    <row r="51" spans="6:17" ht="16" customHeight="1" x14ac:dyDescent="0.3">
      <c r="O51" s="10"/>
      <c r="P51" s="10"/>
      <c r="Q51" s="10"/>
    </row>
    <row r="52" spans="6:17" ht="16" customHeight="1" x14ac:dyDescent="0.3">
      <c r="F52" s="10"/>
      <c r="K52" s="2"/>
      <c r="L52" s="2"/>
      <c r="M52" s="2"/>
      <c r="N52" s="2"/>
    </row>
    <row r="53" spans="6:17" ht="16" customHeight="1" x14ac:dyDescent="0.3">
      <c r="F53" s="10"/>
      <c r="G53" s="10"/>
      <c r="H53" s="10"/>
    </row>
    <row r="54" spans="6:17" ht="16" customHeight="1" x14ac:dyDescent="0.3">
      <c r="F54" s="10"/>
      <c r="G54" s="10"/>
      <c r="H54" s="10"/>
    </row>
    <row r="55" spans="6:17" ht="16" customHeight="1" x14ac:dyDescent="0.3">
      <c r="F55" s="10"/>
      <c r="G55" s="10"/>
      <c r="H55" s="10"/>
    </row>
    <row r="56" spans="6:17" x14ac:dyDescent="0.3">
      <c r="F56" s="10"/>
      <c r="G56" s="10"/>
      <c r="H56" s="10"/>
    </row>
    <row r="57" spans="6:17" x14ac:dyDescent="0.3">
      <c r="F57" s="10"/>
      <c r="G57" s="10"/>
      <c r="H57" s="10"/>
    </row>
    <row r="58" spans="6:17" x14ac:dyDescent="0.3">
      <c r="F58" s="10"/>
      <c r="G58" s="10"/>
      <c r="H58" s="10"/>
    </row>
    <row r="59" spans="6:17" x14ac:dyDescent="0.3">
      <c r="F59" s="3"/>
      <c r="G59" s="3"/>
    </row>
    <row r="60" spans="6:17" x14ac:dyDescent="0.3">
      <c r="F60" s="3"/>
      <c r="G60" s="3"/>
    </row>
    <row r="61" spans="6:17" x14ac:dyDescent="0.3">
      <c r="F61" s="3"/>
      <c r="G61" s="3"/>
    </row>
    <row r="62" spans="6:17" x14ac:dyDescent="0.3">
      <c r="F62" s="3"/>
      <c r="G62" s="3"/>
    </row>
  </sheetData>
  <mergeCells count="2">
    <mergeCell ref="D1:Q1"/>
    <mergeCell ref="D2:Q2"/>
  </mergeCells>
  <phoneticPr fontId="0" type="noConversion"/>
  <printOptions verticalCentered="1"/>
  <pageMargins left="1.5748031496062993" right="0.59055118110236227" top="1.5748031496062993" bottom="0.59055118110236227" header="0.78740157480314965" footer="0.59055118110236227"/>
  <pageSetup paperSize="9" scale="59" orientation="landscape" r:id="rId1"/>
  <headerFooter alignWithMargins="0">
    <oddHeader>&amp;L&amp;G&amp;R&amp;"Calibri,Fett"&amp;12Anlage 3 zur GRDrs 703/2019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Bilanz</vt:lpstr>
      <vt:lpstr>Aktiva</vt:lpstr>
      <vt:lpstr>Bilanz!Druckbereich</vt:lpstr>
      <vt:lpstr>PASSIVA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Endrich, Frank</cp:lastModifiedBy>
  <cp:lastPrinted>2019-06-14T09:21:52Z</cp:lastPrinted>
  <dcterms:created xsi:type="dcterms:W3CDTF">2001-04-06T07:56:22Z</dcterms:created>
  <dcterms:modified xsi:type="dcterms:W3CDTF">2019-06-14T09:22:40Z</dcterms:modified>
</cp:coreProperties>
</file>