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Basis WP" sheetId="1" r:id="rId1"/>
  </sheets>
  <definedNames>
    <definedName name="_xlnm.Print_Area" localSheetId="0">'Basis WP'!$A$1:$J$54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<sst xmlns="http://schemas.openxmlformats.org/spreadsheetml/2006/main" count="53" uniqueCount="49">
  <si>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</si>
  <si>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</si>
  <si>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</si>
  <si>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</si>
  <si>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</si>
  <si>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</si>
  <si>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</si>
  <si>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</si>
  <si>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</si>
  <si>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</si>
  <si>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</si>
  <si>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</si>
  <si>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</si>
  <si>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</si>
  <si>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</si>
  <si>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</si>
  <si>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</si>
  <si>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</si>
  <si>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</si>
  <si>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>2.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</si>
  <si>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</si>
  <si>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</si>
  <si>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</si>
  <si>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</si>
  <si>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</si>
  <si>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</si>
  <si>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</si>
  <si>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</si>
  <si>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</si>
  <si>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</si>
  <si>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</si>
  <si>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</si>
  <si>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</si>
  <si>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</si>
  <si>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</si>
  <si>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Kalkulatorische Zinsen</t>
  </si>
  <si>
    <t>Nachholung Kostenunterdeckung SW</t>
  </si>
  <si>
    <t>Nachholung Kostenunterdeckung NW</t>
  </si>
  <si>
    <t>Zuführung Kostenüberdeckungen SW</t>
  </si>
  <si>
    <t>Zuführung Kostenüberdeckungen NW</t>
  </si>
  <si>
    <t xml:space="preserve">Herleitung des gebührenfähigen Aufwands </t>
  </si>
  <si>
    <t xml:space="preserve">Gebühren- bzw. erstattungsfähiger Aufwand </t>
  </si>
  <si>
    <t>Straßenentwässerungsanteil 2023</t>
  </si>
  <si>
    <t>Niederschlagswassergebühr 2023</t>
  </si>
  <si>
    <t>Ermittlung der Gebühren und Erstattungen (vereinfachte Darstellung)</t>
  </si>
  <si>
    <t>Gebühren- bzw. erstattungsfähiger Aufwand:</t>
  </si>
  <si>
    <t>Schmutzwassergebühr</t>
  </si>
  <si>
    <t>9.293.046 Euro</t>
  </si>
  <si>
    <t>Schmutzwassergebühr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</si>
</sst>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4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80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80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80" fontId="2" fillId="0" borderId="0" xfId="52" applyNumberFormat="1" applyFont="1">
      <alignment/>
      <protection/>
    </xf>
    <xf numFmtId="180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10" fillId="34" borderId="0" xfId="51" applyFont="1" applyFill="1">
      <alignment/>
      <protection/>
    </xf>
    <xf numFmtId="0" fontId="0" fillId="34" borderId="0" xfId="51" applyFont="1" applyFill="1">
      <alignment/>
      <protection/>
    </xf>
    <xf numFmtId="3" fontId="0" fillId="34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5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5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62550"/>
          <a:ext cx="133350" cy="103822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F39" sqref="F39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0" width="9.88671875" style="1" bestFit="1" customWidth="1"/>
    <col min="11" max="11" width="8.88671875" style="1" customWidth="1"/>
    <col min="12" max="12" width="8.99609375" style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7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42" customFormat="1" ht="17.25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">
      <c r="A8" s="43" t="s">
        <v>3</v>
      </c>
      <c r="B8" s="43" t="s">
        <v>4</v>
      </c>
      <c r="C8" s="43"/>
      <c r="D8" s="43"/>
      <c r="E8" s="43"/>
    </row>
    <row r="9" spans="6:8" s="44" customFormat="1" ht="15">
      <c r="F9" s="44" t="s">
        <v>5</v>
      </c>
      <c r="H9" s="44" t="s">
        <v>5</v>
      </c>
    </row>
    <row r="10" spans="1:5" s="44" customFormat="1" ht="15">
      <c r="A10" s="44" t="s">
        <v>6</v>
      </c>
      <c r="B10" s="45" t="s">
        <v>7</v>
      </c>
      <c r="C10" s="45"/>
      <c r="D10" s="45"/>
      <c r="E10" s="45"/>
    </row>
    <row r="11" spans="2:7" s="44" customFormat="1" ht="15">
      <c r="B11" s="44" t="s">
        <v>8</v>
      </c>
      <c r="F11" s="46">
        <v>34567400</v>
      </c>
      <c r="G11" s="46"/>
    </row>
    <row r="12" spans="2:7" s="44" customFormat="1" ht="15">
      <c r="B12" s="44" t="s">
        <v>9</v>
      </c>
      <c r="F12" s="46">
        <v>24670000</v>
      </c>
      <c r="G12" s="46"/>
    </row>
    <row r="13" spans="2:7" s="44" customFormat="1" ht="15">
      <c r="B13" s="44" t="s">
        <v>10</v>
      </c>
      <c r="F13" s="46">
        <v>37000000</v>
      </c>
      <c r="G13" s="46"/>
    </row>
    <row r="14" spans="2:7" s="44" customFormat="1" ht="15">
      <c r="B14" s="44" t="s">
        <v>11</v>
      </c>
      <c r="F14" s="46">
        <v>12266100</v>
      </c>
      <c r="G14" s="46"/>
    </row>
    <row r="15" spans="2:7" s="44" customFormat="1" ht="15">
      <c r="B15" s="44" t="s">
        <v>35</v>
      </c>
      <c r="F15" s="46">
        <v>17700000</v>
      </c>
      <c r="G15" s="46"/>
    </row>
    <row r="16" spans="2:7" s="44" customFormat="1" ht="15">
      <c r="B16" s="44" t="s">
        <v>12</v>
      </c>
      <c r="F16" s="46">
        <v>83000</v>
      </c>
      <c r="G16" s="46"/>
    </row>
    <row r="17" spans="2:7" s="44" customFormat="1" ht="15">
      <c r="B17" s="44" t="s">
        <v>36</v>
      </c>
      <c r="F17" s="48">
        <v>0</v>
      </c>
      <c r="G17" s="46"/>
    </row>
    <row r="18" spans="2:8" s="44" customFormat="1" ht="15">
      <c r="B18" s="44" t="s">
        <v>37</v>
      </c>
      <c r="F18" s="47">
        <v>0</v>
      </c>
      <c r="G18" s="48"/>
      <c r="H18" s="46">
        <f>SUM(F11:F18)</f>
        <v>126286500</v>
      </c>
    </row>
    <row r="19" spans="1:5" s="44" customFormat="1" ht="15">
      <c r="A19" s="44" t="s">
        <v>13</v>
      </c>
      <c r="B19" s="45" t="s">
        <v>14</v>
      </c>
      <c r="C19" s="45"/>
      <c r="D19" s="45"/>
      <c r="E19" s="45"/>
    </row>
    <row r="20" spans="2:7" s="44" customFormat="1" ht="15">
      <c r="B20" s="44" t="s">
        <v>0</v>
      </c>
      <c r="F20" s="46">
        <v>10200000</v>
      </c>
      <c r="G20" s="46"/>
    </row>
    <row r="21" spans="2:7" s="44" customFormat="1" ht="15">
      <c r="B21" s="44" t="s">
        <v>38</v>
      </c>
      <c r="F21" s="54">
        <v>4000000</v>
      </c>
      <c r="G21" s="46"/>
    </row>
    <row r="22" spans="2:7" s="44" customFormat="1" ht="15">
      <c r="B22" s="44" t="s">
        <v>39</v>
      </c>
      <c r="F22" s="46">
        <v>530000</v>
      </c>
      <c r="G22" s="46"/>
    </row>
    <row r="23" spans="2:10" s="44" customFormat="1" ht="15">
      <c r="B23" s="44" t="s">
        <v>15</v>
      </c>
      <c r="F23" s="46">
        <v>9600000</v>
      </c>
      <c r="G23" s="46"/>
      <c r="J23" s="46"/>
    </row>
    <row r="24" spans="2:7" s="44" customFormat="1" ht="15">
      <c r="B24" s="44" t="s">
        <v>16</v>
      </c>
      <c r="F24" s="46">
        <v>2900000</v>
      </c>
      <c r="G24" s="46"/>
    </row>
    <row r="25" spans="2:8" s="44" customFormat="1" ht="15">
      <c r="B25" s="44" t="s">
        <v>17</v>
      </c>
      <c r="F25" s="47">
        <f>30000+70000+1500000+400000+30000+1900000+600000</f>
        <v>4530000</v>
      </c>
      <c r="G25" s="47"/>
      <c r="H25" s="47">
        <f>SUM(F20:F25)</f>
        <v>31760000</v>
      </c>
    </row>
    <row r="26" spans="1:8" s="44" customFormat="1" ht="15">
      <c r="A26" s="44" t="s">
        <v>18</v>
      </c>
      <c r="B26" s="55" t="s">
        <v>41</v>
      </c>
      <c r="C26" s="55"/>
      <c r="D26" s="55"/>
      <c r="E26" s="55"/>
      <c r="F26" s="56"/>
      <c r="G26" s="56"/>
      <c r="H26" s="57">
        <f>H18-H25</f>
        <v>94526500</v>
      </c>
    </row>
    <row r="27" spans="9:11" s="44" customFormat="1" ht="15">
      <c r="I27" s="46"/>
      <c r="K27" s="46"/>
    </row>
    <row r="28" ht="48.75" customHeight="1"/>
    <row r="29" spans="1:9" ht="13.5">
      <c r="A29" s="4" t="s">
        <v>19</v>
      </c>
      <c r="B29" s="4" t="s">
        <v>44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">
      <c r="A31" s="2"/>
      <c r="B31" s="64" t="s">
        <v>45</v>
      </c>
      <c r="C31" s="65"/>
      <c r="D31" s="65"/>
      <c r="E31" s="65"/>
      <c r="F31" s="65"/>
      <c r="G31" s="65"/>
      <c r="H31" s="66">
        <f>C36+F36+I36</f>
        <v>94526500</v>
      </c>
      <c r="I31" s="67"/>
      <c r="K31" s="19"/>
    </row>
    <row r="32" spans="1:9" ht="13.5">
      <c r="A32" s="8"/>
      <c r="B32" s="62" t="s">
        <v>46</v>
      </c>
      <c r="C32" s="63"/>
      <c r="D32" s="4"/>
      <c r="E32" s="62" t="s">
        <v>1</v>
      </c>
      <c r="F32" s="63"/>
      <c r="G32" s="5"/>
      <c r="H32" s="62" t="s">
        <v>20</v>
      </c>
      <c r="I32" s="63"/>
    </row>
    <row r="33" spans="1:11" ht="13.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3.5">
      <c r="A34" s="13"/>
      <c r="B34" s="11"/>
      <c r="C34" s="14" t="s">
        <v>21</v>
      </c>
      <c r="D34" s="5"/>
      <c r="E34" s="11"/>
      <c r="F34" s="14" t="s">
        <v>21</v>
      </c>
      <c r="G34" s="5"/>
      <c r="H34" s="11"/>
      <c r="I34" s="14" t="s">
        <v>21</v>
      </c>
    </row>
    <row r="35" spans="1:9" ht="13.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3.5">
      <c r="A36" s="15"/>
      <c r="B36" s="16" t="s">
        <v>22</v>
      </c>
      <c r="C36" s="52">
        <v>63332409</v>
      </c>
      <c r="D36" s="17"/>
      <c r="E36" s="11" t="s">
        <v>23</v>
      </c>
      <c r="F36" s="18">
        <v>21901045</v>
      </c>
      <c r="G36" s="6"/>
      <c r="H36" s="11" t="s">
        <v>23</v>
      </c>
      <c r="I36" s="18">
        <v>9293046</v>
      </c>
      <c r="J36" s="19"/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3.5">
      <c r="A38" s="15"/>
      <c r="B38" s="11" t="s">
        <v>24</v>
      </c>
      <c r="C38" s="18"/>
      <c r="D38" s="6"/>
      <c r="E38" s="11"/>
      <c r="F38" s="18"/>
      <c r="G38" s="6"/>
      <c r="H38" s="11"/>
      <c r="I38" s="18"/>
    </row>
    <row r="39" spans="1:9" ht="13.5">
      <c r="A39" s="15"/>
      <c r="B39" s="11" t="s">
        <v>25</v>
      </c>
      <c r="C39" s="23">
        <v>-10000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3.5">
      <c r="A41" s="15"/>
      <c r="B41" s="11" t="s">
        <v>26</v>
      </c>
      <c r="C41" s="21">
        <f>C36+C39</f>
        <v>63322409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3.5">
      <c r="A43" s="15"/>
      <c r="B43" s="11" t="s">
        <v>27</v>
      </c>
      <c r="C43" s="12"/>
      <c r="D43" s="5"/>
      <c r="E43" s="11" t="s">
        <v>28</v>
      </c>
      <c r="F43" s="18"/>
      <c r="G43" s="6"/>
      <c r="H43" s="11" t="s">
        <v>29</v>
      </c>
      <c r="I43" s="12"/>
    </row>
    <row r="44" spans="1:9" ht="15.75">
      <c r="A44" s="15"/>
      <c r="B44" s="11" t="s">
        <v>30</v>
      </c>
      <c r="C44" s="53">
        <v>36500000</v>
      </c>
      <c r="D44" s="6"/>
      <c r="E44" s="11" t="s">
        <v>31</v>
      </c>
      <c r="F44" s="18">
        <v>32000000</v>
      </c>
      <c r="G44" s="6"/>
      <c r="H44" s="11" t="s">
        <v>32</v>
      </c>
      <c r="I44" s="18">
        <v>13020000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48</v>
      </c>
      <c r="C46" s="25"/>
      <c r="D46" s="15"/>
      <c r="E46" s="28" t="s">
        <v>43</v>
      </c>
      <c r="F46" s="26"/>
      <c r="H46" s="28" t="s">
        <v>42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5.75">
      <c r="A48" s="15"/>
      <c r="B48" s="29">
        <f>C41/C44</f>
        <v>1.7348605205479453</v>
      </c>
      <c r="C48" s="30" t="s">
        <v>33</v>
      </c>
      <c r="D48" s="4"/>
      <c r="E48" s="29">
        <f>F36/F44</f>
        <v>0.68440765625</v>
      </c>
      <c r="F48" s="30" t="s">
        <v>34</v>
      </c>
      <c r="G48" s="4"/>
      <c r="H48" s="60" t="s">
        <v>47</v>
      </c>
      <c r="I48" s="61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/>
  <pageMargins left="0.5118110236220472" right="0.2755905511811024" top="0.6299212598425197" bottom="0.5905511811023623" header="0.5118110236220472" footer="0.5118110236220472"/>
  <pageSetup fitToHeight="1" fitToWidth="1" horizontalDpi="600" verticalDpi="600" orientation="portrait" paperSize="9" scale="84" r:id="rId4"/>
  <headerFooter alignWithMargins="0">
    <oddHeader>&amp;RAnlage 2 zu GRDrs 674/2022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Endrich, Frank</cp:lastModifiedBy>
  <cp:lastPrinted>2022-10-04T07:51:03Z</cp:lastPrinted>
  <dcterms:created xsi:type="dcterms:W3CDTF">2003-06-18T06:26:32Z</dcterms:created>
  <dcterms:modified xsi:type="dcterms:W3CDTF">2022-10-04T07:51:05Z</dcterms:modified>
  <cp:category/>
  <cp:version/>
  <cp:contentType/>
  <cp:contentStatus/>
</cp:coreProperties>
</file>