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90" windowHeight="5940" activeTab="0"/>
  </bookViews>
  <sheets>
    <sheet name="Detail" sheetId="1" r:id="rId1"/>
  </sheets>
  <definedNames>
    <definedName name="_xlnm.Print_Area" localSheetId="0">'Detail'!$A$1:$G$123</definedName>
    <definedName name="_xlnm.Print_Titles" localSheetId="0">'Detail'!$10:$13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B36" authorId="0">
      <text>
        <r>
          <rPr>
            <b/>
            <sz val="8"/>
            <rFont val="Tahoma"/>
            <family val="0"/>
          </rPr>
          <t>u660k08: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einschl. Schmierstoffe</t>
        </r>
      </text>
    </comment>
    <comment ref="B47" authorId="0">
      <text>
        <r>
          <rPr>
            <b/>
            <sz val="8"/>
            <rFont val="Tahoma"/>
            <family val="0"/>
          </rPr>
          <t>u660k08: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einschl. Wasseruntersuchungen</t>
        </r>
      </text>
    </comment>
    <comment ref="B94" authorId="0">
      <text>
        <r>
          <rPr>
            <b/>
            <sz val="8"/>
            <rFont val="Tahoma"/>
            <family val="0"/>
          </rPr>
          <t>u660k08: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einschl. Steuerabteilung</t>
        </r>
      </text>
    </comment>
    <comment ref="B65" authorId="0">
      <text>
        <r>
          <rPr>
            <b/>
            <sz val="10"/>
            <rFont val="Tahoma"/>
            <family val="0"/>
          </rPr>
          <t>u660k08:</t>
        </r>
        <r>
          <rPr>
            <sz val="10"/>
            <rFont val="Tahoma"/>
            <family val="0"/>
          </rPr>
          <t xml:space="preserve">
einschl. Mutterschaftsgeld</t>
        </r>
      </text>
    </comment>
  </commentList>
</comments>
</file>

<file path=xl/sharedStrings.xml><?xml version="1.0" encoding="utf-8"?>
<sst xmlns="http://schemas.openxmlformats.org/spreadsheetml/2006/main" count="115" uniqueCount="109">
  <si>
    <t>Bezeichnung</t>
  </si>
  <si>
    <t>1.</t>
  </si>
  <si>
    <t>Umsatzerlöse</t>
  </si>
  <si>
    <t>2.</t>
  </si>
  <si>
    <t>Aktivierte Eigenleistungen</t>
  </si>
  <si>
    <t>3.</t>
  </si>
  <si>
    <t>Sonstige betriebliche Erträge</t>
  </si>
  <si>
    <t xml:space="preserve"> </t>
  </si>
  <si>
    <t>Personalaufwand</t>
  </si>
  <si>
    <t>6.</t>
  </si>
  <si>
    <t>Abschreibungen</t>
  </si>
  <si>
    <t>7.</t>
  </si>
  <si>
    <t>Sonstige betriebliche Aufwendungen</t>
  </si>
  <si>
    <t>8.</t>
  </si>
  <si>
    <t>9.</t>
  </si>
  <si>
    <t>10.</t>
  </si>
  <si>
    <t>Sonstige Steuern</t>
  </si>
  <si>
    <t>11.</t>
  </si>
  <si>
    <t>Eigenbetrieb Stadtentwässerung Stuttgart</t>
  </si>
  <si>
    <t>Plan</t>
  </si>
  <si>
    <t>Kosten der Straßenentwässerung</t>
  </si>
  <si>
    <t>Auflösung von Zuschüssen, Beiträgen</t>
  </si>
  <si>
    <t>Erstattungen</t>
  </si>
  <si>
    <t>Mieterträge</t>
  </si>
  <si>
    <t>4a.</t>
  </si>
  <si>
    <t>Energie</t>
  </si>
  <si>
    <t>Dienst- und Schutzkleidung</t>
  </si>
  <si>
    <t>Material</t>
  </si>
  <si>
    <t>4b.</t>
  </si>
  <si>
    <t>Reinigung Betriebsstätten</t>
  </si>
  <si>
    <t>Rohrreinigung, Schlammabsaugung</t>
  </si>
  <si>
    <t>Kanalzustandserfassung</t>
  </si>
  <si>
    <t>LFKW Büsnau</t>
  </si>
  <si>
    <t>Leistungen Fuhrpark (AfAS u.a.)</t>
  </si>
  <si>
    <t>4c.</t>
  </si>
  <si>
    <t>Abwasserabgabe</t>
  </si>
  <si>
    <t>Materialaufwand und Fremdleistungen</t>
  </si>
  <si>
    <t>5a.</t>
  </si>
  <si>
    <t>Dienstbezüge der Beamten</t>
  </si>
  <si>
    <t>Sonstige Entgelte</t>
  </si>
  <si>
    <t>Löhne und Gehälter</t>
  </si>
  <si>
    <t>5b.</t>
  </si>
  <si>
    <t>Sozialversicherungsabgaben</t>
  </si>
  <si>
    <t>Altersversorgung</t>
  </si>
  <si>
    <t>Unterstützung, Beihilfe</t>
  </si>
  <si>
    <t>Beiträge zur Berufsgenossenschaft</t>
  </si>
  <si>
    <t>Anlagenabgänge und Wertberichtigungen</t>
  </si>
  <si>
    <t>Miet- und Pachtaufwand</t>
  </si>
  <si>
    <t>Abgaben, Beiträge</t>
  </si>
  <si>
    <t>Versicherungen</t>
  </si>
  <si>
    <t>Bürobedarf, Telekommunikation, Dienstreisen</t>
  </si>
  <si>
    <t>Prüfungen, Beratungen, Gutachten</t>
  </si>
  <si>
    <t>Instandhaltung, Nebenkosten Wohngebäude</t>
  </si>
  <si>
    <t>Tiefbauamt</t>
  </si>
  <si>
    <t>Stadtmessungsamt</t>
  </si>
  <si>
    <t>Oberste Gemeindeorgane</t>
  </si>
  <si>
    <t>Rechnungsprüfungsamt</t>
  </si>
  <si>
    <t>Hauptamt</t>
  </si>
  <si>
    <t>Personalamt</t>
  </si>
  <si>
    <t>Stadtkämmerei</t>
  </si>
  <si>
    <t>Gesamtpersonalrat</t>
  </si>
  <si>
    <t>Verwaltungskosten anderer Ämter</t>
  </si>
  <si>
    <t>Aus- und Fortbildung</t>
  </si>
  <si>
    <t>Zinsertrag</t>
  </si>
  <si>
    <t>Zinsaufwand</t>
  </si>
  <si>
    <t>Pos</t>
  </si>
  <si>
    <t xml:space="preserve">Verkaufserlöse </t>
  </si>
  <si>
    <t>Roh-, Hilfs- und Betriebsstoffe</t>
  </si>
  <si>
    <t>Reststoffanalyse/-entsorgung</t>
  </si>
  <si>
    <t>Bezogene Leistungen</t>
  </si>
  <si>
    <t xml:space="preserve"> 4.</t>
  </si>
  <si>
    <t>Sonstige Personalkosten</t>
  </si>
  <si>
    <t>Ges. Sozialabg., Altersversorg., Unterstützung</t>
  </si>
  <si>
    <t>5.</t>
  </si>
  <si>
    <r>
      <t>Kostenerstattungen</t>
    </r>
    <r>
      <rPr>
        <vertAlign val="superscript"/>
        <sz val="8"/>
        <rFont val="Arial"/>
        <family val="2"/>
      </rPr>
      <t xml:space="preserve"> </t>
    </r>
  </si>
  <si>
    <t xml:space="preserve">Ist </t>
  </si>
  <si>
    <t>Aufgliederung des Erfolgsplans in Euro</t>
  </si>
  <si>
    <t>Hochbauamt</t>
  </si>
  <si>
    <t>Euro</t>
  </si>
  <si>
    <t>Auflösung von Rückstellungen</t>
  </si>
  <si>
    <t xml:space="preserve">Sonstige Erträge </t>
  </si>
  <si>
    <t>Reinigung Arbeitskleidung</t>
  </si>
  <si>
    <t>Pfortendienst</t>
  </si>
  <si>
    <t>Jahresüberschuss</t>
  </si>
  <si>
    <t>12.</t>
  </si>
  <si>
    <t>Einstellung in die Rücklagen</t>
  </si>
  <si>
    <t>13.</t>
  </si>
  <si>
    <t>Erträge aus Anlagenabgängen</t>
  </si>
  <si>
    <t>Zuschreibungen zu Forderungen</t>
  </si>
  <si>
    <t>Chemikalien, Betriebsstoffe</t>
  </si>
  <si>
    <t>Inventurdifferenzen bei Vorräten</t>
  </si>
  <si>
    <t>Vergütung der Beschäftigten</t>
  </si>
  <si>
    <t>Veränderung Urlaubsrückstellung</t>
  </si>
  <si>
    <t>Schmutzwasserentgelte</t>
  </si>
  <si>
    <t>Niederschlagswassergebühren</t>
  </si>
  <si>
    <t>Pauschalabschreibungen RHB</t>
  </si>
  <si>
    <t>Einzug Schmutzwasserentgelte EnBW</t>
  </si>
  <si>
    <t>Instandhaltung Kanalnetz</t>
  </si>
  <si>
    <t>Jahresergebnis*</t>
  </si>
  <si>
    <t>Zuf./Aufl. Geb.ausgleichsrückstellung NW</t>
  </si>
  <si>
    <t>* Verwendung des Gewinns/Verlustes zur Einstellung in die allgemeine Rücklage.</t>
  </si>
  <si>
    <t>GDRrs 881/2009</t>
  </si>
  <si>
    <t>Fortführung gespaltene Abwassergebühr</t>
  </si>
  <si>
    <t>Durchführung Regenwasserbehandlung</t>
  </si>
  <si>
    <t>14.</t>
  </si>
  <si>
    <t>Außerordentliche Aufwendungen</t>
  </si>
  <si>
    <t>Instandhaltung Klärwerke, KBH u. ZL</t>
  </si>
  <si>
    <t>Gärtnerische Leistungen</t>
  </si>
  <si>
    <t>Erfolgsplan 2012/2013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</si>
</sst>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#,000"/>
    <numFmt numFmtId="174" formatCode="0.000%"/>
    <numFmt numFmtId="175" formatCode="#,##0.0"/>
    <numFmt numFmtId="176" formatCode="#,##0.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</numFmts>
  <fonts count="1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vertAlign val="superscript"/>
      <sz val="8"/>
      <name val="Arial"/>
      <family val="2"/>
    </font>
    <font>
      <b/>
      <sz val="12"/>
      <name val="Univers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i/>
      <sz val="12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7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73" fontId="6" fillId="0" borderId="5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172" fontId="3" fillId="0" borderId="7" xfId="0" applyNumberFormat="1" applyFont="1" applyBorder="1" applyAlignment="1">
      <alignment/>
    </xf>
    <xf numFmtId="172" fontId="3" fillId="0" borderId="8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3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172" fontId="3" fillId="0" borderId="6" xfId="0" applyNumberFormat="1" applyFont="1" applyBorder="1" applyAlignment="1">
      <alignment/>
    </xf>
    <xf numFmtId="173" fontId="3" fillId="0" borderId="5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173" fontId="1" fillId="0" borderId="1" xfId="0" applyNumberFormat="1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7" xfId="0" applyFont="1" applyBorder="1" applyAlignment="1">
      <alignment/>
    </xf>
    <xf numFmtId="3" fontId="1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2"/>
  <sheetViews>
    <sheetView tabSelected="1" zoomScale="75" zoomScaleNormal="75" zoomScaleSheetLayoutView="75" workbookViewId="0" topLeftCell="A1">
      <selection activeCell="F14" sqref="F14"/>
    </sheetView>
  </sheetViews>
  <sheetFormatPr defaultColWidth="11.421875" defaultRowHeight="12.75"/>
  <cols>
    <col min="1" max="1" width="6.421875" style="0" customWidth="1"/>
    <col min="2" max="2" width="49.57421875" style="0" customWidth="1"/>
    <col min="3" max="3" width="19.140625" style="0" customWidth="1"/>
    <col min="4" max="4" width="19.421875" style="0" customWidth="1"/>
    <col min="5" max="6" width="18.7109375" style="0" customWidth="1"/>
    <col min="7" max="7" width="2.8515625" style="0" customWidth="1"/>
    <col min="8" max="8" width="17.57421875" style="0" customWidth="1"/>
  </cols>
  <sheetData>
    <row r="3" spans="1:6" ht="18">
      <c r="A3" s="1"/>
      <c r="B3" s="51" t="s">
        <v>18</v>
      </c>
      <c r="C3" s="51"/>
      <c r="D3" s="51"/>
      <c r="E3" s="2"/>
      <c r="F3" s="2"/>
    </row>
    <row r="4" spans="1:6" ht="18">
      <c r="A4" s="1"/>
      <c r="B4" s="51" t="s">
        <v>108</v>
      </c>
      <c r="C4" s="51"/>
      <c r="D4" s="51"/>
      <c r="E4" s="2"/>
      <c r="F4" s="2"/>
    </row>
    <row r="7" spans="2:6" ht="15">
      <c r="B7" s="57" t="s">
        <v>76</v>
      </c>
      <c r="C7" s="57"/>
      <c r="D7" s="57"/>
      <c r="E7" s="57"/>
      <c r="F7" s="57"/>
    </row>
    <row r="8" spans="5:6" ht="15.75">
      <c r="E8" s="58"/>
      <c r="F8" s="59"/>
    </row>
    <row r="10" spans="1:6" ht="15">
      <c r="A10" s="3" t="s">
        <v>7</v>
      </c>
      <c r="B10" s="24" t="s">
        <v>0</v>
      </c>
      <c r="C10" s="4" t="s">
        <v>75</v>
      </c>
      <c r="D10" s="30" t="s">
        <v>19</v>
      </c>
      <c r="E10" s="30" t="s">
        <v>19</v>
      </c>
      <c r="F10" s="30" t="s">
        <v>19</v>
      </c>
    </row>
    <row r="11" spans="1:6" ht="15">
      <c r="A11" s="34"/>
      <c r="B11" s="35"/>
      <c r="C11" s="36">
        <v>2010</v>
      </c>
      <c r="D11" s="37">
        <v>2011</v>
      </c>
      <c r="E11" s="36">
        <v>2012</v>
      </c>
      <c r="F11" s="36">
        <v>2013</v>
      </c>
    </row>
    <row r="12" spans="1:6" ht="15">
      <c r="A12" s="34"/>
      <c r="B12" s="35"/>
      <c r="C12" s="36"/>
      <c r="D12" s="53" t="s">
        <v>101</v>
      </c>
      <c r="E12" s="54"/>
      <c r="F12" s="36"/>
    </row>
    <row r="13" spans="1:6" ht="15">
      <c r="A13" s="5"/>
      <c r="B13" s="25"/>
      <c r="C13" s="6" t="s">
        <v>78</v>
      </c>
      <c r="D13" s="38" t="s">
        <v>78</v>
      </c>
      <c r="E13" s="38" t="s">
        <v>78</v>
      </c>
      <c r="F13" s="43" t="s">
        <v>78</v>
      </c>
    </row>
    <row r="14" spans="1:6" ht="15">
      <c r="A14" s="7" t="s">
        <v>65</v>
      </c>
      <c r="B14" s="26"/>
      <c r="C14" s="8"/>
      <c r="D14" s="8"/>
      <c r="E14" s="33"/>
      <c r="F14" s="33"/>
    </row>
    <row r="15" spans="1:6" ht="15">
      <c r="A15" s="7"/>
      <c r="B15" s="26"/>
      <c r="C15" s="8"/>
      <c r="D15" s="8"/>
      <c r="E15" s="33"/>
      <c r="F15" s="33"/>
    </row>
    <row r="16" spans="1:6" ht="15.75">
      <c r="A16" s="9" t="s">
        <v>1</v>
      </c>
      <c r="B16" s="26" t="s">
        <v>93</v>
      </c>
      <c r="C16" s="8">
        <f>44870672.44+892267.54+323212.76+3937510.44</f>
        <v>50023663.17999999</v>
      </c>
      <c r="D16" s="8">
        <v>51903728</v>
      </c>
      <c r="E16" s="8">
        <v>57372086</v>
      </c>
      <c r="F16" s="8">
        <v>59116637</v>
      </c>
    </row>
    <row r="17" spans="1:6" ht="15.75">
      <c r="A17" s="9"/>
      <c r="B17" s="26" t="s">
        <v>94</v>
      </c>
      <c r="C17" s="8">
        <v>20453341</v>
      </c>
      <c r="D17" s="8">
        <v>18407042</v>
      </c>
      <c r="E17" s="8">
        <v>18008414</v>
      </c>
      <c r="F17" s="8">
        <v>19073446</v>
      </c>
    </row>
    <row r="18" spans="1:6" ht="15.75">
      <c r="A18" s="9"/>
      <c r="B18" s="26" t="s">
        <v>20</v>
      </c>
      <c r="C18" s="8">
        <v>7358282</v>
      </c>
      <c r="D18" s="8">
        <v>8426330</v>
      </c>
      <c r="E18" s="8">
        <v>8137600</v>
      </c>
      <c r="F18" s="8">
        <v>8143017</v>
      </c>
    </row>
    <row r="19" spans="1:6" ht="15.75">
      <c r="A19" s="9"/>
      <c r="B19" s="26" t="s">
        <v>74</v>
      </c>
      <c r="C19" s="8">
        <v>6392200.87</v>
      </c>
      <c r="D19" s="8">
        <v>6180000</v>
      </c>
      <c r="E19" s="8">
        <v>6781000</v>
      </c>
      <c r="F19" s="8">
        <v>6909000</v>
      </c>
    </row>
    <row r="20" spans="1:6" ht="15.75">
      <c r="A20" s="9"/>
      <c r="B20" s="26" t="s">
        <v>66</v>
      </c>
      <c r="C20" s="8">
        <v>2358957.61</v>
      </c>
      <c r="D20" s="8">
        <v>2225000</v>
      </c>
      <c r="E20" s="8">
        <v>2780000</v>
      </c>
      <c r="F20" s="8">
        <v>2780000</v>
      </c>
    </row>
    <row r="21" spans="1:6" ht="15.75">
      <c r="A21" s="9"/>
      <c r="B21" s="26" t="s">
        <v>21</v>
      </c>
      <c r="C21" s="8">
        <v>15539228.32</v>
      </c>
      <c r="D21" s="8">
        <v>15700000</v>
      </c>
      <c r="E21" s="8">
        <v>15100000</v>
      </c>
      <c r="F21" s="8">
        <v>14000000</v>
      </c>
    </row>
    <row r="22" spans="1:6" ht="15.75">
      <c r="A22" s="9"/>
      <c r="B22" s="26" t="s">
        <v>99</v>
      </c>
      <c r="C22" s="8">
        <v>-323126</v>
      </c>
      <c r="D22" s="8">
        <v>1700000</v>
      </c>
      <c r="E22" s="8">
        <v>1900000</v>
      </c>
      <c r="F22" s="8">
        <v>900000</v>
      </c>
    </row>
    <row r="23" spans="1:6" ht="15.75">
      <c r="A23" s="10"/>
      <c r="B23" s="14" t="s">
        <v>2</v>
      </c>
      <c r="C23" s="11">
        <f>SUM(C16:C22)</f>
        <v>101802546.97999999</v>
      </c>
      <c r="D23" s="11">
        <f>SUM(D16:D22)</f>
        <v>104542100</v>
      </c>
      <c r="E23" s="11">
        <f>SUM(E16:E22)</f>
        <v>110079100</v>
      </c>
      <c r="F23" s="11">
        <f>SUM(F16:F22)</f>
        <v>110922100</v>
      </c>
    </row>
    <row r="24" spans="1:6" ht="15.75">
      <c r="A24" s="12"/>
      <c r="B24" s="26"/>
      <c r="C24" s="8"/>
      <c r="D24" s="8"/>
      <c r="E24" s="8"/>
      <c r="F24" s="8"/>
    </row>
    <row r="25" spans="1:6" ht="15.75">
      <c r="A25" s="12" t="s">
        <v>3</v>
      </c>
      <c r="B25" s="14" t="s">
        <v>4</v>
      </c>
      <c r="C25" s="11">
        <v>1559176.6</v>
      </c>
      <c r="D25" s="11">
        <v>1300000</v>
      </c>
      <c r="E25" s="11">
        <v>1800000</v>
      </c>
      <c r="F25" s="11">
        <v>1800000</v>
      </c>
    </row>
    <row r="26" spans="1:6" ht="15.75">
      <c r="A26" s="9"/>
      <c r="B26" s="26"/>
      <c r="C26" s="8"/>
      <c r="D26" s="8"/>
      <c r="E26" s="8"/>
      <c r="F26" s="8"/>
    </row>
    <row r="27" spans="1:6" ht="15.75">
      <c r="A27" s="9" t="s">
        <v>5</v>
      </c>
      <c r="B27" s="26" t="s">
        <v>22</v>
      </c>
      <c r="C27" s="8">
        <v>141873.19</v>
      </c>
      <c r="D27" s="8">
        <v>80000</v>
      </c>
      <c r="E27" s="8">
        <v>100000</v>
      </c>
      <c r="F27" s="8">
        <v>100000</v>
      </c>
    </row>
    <row r="28" spans="1:6" ht="15.75">
      <c r="A28" s="9"/>
      <c r="B28" s="26" t="s">
        <v>87</v>
      </c>
      <c r="C28" s="8">
        <v>53254.35</v>
      </c>
      <c r="D28" s="8">
        <v>200000</v>
      </c>
      <c r="E28" s="8">
        <v>80000</v>
      </c>
      <c r="F28" s="8">
        <v>80000</v>
      </c>
    </row>
    <row r="29" spans="1:6" ht="15.75">
      <c r="A29" s="9"/>
      <c r="B29" s="26" t="s">
        <v>88</v>
      </c>
      <c r="C29" s="8">
        <v>4144.97</v>
      </c>
      <c r="D29" s="8">
        <v>8000</v>
      </c>
      <c r="E29" s="8">
        <v>0</v>
      </c>
      <c r="F29" s="8">
        <v>0</v>
      </c>
    </row>
    <row r="30" spans="1:6" ht="15.75">
      <c r="A30" s="9"/>
      <c r="B30" s="26" t="s">
        <v>23</v>
      </c>
      <c r="C30" s="8">
        <v>388670.12</v>
      </c>
      <c r="D30" s="8">
        <v>409000</v>
      </c>
      <c r="E30" s="8">
        <v>400000</v>
      </c>
      <c r="F30" s="8">
        <v>400000</v>
      </c>
    </row>
    <row r="31" spans="1:6" ht="15.75">
      <c r="A31" s="9"/>
      <c r="B31" s="26" t="s">
        <v>79</v>
      </c>
      <c r="C31" s="8">
        <v>19291.83</v>
      </c>
      <c r="D31" s="8">
        <v>65000</v>
      </c>
      <c r="E31" s="8">
        <v>30000</v>
      </c>
      <c r="F31" s="8">
        <v>30000</v>
      </c>
    </row>
    <row r="32" spans="1:6" ht="15.75">
      <c r="A32" s="9"/>
      <c r="B32" s="26" t="s">
        <v>80</v>
      </c>
      <c r="C32" s="8">
        <v>975361.05</v>
      </c>
      <c r="D32" s="8">
        <v>130000</v>
      </c>
      <c r="E32" s="8">
        <v>130000</v>
      </c>
      <c r="F32" s="8">
        <v>130000</v>
      </c>
    </row>
    <row r="33" spans="1:6" ht="15.75">
      <c r="A33" s="10"/>
      <c r="B33" s="14" t="s">
        <v>6</v>
      </c>
      <c r="C33" s="11">
        <f>SUM(C27:C32)</f>
        <v>1582595.51</v>
      </c>
      <c r="D33" s="11">
        <f>SUM(D27:D32)</f>
        <v>892000</v>
      </c>
      <c r="E33" s="11">
        <f>SUM(E27:E32)</f>
        <v>740000</v>
      </c>
      <c r="F33" s="11">
        <f>SUM(F27:F32)</f>
        <v>740000</v>
      </c>
    </row>
    <row r="34" spans="1:6" ht="15.75">
      <c r="A34" s="9"/>
      <c r="B34" s="26"/>
      <c r="C34" s="8"/>
      <c r="D34" s="8"/>
      <c r="E34" s="8"/>
      <c r="F34" s="8"/>
    </row>
    <row r="35" spans="1:6" ht="15.75">
      <c r="A35" s="13" t="s">
        <v>24</v>
      </c>
      <c r="B35" s="26" t="s">
        <v>25</v>
      </c>
      <c r="C35" s="8">
        <v>-7454934.96</v>
      </c>
      <c r="D35" s="8">
        <v>-6292900</v>
      </c>
      <c r="E35" s="8">
        <v>-7907900</v>
      </c>
      <c r="F35" s="8">
        <v>-7907900</v>
      </c>
    </row>
    <row r="36" spans="1:6" ht="15.75">
      <c r="A36" s="9"/>
      <c r="B36" s="26" t="s">
        <v>89</v>
      </c>
      <c r="C36" s="8">
        <v>-1976634.55</v>
      </c>
      <c r="D36" s="8">
        <v>-2376000</v>
      </c>
      <c r="E36" s="8">
        <v>-2746500</v>
      </c>
      <c r="F36" s="8">
        <v>-2746500</v>
      </c>
    </row>
    <row r="37" spans="1:6" ht="15.75">
      <c r="A37" s="9"/>
      <c r="B37" s="26" t="s">
        <v>26</v>
      </c>
      <c r="C37" s="8">
        <v>-134122.22</v>
      </c>
      <c r="D37" s="8">
        <v>-144000</v>
      </c>
      <c r="E37" s="8">
        <v>-140500</v>
      </c>
      <c r="F37" s="8">
        <v>-140500</v>
      </c>
    </row>
    <row r="38" spans="1:6" ht="15.75">
      <c r="A38" s="9"/>
      <c r="B38" s="26" t="s">
        <v>27</v>
      </c>
      <c r="C38" s="8">
        <v>-348800.9</v>
      </c>
      <c r="D38" s="8">
        <v>-398200</v>
      </c>
      <c r="E38" s="8">
        <v>-373500</v>
      </c>
      <c r="F38" s="8">
        <v>-373500</v>
      </c>
    </row>
    <row r="39" spans="1:6" ht="15.75">
      <c r="A39" s="9"/>
      <c r="B39" s="26" t="s">
        <v>90</v>
      </c>
      <c r="C39" s="8">
        <v>126688.37</v>
      </c>
      <c r="D39" s="8">
        <v>0</v>
      </c>
      <c r="E39" s="8">
        <v>0</v>
      </c>
      <c r="F39" s="8">
        <v>0</v>
      </c>
    </row>
    <row r="40" spans="1:6" ht="15.75">
      <c r="A40" s="9"/>
      <c r="B40" s="26" t="s">
        <v>95</v>
      </c>
      <c r="C40" s="8">
        <v>248075.09</v>
      </c>
      <c r="D40" s="8">
        <v>0</v>
      </c>
      <c r="E40" s="8">
        <v>0</v>
      </c>
      <c r="F40" s="8">
        <v>0</v>
      </c>
    </row>
    <row r="41" spans="1:6" ht="15.75">
      <c r="A41" s="9"/>
      <c r="B41" s="27" t="s">
        <v>67</v>
      </c>
      <c r="C41" s="11">
        <f>SUM(C35:C40)</f>
        <v>-9539729.170000002</v>
      </c>
      <c r="D41" s="11">
        <f>SUM(D35:D40)</f>
        <v>-9211100</v>
      </c>
      <c r="E41" s="11">
        <f>SUM(E35:E40)</f>
        <v>-11168400</v>
      </c>
      <c r="F41" s="11">
        <f>SUM(F35:F40)</f>
        <v>-11168400</v>
      </c>
    </row>
    <row r="42" spans="1:6" ht="15.75">
      <c r="A42" s="9"/>
      <c r="B42" s="26"/>
      <c r="C42" s="8"/>
      <c r="D42" s="8"/>
      <c r="E42" s="8"/>
      <c r="F42" s="8"/>
    </row>
    <row r="43" spans="1:6" ht="15.75">
      <c r="A43" s="9" t="s">
        <v>28</v>
      </c>
      <c r="B43" s="26" t="s">
        <v>106</v>
      </c>
      <c r="C43" s="8">
        <v>-4182242.04</v>
      </c>
      <c r="D43" s="8">
        <v>-3670000</v>
      </c>
      <c r="E43" s="8">
        <v>-4910000</v>
      </c>
      <c r="F43" s="8">
        <v>-5660000</v>
      </c>
    </row>
    <row r="44" spans="1:6" ht="15.75">
      <c r="A44" s="9"/>
      <c r="B44" s="26" t="s">
        <v>97</v>
      </c>
      <c r="C44" s="8">
        <v>-2524165.44</v>
      </c>
      <c r="D44" s="8">
        <v>-3400000</v>
      </c>
      <c r="E44" s="8">
        <v>-2700000</v>
      </c>
      <c r="F44" s="8">
        <v>-2700000</v>
      </c>
    </row>
    <row r="45" spans="1:6" ht="15.75">
      <c r="A45" s="9"/>
      <c r="B45" s="26" t="s">
        <v>29</v>
      </c>
      <c r="C45" s="8">
        <v>-274764.5</v>
      </c>
      <c r="D45" s="8">
        <v>-342100</v>
      </c>
      <c r="E45" s="8">
        <v>-288300</v>
      </c>
      <c r="F45" s="8">
        <v>-288300</v>
      </c>
    </row>
    <row r="46" spans="1:6" ht="15.75">
      <c r="A46" s="9"/>
      <c r="B46" s="26" t="s">
        <v>30</v>
      </c>
      <c r="C46" s="8">
        <v>-12673.63</v>
      </c>
      <c r="D46" s="8">
        <v>-145000</v>
      </c>
      <c r="E46" s="8">
        <v>-267000</v>
      </c>
      <c r="F46" s="8">
        <v>-267000</v>
      </c>
    </row>
    <row r="47" spans="1:6" ht="15.75">
      <c r="A47" s="9"/>
      <c r="B47" s="26" t="s">
        <v>68</v>
      </c>
      <c r="C47" s="8">
        <v>-925719.8</v>
      </c>
      <c r="D47" s="8">
        <v>-1103500</v>
      </c>
      <c r="E47" s="8">
        <v>-1159500</v>
      </c>
      <c r="F47" s="8">
        <v>-1159500</v>
      </c>
    </row>
    <row r="48" spans="1:6" ht="15.75">
      <c r="A48" s="9"/>
      <c r="B48" s="26" t="s">
        <v>31</v>
      </c>
      <c r="C48" s="8">
        <v>-130158.3</v>
      </c>
      <c r="D48" s="8">
        <v>-265000</v>
      </c>
      <c r="E48" s="8">
        <v>-130000</v>
      </c>
      <c r="F48" s="8">
        <v>-130000</v>
      </c>
    </row>
    <row r="49" spans="1:6" ht="15.75">
      <c r="A49" s="9"/>
      <c r="B49" s="26" t="s">
        <v>32</v>
      </c>
      <c r="C49" s="8">
        <v>-337737</v>
      </c>
      <c r="D49" s="8">
        <v>-310000</v>
      </c>
      <c r="E49" s="8">
        <v>-340000</v>
      </c>
      <c r="F49" s="8">
        <v>-340000</v>
      </c>
    </row>
    <row r="50" spans="1:6" ht="15.75">
      <c r="A50" s="9"/>
      <c r="B50" s="26" t="s">
        <v>102</v>
      </c>
      <c r="C50" s="8">
        <v>-48249.14</v>
      </c>
      <c r="D50" s="8">
        <v>0</v>
      </c>
      <c r="E50" s="8">
        <v>0</v>
      </c>
      <c r="F50" s="8">
        <v>0</v>
      </c>
    </row>
    <row r="51" spans="1:6" ht="15.75">
      <c r="A51" s="9"/>
      <c r="B51" s="26" t="s">
        <v>103</v>
      </c>
      <c r="C51" s="8">
        <v>-62551.54</v>
      </c>
      <c r="D51" s="8"/>
      <c r="E51" s="8">
        <v>-63000</v>
      </c>
      <c r="F51" s="8">
        <v>-63000</v>
      </c>
    </row>
    <row r="52" spans="1:6" ht="15.75">
      <c r="A52" s="9"/>
      <c r="B52" s="26" t="s">
        <v>33</v>
      </c>
      <c r="C52" s="8">
        <v>-773487.55</v>
      </c>
      <c r="D52" s="8">
        <v>-823000</v>
      </c>
      <c r="E52" s="8">
        <v>-776000</v>
      </c>
      <c r="F52" s="8">
        <v>-776000</v>
      </c>
    </row>
    <row r="53" spans="1:6" ht="15.75">
      <c r="A53" s="9"/>
      <c r="B53" s="26" t="s">
        <v>107</v>
      </c>
      <c r="C53" s="8">
        <v>-94117.88</v>
      </c>
      <c r="D53" s="8">
        <v>-95000</v>
      </c>
      <c r="E53" s="8">
        <v>-116000</v>
      </c>
      <c r="F53" s="8">
        <v>-116000</v>
      </c>
    </row>
    <row r="54" spans="1:6" ht="15.75">
      <c r="A54" s="9"/>
      <c r="B54" s="26" t="s">
        <v>81</v>
      </c>
      <c r="C54" s="8">
        <v>-29236.44</v>
      </c>
      <c r="D54" s="8">
        <v>-28500</v>
      </c>
      <c r="E54" s="8">
        <v>-35000</v>
      </c>
      <c r="F54" s="8">
        <v>-35000</v>
      </c>
    </row>
    <row r="55" spans="1:6" ht="15.75">
      <c r="A55" s="9"/>
      <c r="B55" s="26" t="s">
        <v>82</v>
      </c>
      <c r="C55" s="8">
        <v>-53597.89</v>
      </c>
      <c r="D55" s="8">
        <v>-54500</v>
      </c>
      <c r="E55" s="8">
        <v>-55000</v>
      </c>
      <c r="F55" s="8">
        <v>-55000</v>
      </c>
    </row>
    <row r="56" spans="1:6" ht="15.75">
      <c r="A56" s="9"/>
      <c r="B56" s="27" t="s">
        <v>69</v>
      </c>
      <c r="C56" s="11">
        <f>SUM(C43:C55)</f>
        <v>-9448701.15</v>
      </c>
      <c r="D56" s="11">
        <f>SUM(D43:D55)</f>
        <v>-10236600</v>
      </c>
      <c r="E56" s="11">
        <f>SUM(E43:E55)</f>
        <v>-10839800</v>
      </c>
      <c r="F56" s="11">
        <f>SUM(F43:F55)</f>
        <v>-11589800</v>
      </c>
    </row>
    <row r="57" spans="1:6" ht="15.75">
      <c r="A57" s="9"/>
      <c r="B57" s="26"/>
      <c r="C57" s="8"/>
      <c r="D57" s="8"/>
      <c r="E57" s="8"/>
      <c r="F57" s="8"/>
    </row>
    <row r="58" spans="1:6" ht="15.75">
      <c r="A58" s="9" t="s">
        <v>34</v>
      </c>
      <c r="B58" s="27" t="s">
        <v>35</v>
      </c>
      <c r="C58" s="11">
        <v>0</v>
      </c>
      <c r="D58" s="44">
        <v>-600000</v>
      </c>
      <c r="E58" s="11">
        <v>0</v>
      </c>
      <c r="F58" s="44">
        <v>0</v>
      </c>
    </row>
    <row r="59" spans="1:6" ht="15.75">
      <c r="A59" s="9"/>
      <c r="B59" s="26"/>
      <c r="C59" s="8"/>
      <c r="D59" s="8"/>
      <c r="E59" s="8"/>
      <c r="F59" s="8"/>
    </row>
    <row r="60" spans="1:6" ht="15.75">
      <c r="A60" s="9" t="s">
        <v>70</v>
      </c>
      <c r="B60" s="27" t="s">
        <v>36</v>
      </c>
      <c r="C60" s="11">
        <f>SUM(C41+C56+C58)</f>
        <v>-18988430.32</v>
      </c>
      <c r="D60" s="11">
        <f>SUM(D41+D56+D58)</f>
        <v>-20047700</v>
      </c>
      <c r="E60" s="11">
        <f>SUM(E41+E56+E58)</f>
        <v>-22008200</v>
      </c>
      <c r="F60" s="11">
        <f>SUM(F41+F56+F58)</f>
        <v>-22758200</v>
      </c>
    </row>
    <row r="61" spans="1:6" ht="15.75">
      <c r="A61" s="9"/>
      <c r="B61" s="26"/>
      <c r="C61" s="8"/>
      <c r="D61" s="8"/>
      <c r="E61" s="8"/>
      <c r="F61" s="8"/>
    </row>
    <row r="62" spans="1:6" ht="15.75">
      <c r="A62" s="9" t="s">
        <v>37</v>
      </c>
      <c r="B62" s="26" t="s">
        <v>91</v>
      </c>
      <c r="C62" s="8">
        <v>-12894034.74</v>
      </c>
      <c r="D62" s="8">
        <v>-13354000</v>
      </c>
      <c r="E62" s="8">
        <v>-13557100</v>
      </c>
      <c r="F62" s="8">
        <v>-13692700</v>
      </c>
    </row>
    <row r="63" spans="1:6" ht="15.75">
      <c r="A63" s="9"/>
      <c r="B63" s="26" t="s">
        <v>38</v>
      </c>
      <c r="C63" s="8">
        <v>-533900.83</v>
      </c>
      <c r="D63" s="8">
        <v>-613000</v>
      </c>
      <c r="E63" s="8">
        <v>-554900</v>
      </c>
      <c r="F63" s="8">
        <v>-560400</v>
      </c>
    </row>
    <row r="64" spans="1:6" ht="15.75">
      <c r="A64" s="9"/>
      <c r="B64" s="26" t="s">
        <v>92</v>
      </c>
      <c r="C64" s="8">
        <v>-43493.43</v>
      </c>
      <c r="D64" s="8">
        <v>0</v>
      </c>
      <c r="E64" s="8">
        <v>0</v>
      </c>
      <c r="F64" s="8">
        <v>0</v>
      </c>
    </row>
    <row r="65" spans="1:8" ht="15.75">
      <c r="A65" s="9"/>
      <c r="B65" s="26" t="s">
        <v>39</v>
      </c>
      <c r="C65" s="8">
        <v>-16820.95</v>
      </c>
      <c r="D65" s="8">
        <v>-12000</v>
      </c>
      <c r="E65" s="8">
        <v>-12000</v>
      </c>
      <c r="F65" s="8">
        <v>-12000</v>
      </c>
      <c r="H65" s="50"/>
    </row>
    <row r="66" spans="1:6" ht="15.75">
      <c r="A66" s="10"/>
      <c r="B66" s="14" t="s">
        <v>40</v>
      </c>
      <c r="C66" s="11">
        <f>SUM(C62:C65)</f>
        <v>-13488249.95</v>
      </c>
      <c r="D66" s="11">
        <f>SUM(D62:D65)</f>
        <v>-13979000</v>
      </c>
      <c r="E66" s="11">
        <f>SUM(E62:E65)</f>
        <v>-14124000</v>
      </c>
      <c r="F66" s="11">
        <f>SUM(F62:F65)</f>
        <v>-14265100</v>
      </c>
    </row>
    <row r="67" spans="1:6" ht="15.75">
      <c r="A67" s="13"/>
      <c r="B67" s="14"/>
      <c r="C67" s="8"/>
      <c r="D67" s="8"/>
      <c r="E67" s="8"/>
      <c r="F67" s="8"/>
    </row>
    <row r="68" spans="1:6" ht="15.75">
      <c r="A68" s="13" t="s">
        <v>41</v>
      </c>
      <c r="B68" s="26" t="s">
        <v>42</v>
      </c>
      <c r="C68" s="8">
        <v>-2513744.75</v>
      </c>
      <c r="D68" s="8">
        <v>-2685000</v>
      </c>
      <c r="E68" s="8">
        <v>-2721600</v>
      </c>
      <c r="F68" s="8">
        <v>-2748800</v>
      </c>
    </row>
    <row r="69" spans="1:6" ht="15.75">
      <c r="A69" s="9"/>
      <c r="B69" s="26" t="s">
        <v>43</v>
      </c>
      <c r="C69" s="8">
        <v>-1507775.64</v>
      </c>
      <c r="D69" s="8">
        <v>-1611000</v>
      </c>
      <c r="E69" s="8">
        <v>-1610500</v>
      </c>
      <c r="F69" s="8">
        <v>-1623600</v>
      </c>
    </row>
    <row r="70" spans="1:6" ht="15.75">
      <c r="A70" s="9"/>
      <c r="B70" s="26" t="s">
        <v>44</v>
      </c>
      <c r="C70" s="8">
        <v>-128100</v>
      </c>
      <c r="D70" s="8">
        <v>-178700</v>
      </c>
      <c r="E70" s="8">
        <v>-178700</v>
      </c>
      <c r="F70" s="8">
        <v>-178700</v>
      </c>
    </row>
    <row r="71" spans="1:6" ht="15.75">
      <c r="A71" s="9"/>
      <c r="B71" s="26" t="s">
        <v>45</v>
      </c>
      <c r="C71" s="8">
        <v>-37015.62</v>
      </c>
      <c r="D71" s="8">
        <v>-40600</v>
      </c>
      <c r="E71" s="8">
        <v>-40000</v>
      </c>
      <c r="F71" s="8">
        <v>-40600</v>
      </c>
    </row>
    <row r="72" spans="1:6" ht="15.75">
      <c r="A72" s="9"/>
      <c r="B72" s="26" t="s">
        <v>71</v>
      </c>
      <c r="C72" s="8"/>
      <c r="D72" s="8">
        <v>-20000</v>
      </c>
      <c r="E72" s="8">
        <v>-20000</v>
      </c>
      <c r="F72" s="8">
        <v>-20000</v>
      </c>
    </row>
    <row r="73" spans="1:6" ht="15.75">
      <c r="A73" s="10"/>
      <c r="B73" s="14" t="s">
        <v>72</v>
      </c>
      <c r="C73" s="11">
        <f>SUM(C68:C72)</f>
        <v>-4186636.01</v>
      </c>
      <c r="D73" s="11">
        <f>SUM(D68:D72)</f>
        <v>-4535300</v>
      </c>
      <c r="E73" s="11">
        <f>SUM(E68:E72)</f>
        <v>-4570800</v>
      </c>
      <c r="F73" s="11">
        <f>SUM(F68:F72)</f>
        <v>-4611700</v>
      </c>
    </row>
    <row r="74" spans="1:6" ht="15.75">
      <c r="A74" s="13"/>
      <c r="B74" s="14"/>
      <c r="C74" s="8"/>
      <c r="D74" s="40"/>
      <c r="E74" s="40"/>
      <c r="F74" s="40"/>
    </row>
    <row r="75" spans="1:6" ht="15.75">
      <c r="A75" s="9" t="s">
        <v>73</v>
      </c>
      <c r="B75" s="14" t="s">
        <v>8</v>
      </c>
      <c r="C75" s="11">
        <f>SUM(C66+C73)</f>
        <v>-17674885.96</v>
      </c>
      <c r="D75" s="11">
        <f>SUM(D66+D73)</f>
        <v>-18514300</v>
      </c>
      <c r="E75" s="11">
        <f>SUM(E66+E73)</f>
        <v>-18694800</v>
      </c>
      <c r="F75" s="11">
        <f>SUM(F66+F73)</f>
        <v>-18876800</v>
      </c>
    </row>
    <row r="76" spans="1:6" ht="15.75">
      <c r="A76" s="15"/>
      <c r="B76" s="23"/>
      <c r="C76" s="16"/>
      <c r="D76" s="16"/>
      <c r="E76" s="16"/>
      <c r="F76" s="16"/>
    </row>
    <row r="77" spans="1:6" ht="15.75">
      <c r="A77" s="41"/>
      <c r="B77" s="42"/>
      <c r="C77" s="39"/>
      <c r="D77" s="39"/>
      <c r="E77" s="39"/>
      <c r="F77" s="39"/>
    </row>
    <row r="78" spans="1:6" ht="15.75">
      <c r="A78" s="9" t="s">
        <v>9</v>
      </c>
      <c r="B78" s="14" t="s">
        <v>10</v>
      </c>
      <c r="C78" s="11">
        <v>-34529041.55</v>
      </c>
      <c r="D78" s="11">
        <v>-33839700</v>
      </c>
      <c r="E78" s="11">
        <v>-35122500</v>
      </c>
      <c r="F78" s="11">
        <v>-34022500</v>
      </c>
    </row>
    <row r="79" spans="1:6" ht="15.75">
      <c r="A79" s="9"/>
      <c r="B79" s="14"/>
      <c r="C79" s="8"/>
      <c r="D79" s="11"/>
      <c r="E79" s="8"/>
      <c r="F79" s="11"/>
    </row>
    <row r="80" spans="1:6" ht="15.75">
      <c r="A80" s="9" t="s">
        <v>11</v>
      </c>
      <c r="B80" s="28" t="s">
        <v>46</v>
      </c>
      <c r="C80" s="8">
        <v>-318927.45</v>
      </c>
      <c r="D80" s="45">
        <v>-250000</v>
      </c>
      <c r="E80" s="8">
        <v>-300000</v>
      </c>
      <c r="F80" s="8">
        <v>-300000</v>
      </c>
    </row>
    <row r="81" spans="1:6" ht="15.75">
      <c r="A81" s="9"/>
      <c r="B81" s="28" t="s">
        <v>47</v>
      </c>
      <c r="C81" s="8">
        <v>-741389.55</v>
      </c>
      <c r="D81" s="45">
        <v>-746400</v>
      </c>
      <c r="E81" s="8">
        <v>-722000</v>
      </c>
      <c r="F81" s="8">
        <v>-722000</v>
      </c>
    </row>
    <row r="82" spans="1:6" ht="15.75">
      <c r="A82" s="9"/>
      <c r="B82" s="28" t="s">
        <v>48</v>
      </c>
      <c r="C82" s="8">
        <v>-236977</v>
      </c>
      <c r="D82" s="45">
        <v>-80000</v>
      </c>
      <c r="E82" s="8">
        <v>-162500</v>
      </c>
      <c r="F82" s="8">
        <v>-162500</v>
      </c>
    </row>
    <row r="83" spans="1:6" ht="15.75">
      <c r="A83" s="9"/>
      <c r="B83" s="28" t="s">
        <v>49</v>
      </c>
      <c r="C83" s="8">
        <v>-312915.51</v>
      </c>
      <c r="D83" s="45">
        <v>-322100</v>
      </c>
      <c r="E83" s="8">
        <v>-315100</v>
      </c>
      <c r="F83" s="8">
        <v>-315100</v>
      </c>
    </row>
    <row r="84" spans="1:6" ht="15.75">
      <c r="A84" s="9"/>
      <c r="B84" s="28" t="s">
        <v>50</v>
      </c>
      <c r="C84" s="8">
        <v>-459144.83</v>
      </c>
      <c r="D84" s="45">
        <v>-489600</v>
      </c>
      <c r="E84" s="8">
        <v>-562200</v>
      </c>
      <c r="F84" s="45">
        <v>-566200</v>
      </c>
    </row>
    <row r="85" spans="1:6" ht="15.75">
      <c r="A85" s="9"/>
      <c r="B85" s="28" t="s">
        <v>51</v>
      </c>
      <c r="C85" s="8">
        <v>-1194250.19</v>
      </c>
      <c r="D85" s="45">
        <v>-784000</v>
      </c>
      <c r="E85" s="8">
        <v>-1372000</v>
      </c>
      <c r="F85" s="8">
        <v>-1372000</v>
      </c>
    </row>
    <row r="86" spans="1:6" ht="15.75">
      <c r="A86" s="9"/>
      <c r="B86" s="28" t="s">
        <v>96</v>
      </c>
      <c r="C86" s="8">
        <v>-604873.7</v>
      </c>
      <c r="D86" s="45">
        <v>-590000</v>
      </c>
      <c r="E86" s="8">
        <v>-605000</v>
      </c>
      <c r="F86" s="8">
        <v>-605000</v>
      </c>
    </row>
    <row r="87" spans="1:6" ht="15.75">
      <c r="A87" s="9"/>
      <c r="B87" s="28" t="s">
        <v>52</v>
      </c>
      <c r="C87" s="8">
        <v>-176428.93</v>
      </c>
      <c r="D87" s="45">
        <v>-174500</v>
      </c>
      <c r="E87" s="8">
        <v>-184000</v>
      </c>
      <c r="F87" s="8">
        <v>-184000</v>
      </c>
    </row>
    <row r="88" spans="1:6" ht="15.75">
      <c r="A88" s="9"/>
      <c r="B88" s="28" t="s">
        <v>53</v>
      </c>
      <c r="C88" s="8">
        <v>-2288772.96</v>
      </c>
      <c r="D88" s="8">
        <v>-3200000</v>
      </c>
      <c r="E88" s="8">
        <v>-2500000</v>
      </c>
      <c r="F88" s="8">
        <v>-2500000</v>
      </c>
    </row>
    <row r="89" spans="1:6" ht="15.75">
      <c r="A89" s="9"/>
      <c r="B89" s="28" t="s">
        <v>54</v>
      </c>
      <c r="C89" s="8">
        <v>-715272.83</v>
      </c>
      <c r="D89" s="8">
        <v>-612000</v>
      </c>
      <c r="E89" s="8">
        <v>-690000</v>
      </c>
      <c r="F89" s="8">
        <v>-695000</v>
      </c>
    </row>
    <row r="90" spans="1:6" ht="15.75">
      <c r="A90" s="9"/>
      <c r="B90" s="28" t="s">
        <v>55</v>
      </c>
      <c r="C90" s="8">
        <v>-69118.28</v>
      </c>
      <c r="D90" s="8">
        <v>-50000</v>
      </c>
      <c r="E90" s="8">
        <v>-70000</v>
      </c>
      <c r="F90" s="8">
        <v>-70000</v>
      </c>
    </row>
    <row r="91" spans="1:6" ht="15.75">
      <c r="A91" s="9"/>
      <c r="B91" s="28" t="s">
        <v>56</v>
      </c>
      <c r="C91" s="8">
        <v>-46085</v>
      </c>
      <c r="D91" s="8">
        <v>-30800</v>
      </c>
      <c r="E91" s="8">
        <v>-31000</v>
      </c>
      <c r="F91" s="8">
        <v>-31000</v>
      </c>
    </row>
    <row r="92" spans="1:6" ht="15.75">
      <c r="A92" s="9"/>
      <c r="B92" s="28" t="s">
        <v>57</v>
      </c>
      <c r="C92" s="8">
        <v>-245008.36</v>
      </c>
      <c r="D92" s="8">
        <v>-220000</v>
      </c>
      <c r="E92" s="8">
        <v>-250000</v>
      </c>
      <c r="F92" s="8">
        <v>-250000</v>
      </c>
    </row>
    <row r="93" spans="1:6" ht="15.75">
      <c r="A93" s="9"/>
      <c r="B93" s="28" t="s">
        <v>58</v>
      </c>
      <c r="C93" s="8">
        <v>-171290.12</v>
      </c>
      <c r="D93" s="8">
        <v>-90000</v>
      </c>
      <c r="E93" s="8">
        <v>-152000</v>
      </c>
      <c r="F93" s="8">
        <v>-154000</v>
      </c>
    </row>
    <row r="94" spans="1:6" ht="15.75">
      <c r="A94" s="9"/>
      <c r="B94" s="28" t="s">
        <v>59</v>
      </c>
      <c r="C94" s="8">
        <v>-543667.62</v>
      </c>
      <c r="D94" s="8">
        <v>-560000</v>
      </c>
      <c r="E94" s="8">
        <v>-548000</v>
      </c>
      <c r="F94" s="8">
        <v>-548000</v>
      </c>
    </row>
    <row r="95" spans="1:6" ht="15.75">
      <c r="A95" s="9"/>
      <c r="B95" s="28" t="s">
        <v>60</v>
      </c>
      <c r="C95" s="8">
        <v>-22000</v>
      </c>
      <c r="D95" s="8">
        <v>-25000</v>
      </c>
      <c r="E95" s="8">
        <v>-22000</v>
      </c>
      <c r="F95" s="8">
        <v>-22000</v>
      </c>
    </row>
    <row r="96" spans="1:6" ht="15.75">
      <c r="A96" s="9"/>
      <c r="B96" s="28" t="s">
        <v>77</v>
      </c>
      <c r="C96" s="8">
        <v>-414009.99</v>
      </c>
      <c r="D96" s="8">
        <v>-5000</v>
      </c>
      <c r="E96" s="8">
        <v>-405000</v>
      </c>
      <c r="F96" s="8">
        <v>-405000</v>
      </c>
    </row>
    <row r="97" spans="1:6" ht="15.75">
      <c r="A97" s="9"/>
      <c r="B97" s="28" t="s">
        <v>61</v>
      </c>
      <c r="C97" s="8">
        <v>-21740.5</v>
      </c>
      <c r="D97" s="8">
        <v>-12000</v>
      </c>
      <c r="E97" s="8">
        <v>-12000</v>
      </c>
      <c r="F97" s="8">
        <v>-12000</v>
      </c>
    </row>
    <row r="98" spans="1:6" ht="15.75">
      <c r="A98" s="9"/>
      <c r="B98" s="28" t="s">
        <v>12</v>
      </c>
      <c r="C98" s="8">
        <v>-1148184.87</v>
      </c>
      <c r="D98" s="8">
        <v>-195800</v>
      </c>
      <c r="E98" s="8">
        <v>-204800</v>
      </c>
      <c r="F98" s="8">
        <v>-204800</v>
      </c>
    </row>
    <row r="99" spans="1:6" ht="15.75">
      <c r="A99" s="9"/>
      <c r="B99" s="28" t="s">
        <v>62</v>
      </c>
      <c r="C99" s="8">
        <v>-236208.1</v>
      </c>
      <c r="D99" s="8">
        <v>-245200</v>
      </c>
      <c r="E99" s="8">
        <v>-286000</v>
      </c>
      <c r="F99" s="8">
        <v>-286000</v>
      </c>
    </row>
    <row r="100" spans="1:6" ht="15.75">
      <c r="A100" s="10"/>
      <c r="B100" s="14" t="s">
        <v>12</v>
      </c>
      <c r="C100" s="11">
        <f>SUM(C80:C99)</f>
        <v>-9966265.790000001</v>
      </c>
      <c r="D100" s="11">
        <f>SUM(D80:D99)</f>
        <v>-8682400</v>
      </c>
      <c r="E100" s="11">
        <f>SUM(E80:E99)</f>
        <v>-9393600</v>
      </c>
      <c r="F100" s="11">
        <f>SUM(F80:F99)</f>
        <v>-9404600</v>
      </c>
    </row>
    <row r="101" spans="1:6" ht="15.75">
      <c r="A101" s="12"/>
      <c r="B101" s="26"/>
      <c r="C101" s="8"/>
      <c r="D101" s="8"/>
      <c r="E101" s="8"/>
      <c r="F101" s="8"/>
    </row>
    <row r="102" spans="1:6" ht="15.75">
      <c r="A102" s="12" t="s">
        <v>13</v>
      </c>
      <c r="B102" s="14" t="s">
        <v>63</v>
      </c>
      <c r="C102" s="11">
        <v>43438.25</v>
      </c>
      <c r="D102" s="11">
        <v>0</v>
      </c>
      <c r="E102" s="11">
        <v>0</v>
      </c>
      <c r="F102" s="11">
        <v>0</v>
      </c>
    </row>
    <row r="103" spans="1:6" ht="15.75">
      <c r="A103" s="12"/>
      <c r="B103" s="14"/>
      <c r="C103" s="8"/>
      <c r="D103" s="11"/>
      <c r="E103" s="8"/>
      <c r="F103" s="11"/>
    </row>
    <row r="104" spans="1:6" ht="15.75">
      <c r="A104" s="9" t="s">
        <v>14</v>
      </c>
      <c r="B104" s="14" t="s">
        <v>64</v>
      </c>
      <c r="C104" s="11">
        <v>-20543610.61</v>
      </c>
      <c r="D104" s="11">
        <v>-22100000</v>
      </c>
      <c r="E104" s="11">
        <v>-22200000</v>
      </c>
      <c r="F104" s="11">
        <v>-22800000</v>
      </c>
    </row>
    <row r="105" spans="1:6" ht="15.75">
      <c r="A105" s="9"/>
      <c r="B105" s="26"/>
      <c r="C105" s="8"/>
      <c r="D105" s="8"/>
      <c r="E105" s="8"/>
      <c r="F105" s="8"/>
    </row>
    <row r="106" spans="1:6" ht="15.75">
      <c r="A106" s="9" t="s">
        <v>15</v>
      </c>
      <c r="B106" s="14" t="s">
        <v>105</v>
      </c>
      <c r="C106" s="11">
        <v>-2138839</v>
      </c>
      <c r="D106" s="11">
        <v>0</v>
      </c>
      <c r="E106" s="11">
        <v>0</v>
      </c>
      <c r="F106" s="11">
        <v>0</v>
      </c>
    </row>
    <row r="107" spans="1:6" ht="15.75">
      <c r="A107" s="9"/>
      <c r="B107" s="26"/>
      <c r="C107" s="8"/>
      <c r="D107" s="8"/>
      <c r="E107" s="8"/>
      <c r="F107" s="8"/>
    </row>
    <row r="108" spans="1:6" ht="15.75">
      <c r="A108" s="9" t="s">
        <v>17</v>
      </c>
      <c r="B108" s="14" t="s">
        <v>16</v>
      </c>
      <c r="C108" s="11">
        <v>-5663.44</v>
      </c>
      <c r="D108" s="11">
        <v>-1000</v>
      </c>
      <c r="E108" s="11">
        <v>0</v>
      </c>
      <c r="F108" s="11">
        <v>0</v>
      </c>
    </row>
    <row r="109" spans="1:6" ht="15">
      <c r="A109" s="17"/>
      <c r="B109" s="29"/>
      <c r="C109" s="8"/>
      <c r="D109" s="31"/>
      <c r="E109" s="8"/>
      <c r="F109" s="31"/>
    </row>
    <row r="110" spans="1:6" ht="15.75">
      <c r="A110" s="18" t="s">
        <v>84</v>
      </c>
      <c r="B110" s="19" t="s">
        <v>83</v>
      </c>
      <c r="C110" s="11">
        <f>SUM(C23+C25+C33+C102)+(C60+C78+C75+C100+C104+C106+C108)</f>
        <v>1141020.669999987</v>
      </c>
      <c r="D110" s="11">
        <f>SUM(D23+D25+D33+D102)+(D60+D78+D75+D100++D104+D108)</f>
        <v>3549000</v>
      </c>
      <c r="E110" s="11">
        <f>SUM(E23+E25+E33+E102)+(E60+E78+E75+E100++E104+E108)</f>
        <v>5200000</v>
      </c>
      <c r="F110" s="11">
        <f>SUM(F23+F25+F33+F102)+(F60+F78+F75+F100++F104+F108)</f>
        <v>5600000</v>
      </c>
    </row>
    <row r="111" spans="1:6" ht="15.75">
      <c r="A111" s="18"/>
      <c r="B111" s="19"/>
      <c r="C111" s="11"/>
      <c r="D111" s="11"/>
      <c r="E111" s="11"/>
      <c r="F111" s="11"/>
    </row>
    <row r="112" spans="1:6" ht="15.75">
      <c r="A112" s="18" t="s">
        <v>86</v>
      </c>
      <c r="B112" s="46" t="s">
        <v>85</v>
      </c>
      <c r="C112" s="8">
        <v>0</v>
      </c>
      <c r="D112" s="8">
        <v>0</v>
      </c>
      <c r="E112" s="8">
        <v>0</v>
      </c>
      <c r="F112" s="8">
        <v>0</v>
      </c>
    </row>
    <row r="113" spans="1:6" ht="15.75">
      <c r="A113" s="47"/>
      <c r="B113" s="48"/>
      <c r="C113" s="49"/>
      <c r="D113" s="49"/>
      <c r="E113" s="49"/>
      <c r="F113" s="49"/>
    </row>
    <row r="114" spans="1:6" ht="9.75" customHeight="1">
      <c r="A114" s="18"/>
      <c r="B114" s="46"/>
      <c r="C114" s="11"/>
      <c r="D114" s="11"/>
      <c r="E114" s="11"/>
      <c r="F114" s="11"/>
    </row>
    <row r="115" spans="1:6" ht="15.75">
      <c r="A115" s="18" t="s">
        <v>104</v>
      </c>
      <c r="B115" s="56" t="s">
        <v>98</v>
      </c>
      <c r="C115" s="11">
        <f>C110+C112</f>
        <v>1141020.669999987</v>
      </c>
      <c r="D115" s="11">
        <f>D110+D112</f>
        <v>3549000</v>
      </c>
      <c r="E115" s="11">
        <f>E110+E112</f>
        <v>5200000</v>
      </c>
      <c r="F115" s="11">
        <f>F110+F112</f>
        <v>5600000</v>
      </c>
    </row>
    <row r="116" spans="1:6" ht="15.75" customHeight="1">
      <c r="A116" s="20"/>
      <c r="B116" s="21"/>
      <c r="C116" s="22"/>
      <c r="D116" s="22"/>
      <c r="E116" s="32"/>
      <c r="F116" s="22"/>
    </row>
    <row r="117" ht="15.75" customHeight="1"/>
    <row r="118" ht="13.5" customHeight="1"/>
    <row r="119" ht="18.75" customHeight="1">
      <c r="B119" s="55" t="s">
        <v>100</v>
      </c>
    </row>
    <row r="120" ht="18.75" customHeight="1">
      <c r="B120" s="55"/>
    </row>
    <row r="121" ht="18.75" customHeight="1">
      <c r="B121" s="55"/>
    </row>
    <row r="122" ht="18.75" customHeight="1">
      <c r="B122" s="52"/>
    </row>
    <row r="123" ht="15.75" customHeight="1"/>
    <row r="124" ht="15.75" customHeight="1"/>
    <row r="125" ht="15.75" customHeight="1"/>
    <row r="126" ht="15.75" customHeight="1"/>
  </sheetData>
  <mergeCells count="2">
    <mergeCell ref="B7:F7"/>
    <mergeCell ref="E8:F8"/>
  </mergeCells>
  <printOptions/>
  <pageMargins left="0.62" right="0.2755905511811024" top="0.72" bottom="0.56" header="0.34" footer="0.5118110236220472"/>
  <pageSetup horizontalDpi="600" verticalDpi="600" orientation="portrait" paperSize="9" scale="64" r:id="rId4"/>
  <headerFooter alignWithMargins="0">
    <oddHeader>&amp;RAnlage 2b zur GRDrs 875/2011</oddHeader>
  </headerFooter>
  <rowBreaks count="1" manualBreakCount="1">
    <brk id="76" max="6" man="1"/>
  </rowBreaks>
  <legacyDrawing r:id="rId3"/>
  <oleObjects>
    <oleObject progId="MSPhotoEd.3" shapeId="1825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u66a064</cp:lastModifiedBy>
  <cp:lastPrinted>2011-09-29T10:42:56Z</cp:lastPrinted>
  <dcterms:created xsi:type="dcterms:W3CDTF">2000-03-23T12:06:09Z</dcterms:created>
  <dcterms:modified xsi:type="dcterms:W3CDTF">2011-09-29T10:43:01Z</dcterms:modified>
  <cp:category/>
  <cp:version/>
  <cp:contentType/>
  <cp:contentStatus/>
</cp:coreProperties>
</file>