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'Tabelle1'!$A$1:$G$32</definedName>
  </definedNames>
  <calcPr fullCalcOnLoad="1"/>
</workbook>
</file>

<file path=xl/sharedStrings.xml><?xml version="1.0" encoding="utf-8"?>
<sst xmlns="http://schemas.openxmlformats.org/spreadsheetml/2006/main" count="40" uniqueCount="40">
  <si>
    <t>Hauptklärwerk Mühlhausen</t>
  </si>
  <si>
    <t xml:space="preserve">Ü b e r s i c h t  </t>
  </si>
  <si>
    <t>Projektnummer</t>
  </si>
  <si>
    <t>Datum</t>
  </si>
  <si>
    <t xml:space="preserve">Beschlusssumme </t>
  </si>
  <si>
    <t>Abrechnungssumme</t>
  </si>
  <si>
    <t xml:space="preserve">                               Projektname</t>
  </si>
  <si>
    <t xml:space="preserve">                              Baubeschluss</t>
  </si>
  <si>
    <t>SUMME</t>
  </si>
  <si>
    <t>Kostenneufestsetzung für Investitionsprojekte der Stadtentwässerung</t>
  </si>
  <si>
    <t>I.97.6211.000</t>
  </si>
  <si>
    <t>€</t>
  </si>
  <si>
    <t>%</t>
  </si>
  <si>
    <t>I.97.6212.000</t>
  </si>
  <si>
    <t>I.00.6217.000</t>
  </si>
  <si>
    <t>Sanierung Instandhaltungsbereiche</t>
  </si>
  <si>
    <t xml:space="preserve">Sanierung Mittelspannung 50 und 80 </t>
  </si>
  <si>
    <t>Rückbaumaßnahme Sandfang Bachhalde</t>
  </si>
  <si>
    <t>Ertüchtigung Leittechnik WSO 2</t>
  </si>
  <si>
    <t>Klärwerk Möhringen</t>
  </si>
  <si>
    <t>I.05.6230.000</t>
  </si>
  <si>
    <t>I.03.6234.000</t>
  </si>
  <si>
    <t>I.06.6239.000</t>
  </si>
  <si>
    <t>Sandfang Möhringen</t>
  </si>
  <si>
    <t>I.02.6306.000</t>
  </si>
  <si>
    <t>Sanierung Schlammentwässerung</t>
  </si>
  <si>
    <t>Brennstoffzelle</t>
  </si>
  <si>
    <t>I.06.6312.000</t>
  </si>
  <si>
    <t>I.97.6304.000</t>
  </si>
  <si>
    <t>I.97.6215.000</t>
  </si>
  <si>
    <t>Mehrausgaben</t>
  </si>
  <si>
    <t>Minderausgaben</t>
  </si>
  <si>
    <t>Abweichung vom Baubeschluss</t>
  </si>
  <si>
    <t xml:space="preserve">Anmerkung zur Abrechnungssumme Brennstoffzelle (Klärwerk Möhringen): Gesamtkosten in Höhe von 3.873.555 € abzgl. Förder- und Beteiligungsbeiträge in Höhe von 2.800.663 €   </t>
  </si>
  <si>
    <t>Aufgestellt: Fr. Müller / Hr. Braun, 66-6.2</t>
  </si>
  <si>
    <t>Stand: 05.06.2012</t>
  </si>
  <si>
    <t>Rechen- und Sandfang Mühlhausen</t>
  </si>
  <si>
    <t xml:space="preserve">Erweiterung biologischer Stufe 6. BA </t>
  </si>
  <si>
    <t>Ersatzbeschaffung WSO 3</t>
  </si>
  <si>
    <t xml:space="preserve"> Anlage 1 zur GRDrs 257/2012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</si>
</sst>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407]dddd\,\ d\.\ mmmm\ yyyy"/>
    <numFmt numFmtId="167" formatCode="dd/mm/yy;@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/>
    </xf>
    <xf numFmtId="44" fontId="2" fillId="0" borderId="4" xfId="2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6" xfId="2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22" xfId="21" applyFont="1" applyBorder="1" applyAlignment="1">
      <alignment/>
    </xf>
    <xf numFmtId="164" fontId="2" fillId="0" borderId="22" xfId="0" applyNumberFormat="1" applyFont="1" applyBorder="1" applyAlignment="1">
      <alignment/>
    </xf>
    <xf numFmtId="44" fontId="2" fillId="0" borderId="9" xfId="2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4" fontId="2" fillId="0" borderId="25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44" fontId="2" fillId="0" borderId="22" xfId="18" applyFont="1" applyBorder="1" applyAlignment="1">
      <alignment/>
    </xf>
    <xf numFmtId="0" fontId="2" fillId="0" borderId="2" xfId="0" applyFont="1" applyBorder="1" applyAlignment="1">
      <alignment/>
    </xf>
    <xf numFmtId="167" fontId="2" fillId="0" borderId="4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18" xfId="0" applyFont="1" applyBorder="1" applyAlignment="1">
      <alignment/>
    </xf>
    <xf numFmtId="164" fontId="3" fillId="0" borderId="30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workbookViewId="0" topLeftCell="A1">
      <selection activeCell="J32" sqref="J32"/>
    </sheetView>
  </sheetViews>
  <sheetFormatPr defaultColWidth="11.421875" defaultRowHeight="12.75"/>
  <cols>
    <col min="1" max="1" width="16.7109375" style="0" customWidth="1"/>
    <col min="2" max="2" width="46.00390625" style="0" bestFit="1" customWidth="1"/>
    <col min="3" max="3" width="12.7109375" style="0" bestFit="1" customWidth="1"/>
    <col min="4" max="4" width="20.57421875" style="0" bestFit="1" customWidth="1"/>
    <col min="5" max="5" width="21.421875" style="0" customWidth="1"/>
    <col min="6" max="6" width="17.8515625" style="0" customWidth="1"/>
    <col min="7" max="7" width="16.8515625" style="0" customWidth="1"/>
  </cols>
  <sheetData>
    <row r="1" spans="6:7" ht="15">
      <c r="F1" s="2"/>
      <c r="G1" s="67" t="s">
        <v>39</v>
      </c>
    </row>
    <row r="6" ht="13.5" thickBot="1"/>
    <row r="7" spans="1:7" s="1" customFormat="1" ht="18">
      <c r="A7" s="16" t="s">
        <v>9</v>
      </c>
      <c r="B7" s="17"/>
      <c r="C7" s="17"/>
      <c r="D7" s="17"/>
      <c r="E7" s="17"/>
      <c r="F7" s="17"/>
      <c r="G7" s="18"/>
    </row>
    <row r="8" spans="1:7" s="2" customFormat="1" ht="15.75">
      <c r="A8" s="19" t="s">
        <v>1</v>
      </c>
      <c r="B8" s="11"/>
      <c r="C8" s="11"/>
      <c r="D8" s="11"/>
      <c r="E8" s="11"/>
      <c r="F8" s="11"/>
      <c r="G8" s="20"/>
    </row>
    <row r="9" spans="1:7" ht="13.5" thickBot="1">
      <c r="A9" s="23"/>
      <c r="B9" s="24"/>
      <c r="C9" s="21"/>
      <c r="D9" s="21"/>
      <c r="E9" s="24"/>
      <c r="F9" s="21"/>
      <c r="G9" s="22"/>
    </row>
    <row r="10" spans="1:7" s="2" customFormat="1" ht="15">
      <c r="A10" s="33" t="s">
        <v>2</v>
      </c>
      <c r="B10" s="31" t="s">
        <v>6</v>
      </c>
      <c r="C10" s="30" t="s">
        <v>7</v>
      </c>
      <c r="D10" s="35"/>
      <c r="E10" s="51" t="s">
        <v>5</v>
      </c>
      <c r="F10" s="68" t="s">
        <v>32</v>
      </c>
      <c r="G10" s="69"/>
    </row>
    <row r="11" spans="1:7" s="2" customFormat="1" ht="15.75" thickBot="1">
      <c r="A11" s="27"/>
      <c r="B11" s="28"/>
      <c r="C11" s="32" t="s">
        <v>3</v>
      </c>
      <c r="D11" s="29" t="s">
        <v>4</v>
      </c>
      <c r="F11" s="32" t="s">
        <v>11</v>
      </c>
      <c r="G11" s="34" t="s">
        <v>12</v>
      </c>
    </row>
    <row r="12" spans="1:7" s="2" customFormat="1" ht="15.75">
      <c r="A12" s="25"/>
      <c r="B12" s="4" t="s">
        <v>0</v>
      </c>
      <c r="C12" s="35"/>
      <c r="D12" s="35"/>
      <c r="E12" s="35"/>
      <c r="F12" s="35"/>
      <c r="G12" s="26"/>
    </row>
    <row r="13" spans="1:7" s="2" customFormat="1" ht="15">
      <c r="A13" s="36" t="s">
        <v>10</v>
      </c>
      <c r="B13" s="7" t="s">
        <v>36</v>
      </c>
      <c r="C13" s="52">
        <v>37322</v>
      </c>
      <c r="D13" s="8">
        <v>31853500</v>
      </c>
      <c r="E13" s="9">
        <v>32006531</v>
      </c>
      <c r="F13" s="14">
        <f aca="true" t="shared" si="0" ref="F13:F19">E13-D13</f>
        <v>153031</v>
      </c>
      <c r="G13" s="57">
        <f aca="true" t="shared" si="1" ref="G13:G19">F13*100/D13</f>
        <v>0.4804213037813741</v>
      </c>
    </row>
    <row r="14" spans="1:7" s="2" customFormat="1" ht="15">
      <c r="A14" s="37" t="s">
        <v>13</v>
      </c>
      <c r="B14" s="11" t="s">
        <v>37</v>
      </c>
      <c r="C14" s="53">
        <v>38078</v>
      </c>
      <c r="D14" s="12">
        <v>29900000</v>
      </c>
      <c r="E14" s="13">
        <v>26685000</v>
      </c>
      <c r="F14" s="15">
        <f t="shared" si="0"/>
        <v>-3215000</v>
      </c>
      <c r="G14" s="58">
        <f t="shared" si="1"/>
        <v>-10.752508361204013</v>
      </c>
    </row>
    <row r="15" spans="1:7" s="2" customFormat="1" ht="15">
      <c r="A15" s="37" t="s">
        <v>29</v>
      </c>
      <c r="B15" s="11" t="s">
        <v>38</v>
      </c>
      <c r="C15" s="53">
        <v>37518</v>
      </c>
      <c r="D15" s="12">
        <v>46016300</v>
      </c>
      <c r="E15" s="13">
        <v>48461739</v>
      </c>
      <c r="F15" s="15">
        <f t="shared" si="0"/>
        <v>2445439</v>
      </c>
      <c r="G15" s="58">
        <f t="shared" si="1"/>
        <v>5.314288632506307</v>
      </c>
    </row>
    <row r="16" spans="1:7" s="2" customFormat="1" ht="15">
      <c r="A16" s="37" t="s">
        <v>14</v>
      </c>
      <c r="B16" s="11" t="s">
        <v>15</v>
      </c>
      <c r="C16" s="53">
        <v>39044</v>
      </c>
      <c r="D16" s="12">
        <v>3800000</v>
      </c>
      <c r="E16" s="13">
        <v>3392767</v>
      </c>
      <c r="F16" s="15">
        <f t="shared" si="0"/>
        <v>-407233</v>
      </c>
      <c r="G16" s="58">
        <f t="shared" si="1"/>
        <v>-10.716657894736842</v>
      </c>
    </row>
    <row r="17" spans="1:7" s="2" customFormat="1" ht="15">
      <c r="A17" s="37" t="s">
        <v>20</v>
      </c>
      <c r="B17" s="11" t="s">
        <v>16</v>
      </c>
      <c r="C17" s="53">
        <v>40295</v>
      </c>
      <c r="D17" s="12">
        <v>1800000</v>
      </c>
      <c r="E17" s="13">
        <v>1530000</v>
      </c>
      <c r="F17" s="15">
        <f t="shared" si="0"/>
        <v>-270000</v>
      </c>
      <c r="G17" s="58">
        <f t="shared" si="1"/>
        <v>-15</v>
      </c>
    </row>
    <row r="18" spans="1:7" s="2" customFormat="1" ht="15">
      <c r="A18" s="37" t="s">
        <v>21</v>
      </c>
      <c r="B18" s="11" t="s">
        <v>17</v>
      </c>
      <c r="C18" s="53">
        <v>39140</v>
      </c>
      <c r="D18" s="12">
        <v>1700000</v>
      </c>
      <c r="E18" s="13">
        <v>646612</v>
      </c>
      <c r="F18" s="15">
        <f t="shared" si="0"/>
        <v>-1053388</v>
      </c>
      <c r="G18" s="58">
        <f t="shared" si="1"/>
        <v>-61.964</v>
      </c>
    </row>
    <row r="19" spans="1:7" s="2" customFormat="1" ht="15.75" customHeight="1" thickBot="1">
      <c r="A19" s="37" t="s">
        <v>22</v>
      </c>
      <c r="B19" s="11" t="s">
        <v>18</v>
      </c>
      <c r="C19" s="53">
        <v>39889</v>
      </c>
      <c r="D19" s="12">
        <v>1500000</v>
      </c>
      <c r="E19" s="13">
        <v>1305513</v>
      </c>
      <c r="F19" s="40">
        <f t="shared" si="0"/>
        <v>-194487</v>
      </c>
      <c r="G19" s="58">
        <f t="shared" si="1"/>
        <v>-12.9658</v>
      </c>
    </row>
    <row r="20" spans="1:7" s="2" customFormat="1" ht="16.5" thickBot="1">
      <c r="A20" s="25"/>
      <c r="B20" s="3" t="s">
        <v>19</v>
      </c>
      <c r="C20" s="55"/>
      <c r="D20" s="41"/>
      <c r="E20" s="42"/>
      <c r="F20" s="42"/>
      <c r="G20" s="60"/>
    </row>
    <row r="21" spans="1:7" s="2" customFormat="1" ht="15">
      <c r="A21" s="36" t="s">
        <v>28</v>
      </c>
      <c r="B21" s="10" t="s">
        <v>23</v>
      </c>
      <c r="C21" s="52">
        <v>37749</v>
      </c>
      <c r="D21" s="8">
        <v>7200000</v>
      </c>
      <c r="E21" s="14">
        <v>7264843</v>
      </c>
      <c r="F21" s="14">
        <f>E21-D21</f>
        <v>64843</v>
      </c>
      <c r="G21" s="57">
        <f>F21*100/D21</f>
        <v>0.9005972222222223</v>
      </c>
    </row>
    <row r="22" spans="1:7" s="2" customFormat="1" ht="15">
      <c r="A22" s="37" t="s">
        <v>24</v>
      </c>
      <c r="B22" s="10" t="s">
        <v>25</v>
      </c>
      <c r="C22" s="53">
        <v>39630</v>
      </c>
      <c r="D22" s="12">
        <v>4700000</v>
      </c>
      <c r="E22" s="15">
        <v>3783480</v>
      </c>
      <c r="F22" s="15">
        <f>E22-D22</f>
        <v>-916520</v>
      </c>
      <c r="G22" s="58">
        <f>F22*100/D22</f>
        <v>-19.500425531914892</v>
      </c>
    </row>
    <row r="23" spans="1:7" s="2" customFormat="1" ht="15.75" thickBot="1">
      <c r="A23" s="37" t="s">
        <v>27</v>
      </c>
      <c r="B23" s="38" t="s">
        <v>26</v>
      </c>
      <c r="C23" s="54">
        <v>39056</v>
      </c>
      <c r="D23" s="39">
        <v>1040000</v>
      </c>
      <c r="E23" s="40">
        <f>3873555-2800663</f>
        <v>1072892</v>
      </c>
      <c r="F23" s="40">
        <f>E23-D23</f>
        <v>32892</v>
      </c>
      <c r="G23" s="59">
        <f>F23*100/D23</f>
        <v>3.162692307692308</v>
      </c>
    </row>
    <row r="24" spans="1:7" s="2" customFormat="1" ht="15.75" thickBot="1">
      <c r="A24" s="66"/>
      <c r="B24" s="43"/>
      <c r="C24" s="56"/>
      <c r="D24" s="50"/>
      <c r="E24" s="40"/>
      <c r="F24" s="40"/>
      <c r="G24" s="59"/>
    </row>
    <row r="25" spans="1:7" s="2" customFormat="1" ht="16.5" thickBot="1">
      <c r="A25" s="44"/>
      <c r="B25" s="49" t="s">
        <v>8</v>
      </c>
      <c r="C25" s="45"/>
      <c r="D25" s="46">
        <f>SUM(D13:D23)</f>
        <v>129509800</v>
      </c>
      <c r="E25" s="47">
        <f>SUM(E13:E23)</f>
        <v>126149377</v>
      </c>
      <c r="F25" s="47">
        <f>SUM(F13:F23)</f>
        <v>-3360423</v>
      </c>
      <c r="G25" s="48"/>
    </row>
    <row r="27" spans="1:6" ht="12.75">
      <c r="A27" t="s">
        <v>33</v>
      </c>
      <c r="F27" s="5"/>
    </row>
    <row r="28" ht="12.75">
      <c r="F28" s="5"/>
    </row>
    <row r="29" ht="12.75">
      <c r="F29" s="5"/>
    </row>
    <row r="30" ht="12.75">
      <c r="F30" s="5"/>
    </row>
    <row r="31" spans="1:6" ht="12.75">
      <c r="A31" t="s">
        <v>34</v>
      </c>
      <c r="F31" s="5"/>
    </row>
    <row r="32" spans="1:6" ht="13.5" thickBot="1">
      <c r="A32" t="s">
        <v>35</v>
      </c>
      <c r="F32" s="5"/>
    </row>
    <row r="33" spans="5:7" ht="15.75">
      <c r="E33" s="62" t="s">
        <v>30</v>
      </c>
      <c r="F33" s="63">
        <f>F15+F21+F23+F13</f>
        <v>2696205</v>
      </c>
      <c r="G33" s="5"/>
    </row>
    <row r="34" spans="5:6" ht="16.5" thickBot="1">
      <c r="E34" s="64" t="s">
        <v>31</v>
      </c>
      <c r="F34" s="65">
        <f>F14+F16+F17+F18+F19+F22</f>
        <v>-6056628</v>
      </c>
    </row>
    <row r="35" ht="12.75">
      <c r="G35" s="6"/>
    </row>
    <row r="37" ht="12.75">
      <c r="F37" s="61"/>
    </row>
    <row r="38" ht="12.75">
      <c r="F38" s="61"/>
    </row>
  </sheetData>
  <mergeCells count="1">
    <mergeCell ref="F10:G10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u66a613</dc:creator>
  <cp:keywords/>
  <dc:description/>
  <cp:lastModifiedBy>U660620</cp:lastModifiedBy>
  <cp:lastPrinted>2012-06-06T11:23:45Z</cp:lastPrinted>
  <dcterms:created xsi:type="dcterms:W3CDTF">2006-05-04T05:53:30Z</dcterms:created>
  <dcterms:modified xsi:type="dcterms:W3CDTF">2012-06-11T09:12:03Z</dcterms:modified>
  <cp:category/>
  <cp:version/>
  <cp:contentType/>
  <cp:contentStatus/>
</cp:coreProperties>
</file>