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816" windowHeight="11712" activeTab="0"/>
  </bookViews>
  <sheets>
    <sheet name="Schema2014" sheetId="1" r:id="rId1"/>
  </sheets>
  <definedNames>
    <definedName name="_xlnm.Print_Area" localSheetId="0">'Schema2014'!$A$1:$P$52</definedName>
  </definedNames>
  <calcPr fullCalcOnLoad="1"/>
</workbook>
</file>

<file path=xl/sharedStrings.xml><?xml version="1.0" encoding="utf-8"?>
<sst xmlns="http://schemas.openxmlformats.org/spreadsheetml/2006/main" count="87" uniqueCount="66">
  <si>
    <t>Kosten Kanalnetz</t>
  </si>
  <si>
    <t>Kosten Klärwerk</t>
  </si>
  <si>
    <t>insgesamt:</t>
  </si>
  <si>
    <t>€</t>
  </si>
  <si>
    <t>Abzugskapital Kanalbeiträge</t>
  </si>
  <si>
    <t>Schmutzwasser</t>
  </si>
  <si>
    <t>Regenwasser</t>
  </si>
  <si>
    <t>Abzugskapital Vorfluterpauschale</t>
  </si>
  <si>
    <t>Kosten insgesamt:</t>
  </si>
  <si>
    <t>Direkte Kosten Schmutzwasser</t>
  </si>
  <si>
    <t>(EnBW-Entgelt)</t>
  </si>
  <si>
    <t>Kosten privates Regenwasser</t>
  </si>
  <si>
    <t>Direkte Kosten privates Nieder-</t>
  </si>
  <si>
    <t>schlagswasser (Steueramt,</t>
  </si>
  <si>
    <t>Stadtm.amt)</t>
  </si>
  <si>
    <t>Geb.ausgleichsrückstellung NW</t>
  </si>
  <si>
    <t>Direkte Kosten Straßenent-</t>
  </si>
  <si>
    <t>Gesamtkosten</t>
  </si>
  <si>
    <t xml:space="preserve">private Entwässerung </t>
  </si>
  <si>
    <t>Frischwasser + Eigenwasser</t>
  </si>
  <si>
    <t>m³</t>
  </si>
  <si>
    <t>Abzugskapital</t>
  </si>
  <si>
    <t>Vorfluterpauschale</t>
  </si>
  <si>
    <t>Private Flächen</t>
  </si>
  <si>
    <t>m²</t>
  </si>
  <si>
    <t>(Flächenermittlung durch externe Beratungsfirma)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</si>
  <si>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</si>
  <si>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</si>
  <si>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</si>
  <si>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</si>
  <si>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</si>
  <si>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</si>
  <si>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Direkte Kosten</t>
  </si>
  <si>
    <t>Kosten Kanalnetz (auf Basis externes Gutachten)</t>
  </si>
  <si>
    <t xml:space="preserve">   SW:RW=</t>
  </si>
  <si>
    <t>: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</si>
  <si>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</si>
  <si>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</si>
  <si>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</si>
  <si>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</si>
  <si>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</si>
  <si>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</si>
  <si>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</si>
  <si>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</si>
  <si>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</si>
  <si>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</si>
  <si>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</si>
  <si>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</si>
  <si>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</si>
  <si>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</si>
  <si>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</si>
  <si>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</si>
  <si>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Nachholung Kostenunt.deck. SW</t>
  </si>
  <si>
    <t xml:space="preserve">wässerung </t>
  </si>
  <si>
    <t>Geb.ausgleichsrückstellung SW</t>
  </si>
  <si>
    <t>Nachholung Kostenunt.deck. NW</t>
  </si>
  <si>
    <t>zzgl. Nachholung Kostenunterd.</t>
  </si>
  <si>
    <t>Leistungsdaten</t>
  </si>
  <si>
    <t>Kosten Straßenfläche</t>
  </si>
  <si>
    <t xml:space="preserve">    - Stadtm.amt</t>
  </si>
  <si>
    <t>Kanalbeiträge</t>
  </si>
  <si>
    <t>Dir. Kosten zzgl. Nachholung Kos-</t>
  </si>
  <si>
    <t xml:space="preserve">Dir. Kosten abzgl. Gebausgl.rückst. </t>
  </si>
  <si>
    <t>tenunterd. abzgl. Gebausgl.rückst.</t>
  </si>
  <si>
    <t>-Schematische Darstellung-</t>
  </si>
  <si>
    <t>Ermittlung des Schmutzwasserentgelts, der Niederschlagswassergebühr und der Kosten der Straßenentwässerung für 2015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</si>
</sst>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9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0" xfId="52" applyFont="1" applyBorder="1">
      <alignment/>
      <protection/>
    </xf>
    <xf numFmtId="0" fontId="1" fillId="0" borderId="11" xfId="52" applyBorder="1">
      <alignment/>
      <protection/>
    </xf>
    <xf numFmtId="0" fontId="1" fillId="0" borderId="0" xfId="52" applyBorder="1">
      <alignment/>
      <protection/>
    </xf>
    <xf numFmtId="0" fontId="1" fillId="0" borderId="12" xfId="52" applyBorder="1">
      <alignment/>
      <protection/>
    </xf>
    <xf numFmtId="172" fontId="1" fillId="0" borderId="13" xfId="52" applyNumberFormat="1" applyBorder="1">
      <alignment/>
      <protection/>
    </xf>
    <xf numFmtId="0" fontId="6" fillId="0" borderId="0" xfId="52" applyFont="1">
      <alignment/>
      <protection/>
    </xf>
    <xf numFmtId="10" fontId="1" fillId="0" borderId="0" xfId="52" applyNumberFormat="1" applyAlignment="1">
      <alignment horizontal="left"/>
      <protection/>
    </xf>
    <xf numFmtId="10" fontId="1" fillId="0" borderId="0" xfId="52" applyNumberFormat="1">
      <alignment/>
      <protection/>
    </xf>
    <xf numFmtId="3" fontId="3" fillId="0" borderId="0" xfId="52" applyNumberFormat="1" applyFont="1" applyFill="1" applyBorder="1" applyAlignment="1">
      <alignment horizontal="right"/>
      <protection/>
    </xf>
    <xf numFmtId="10" fontId="1" fillId="0" borderId="0" xfId="52" applyNumberFormat="1" applyAlignment="1">
      <alignment horizontal="center"/>
      <protection/>
    </xf>
    <xf numFmtId="9" fontId="1" fillId="0" borderId="0" xfId="52" applyNumberFormat="1" applyAlignment="1">
      <alignment horizontal="right"/>
      <protection/>
    </xf>
    <xf numFmtId="10" fontId="1" fillId="0" borderId="0" xfId="52" applyNumberFormat="1" applyAlignment="1">
      <alignment horizontal="right"/>
      <protection/>
    </xf>
    <xf numFmtId="0" fontId="6" fillId="0" borderId="12" xfId="52" applyFont="1" applyBorder="1">
      <alignment/>
      <protection/>
    </xf>
    <xf numFmtId="0" fontId="1" fillId="0" borderId="0" xfId="52" applyAlignment="1">
      <alignment horizontal="center"/>
      <protection/>
    </xf>
    <xf numFmtId="0" fontId="1" fillId="0" borderId="0" xfId="52" applyFont="1">
      <alignment/>
      <protection/>
    </xf>
    <xf numFmtId="0" fontId="1" fillId="0" borderId="10" xfId="52" applyBorder="1">
      <alignment/>
      <protection/>
    </xf>
    <xf numFmtId="172" fontId="1" fillId="0" borderId="0" xfId="52" applyNumberFormat="1">
      <alignment/>
      <protection/>
    </xf>
    <xf numFmtId="172" fontId="1" fillId="0" borderId="0" xfId="52" applyNumberFormat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172" fontId="1" fillId="0" borderId="0" xfId="52" applyNumberFormat="1" applyFill="1" applyBorder="1">
      <alignment/>
      <protection/>
    </xf>
    <xf numFmtId="0" fontId="1" fillId="0" borderId="10" xfId="52" applyFont="1" applyBorder="1">
      <alignment/>
      <protection/>
    </xf>
    <xf numFmtId="10" fontId="1" fillId="0" borderId="0" xfId="52" applyNumberFormat="1" applyBorder="1" applyAlignment="1">
      <alignment horizontal="left"/>
      <protection/>
    </xf>
    <xf numFmtId="0" fontId="1" fillId="0" borderId="14" xfId="52" applyFont="1" applyBorder="1">
      <alignment/>
      <protection/>
    </xf>
    <xf numFmtId="0" fontId="1" fillId="0" borderId="15" xfId="52" applyBorder="1">
      <alignment/>
      <protection/>
    </xf>
    <xf numFmtId="3" fontId="1" fillId="0" borderId="0" xfId="52" applyNumberFormat="1" applyFill="1" applyBorder="1" applyAlignment="1">
      <alignment horizontal="right"/>
      <protection/>
    </xf>
    <xf numFmtId="0" fontId="1" fillId="0" borderId="0" xfId="52" applyAlignment="1">
      <alignment horizontal="right"/>
      <protection/>
    </xf>
    <xf numFmtId="0" fontId="1" fillId="0" borderId="0" xfId="52" applyFill="1">
      <alignment/>
      <protection/>
    </xf>
    <xf numFmtId="0" fontId="7" fillId="0" borderId="0" xfId="52" applyFont="1">
      <alignment/>
      <protection/>
    </xf>
    <xf numFmtId="4" fontId="1" fillId="0" borderId="0" xfId="52" applyNumberFormat="1" applyBorder="1">
      <alignment/>
      <protection/>
    </xf>
    <xf numFmtId="3" fontId="1" fillId="0" borderId="0" xfId="52" applyNumberFormat="1" applyFill="1" applyBorder="1">
      <alignment/>
      <protection/>
    </xf>
    <xf numFmtId="4" fontId="1" fillId="0" borderId="0" xfId="52" applyNumberFormat="1">
      <alignment/>
      <protection/>
    </xf>
    <xf numFmtId="3" fontId="8" fillId="0" borderId="0" xfId="52" applyNumberFormat="1" applyFont="1" applyFill="1" applyBorder="1" applyAlignment="1">
      <alignment horizontal="left"/>
      <protection/>
    </xf>
    <xf numFmtId="0" fontId="1" fillId="0" borderId="10" xfId="52" applyFont="1" applyFill="1" applyBorder="1">
      <alignment/>
      <protection/>
    </xf>
    <xf numFmtId="0" fontId="1" fillId="0" borderId="11" xfId="52" applyFill="1" applyBorder="1">
      <alignment/>
      <protection/>
    </xf>
    <xf numFmtId="0" fontId="1" fillId="0" borderId="12" xfId="52" applyFont="1" applyFill="1" applyBorder="1">
      <alignment/>
      <protection/>
    </xf>
    <xf numFmtId="172" fontId="1" fillId="0" borderId="13" xfId="52" applyNumberFormat="1" applyFill="1" applyBorder="1">
      <alignment/>
      <protection/>
    </xf>
    <xf numFmtId="10" fontId="1" fillId="0" borderId="0" xfId="52" applyNumberFormat="1" applyBorder="1">
      <alignment/>
      <protection/>
    </xf>
    <xf numFmtId="172" fontId="1" fillId="0" borderId="11" xfId="52" applyNumberFormat="1" applyFill="1" applyBorder="1">
      <alignment/>
      <protection/>
    </xf>
    <xf numFmtId="0" fontId="1" fillId="0" borderId="0" xfId="52" applyNumberFormat="1">
      <alignment/>
      <protection/>
    </xf>
    <xf numFmtId="178" fontId="5" fillId="0" borderId="0" xfId="52" applyNumberFormat="1" applyFont="1">
      <alignment/>
      <protection/>
    </xf>
    <xf numFmtId="178" fontId="5" fillId="0" borderId="0" xfId="52" applyNumberFormat="1" applyFont="1" applyAlignment="1">
      <alignment horizontal="left"/>
      <protection/>
    </xf>
    <xf numFmtId="3" fontId="6" fillId="0" borderId="0" xfId="52" applyNumberFormat="1" applyFont="1">
      <alignment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178" fontId="6" fillId="0" borderId="0" xfId="52" applyNumberFormat="1" applyFont="1">
      <alignment/>
      <protection/>
    </xf>
    <xf numFmtId="172" fontId="6" fillId="0" borderId="0" xfId="52" applyNumberFormat="1" applyFont="1" applyAlignment="1">
      <alignment horizontal="center"/>
      <protection/>
    </xf>
    <xf numFmtId="0" fontId="1" fillId="0" borderId="0" xfId="52" applyFont="1" applyBorder="1">
      <alignment/>
      <protection/>
    </xf>
    <xf numFmtId="172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172" fontId="6" fillId="0" borderId="0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16" xfId="52" applyFill="1" applyBorder="1">
      <alignment/>
      <protection/>
    </xf>
    <xf numFmtId="0" fontId="6" fillId="0" borderId="0" xfId="52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0" xfId="51" applyAlignment="1">
      <alignment horizontal="right"/>
      <protection/>
    </xf>
    <xf numFmtId="178" fontId="2" fillId="0" borderId="0" xfId="52" applyNumberFormat="1" applyFont="1">
      <alignment/>
      <protection/>
    </xf>
    <xf numFmtId="0" fontId="10" fillId="0" borderId="0" xfId="51" applyFont="1" applyAlignment="1">
      <alignment horizontal="center" vertical="center"/>
      <protection/>
    </xf>
    <xf numFmtId="0" fontId="11" fillId="0" borderId="0" xfId="52" applyFont="1">
      <alignment/>
      <protection/>
    </xf>
    <xf numFmtId="3" fontId="1" fillId="0" borderId="0" xfId="52" applyNumberFormat="1">
      <alignment/>
      <protection/>
    </xf>
    <xf numFmtId="0" fontId="1" fillId="0" borderId="0" xfId="52" applyFont="1" applyAlignment="1">
      <alignment vertical="center"/>
      <protection/>
    </xf>
    <xf numFmtId="10" fontId="1" fillId="0" borderId="0" xfId="52" applyNumberFormat="1" applyFont="1">
      <alignment/>
      <protection/>
    </xf>
    <xf numFmtId="10" fontId="1" fillId="0" borderId="0" xfId="52" applyNumberFormat="1" applyFont="1" applyAlignment="1">
      <alignment horizontal="left"/>
      <protection/>
    </xf>
    <xf numFmtId="0" fontId="1" fillId="0" borderId="14" xfId="52" applyBorder="1">
      <alignment/>
      <protection/>
    </xf>
    <xf numFmtId="172" fontId="6" fillId="0" borderId="0" xfId="52" applyNumberFormat="1" applyFont="1" applyBorder="1">
      <alignment/>
      <protection/>
    </xf>
    <xf numFmtId="3" fontId="6" fillId="0" borderId="0" xfId="52" applyNumberFormat="1" applyFont="1" applyAlignment="1">
      <alignment horizontal="center"/>
      <protection/>
    </xf>
    <xf numFmtId="172" fontId="0" fillId="0" borderId="0" xfId="51" applyNumberFormat="1" applyAlignment="1">
      <alignment horizontal="center"/>
      <protection/>
    </xf>
    <xf numFmtId="172" fontId="6" fillId="0" borderId="0" xfId="52" applyNumberFormat="1" applyFont="1" applyAlignment="1">
      <alignment horizontal="right"/>
      <protection/>
    </xf>
    <xf numFmtId="10" fontId="6" fillId="0" borderId="0" xfId="52" applyNumberFormat="1" applyFont="1" applyBorder="1">
      <alignment/>
      <protection/>
    </xf>
    <xf numFmtId="10" fontId="6" fillId="0" borderId="0" xfId="52" applyNumberFormat="1" applyFont="1" applyBorder="1" applyAlignment="1">
      <alignment horizontal="center"/>
      <protection/>
    </xf>
    <xf numFmtId="199" fontId="6" fillId="0" borderId="0" xfId="52" applyNumberFormat="1" applyFont="1">
      <alignment/>
      <protection/>
    </xf>
    <xf numFmtId="0" fontId="9" fillId="0" borderId="0" xfId="51" applyFont="1" applyAlignment="1">
      <alignment horizontal="center"/>
      <protection/>
    </xf>
    <xf numFmtId="3" fontId="47" fillId="0" borderId="0" xfId="52" applyNumberFormat="1" applyFont="1" applyFill="1" applyBorder="1" applyAlignment="1">
      <alignment horizontal="right"/>
      <protection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0" borderId="0" xfId="52" applyFont="1" applyAlignment="1">
      <alignment horizontal="left"/>
      <protection/>
    </xf>
    <xf numFmtId="10" fontId="47" fillId="0" borderId="0" xfId="52" applyNumberFormat="1" applyFont="1">
      <alignment/>
      <protection/>
    </xf>
    <xf numFmtId="10" fontId="47" fillId="0" borderId="0" xfId="52" applyNumberFormat="1" applyFont="1" applyAlignment="1">
      <alignment horizontal="center"/>
      <protection/>
    </xf>
    <xf numFmtId="10" fontId="47" fillId="0" borderId="0" xfId="52" applyNumberFormat="1" applyFont="1" applyAlignment="1">
      <alignment horizontal="left"/>
      <protection/>
    </xf>
    <xf numFmtId="10" fontId="47" fillId="0" borderId="0" xfId="52" applyNumberFormat="1" applyFont="1" applyAlignment="1">
      <alignment horizontal="right"/>
      <protection/>
    </xf>
    <xf numFmtId="0" fontId="1" fillId="33" borderId="11" xfId="52" applyFill="1" applyBorder="1">
      <alignment/>
      <protection/>
    </xf>
    <xf numFmtId="0" fontId="1" fillId="33" borderId="14" xfId="52" applyFont="1" applyFill="1" applyBorder="1">
      <alignment/>
      <protection/>
    </xf>
    <xf numFmtId="0" fontId="1" fillId="33" borderId="15" xfId="52" applyFill="1" applyBorder="1">
      <alignment/>
      <protection/>
    </xf>
    <xf numFmtId="172" fontId="1" fillId="33" borderId="13" xfId="52" applyNumberFormat="1" applyFill="1" applyBorder="1">
      <alignment/>
      <protection/>
    </xf>
    <xf numFmtId="0" fontId="1" fillId="34" borderId="10" xfId="52" applyFont="1" applyFill="1" applyBorder="1">
      <alignment/>
      <protection/>
    </xf>
    <xf numFmtId="0" fontId="1" fillId="34" borderId="11" xfId="52" applyFill="1" applyBorder="1">
      <alignment/>
      <protection/>
    </xf>
    <xf numFmtId="0" fontId="1" fillId="34" borderId="14" xfId="52" applyFont="1" applyFill="1" applyBorder="1">
      <alignment/>
      <protection/>
    </xf>
    <xf numFmtId="0" fontId="1" fillId="34" borderId="15" xfId="52" applyFill="1" applyBorder="1">
      <alignment/>
      <protection/>
    </xf>
    <xf numFmtId="172" fontId="1" fillId="34" borderId="13" xfId="52" applyNumberFormat="1" applyFill="1" applyBorder="1">
      <alignment/>
      <protection/>
    </xf>
    <xf numFmtId="172" fontId="1" fillId="34" borderId="10" xfId="52" applyNumberFormat="1" applyFill="1" applyBorder="1">
      <alignment/>
      <protection/>
    </xf>
    <xf numFmtId="0" fontId="1" fillId="34" borderId="14" xfId="52" applyFill="1" applyBorder="1">
      <alignment/>
      <protection/>
    </xf>
    <xf numFmtId="0" fontId="1" fillId="34" borderId="12" xfId="52" applyFill="1" applyBorder="1">
      <alignment/>
      <protection/>
    </xf>
    <xf numFmtId="199" fontId="6" fillId="0" borderId="0" xfId="52" applyNumberFormat="1" applyFont="1" applyBorder="1">
      <alignment/>
      <protection/>
    </xf>
    <xf numFmtId="0" fontId="6" fillId="33" borderId="10" xfId="52" applyFont="1" applyFill="1" applyBorder="1">
      <alignment/>
      <protection/>
    </xf>
    <xf numFmtId="3" fontId="1" fillId="33" borderId="15" xfId="52" applyNumberFormat="1" applyFont="1" applyFill="1" applyBorder="1">
      <alignment/>
      <protection/>
    </xf>
    <xf numFmtId="0" fontId="48" fillId="33" borderId="14" xfId="52" applyFont="1" applyFill="1" applyBorder="1">
      <alignment/>
      <protection/>
    </xf>
    <xf numFmtId="0" fontId="1" fillId="33" borderId="12" xfId="52" applyFill="1" applyBorder="1">
      <alignment/>
      <protection/>
    </xf>
    <xf numFmtId="0" fontId="1" fillId="33" borderId="14" xfId="52" applyFill="1" applyBorder="1">
      <alignment/>
      <protection/>
    </xf>
    <xf numFmtId="0" fontId="6" fillId="33" borderId="17" xfId="52" applyFont="1" applyFill="1" applyBorder="1">
      <alignment/>
      <protection/>
    </xf>
    <xf numFmtId="0" fontId="6" fillId="33" borderId="18" xfId="52" applyFont="1" applyFill="1" applyBorder="1">
      <alignment/>
      <protection/>
    </xf>
    <xf numFmtId="0" fontId="6" fillId="33" borderId="19" xfId="52" applyFont="1" applyFill="1" applyBorder="1">
      <alignment/>
      <protection/>
    </xf>
    <xf numFmtId="0" fontId="6" fillId="33" borderId="20" xfId="52" applyFont="1" applyFill="1" applyBorder="1">
      <alignment/>
      <protection/>
    </xf>
    <xf numFmtId="199" fontId="6" fillId="33" borderId="21" xfId="52" applyNumberFormat="1" applyFont="1" applyFill="1" applyBorder="1">
      <alignment/>
      <protection/>
    </xf>
    <xf numFmtId="0" fontId="6" fillId="33" borderId="22" xfId="52" applyFont="1" applyFill="1" applyBorder="1">
      <alignment/>
      <protection/>
    </xf>
    <xf numFmtId="0" fontId="6" fillId="33" borderId="12" xfId="52" applyFont="1" applyFill="1" applyBorder="1">
      <alignment/>
      <protection/>
    </xf>
    <xf numFmtId="0" fontId="6" fillId="33" borderId="13" xfId="52" applyFont="1" applyFill="1" applyBorder="1">
      <alignment/>
      <protection/>
    </xf>
    <xf numFmtId="2" fontId="6" fillId="33" borderId="12" xfId="52" applyNumberFormat="1" applyFont="1" applyFill="1" applyBorder="1">
      <alignment/>
      <protection/>
    </xf>
    <xf numFmtId="3" fontId="47" fillId="34" borderId="0" xfId="52" applyNumberFormat="1" applyFont="1" applyFill="1" applyBorder="1" applyAlignment="1">
      <alignment horizontal="right"/>
      <protection/>
    </xf>
    <xf numFmtId="172" fontId="1" fillId="34" borderId="15" xfId="52" applyNumberFormat="1" applyFill="1" applyBorder="1">
      <alignment/>
      <protection/>
    </xf>
    <xf numFmtId="3" fontId="1" fillId="33" borderId="15" xfId="52" applyNumberFormat="1" applyFill="1" applyBorder="1">
      <alignment/>
      <protection/>
    </xf>
    <xf numFmtId="172" fontId="6" fillId="0" borderId="0" xfId="52" applyNumberFormat="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72" fontId="6" fillId="0" borderId="0" xfId="52" applyNumberFormat="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178" fontId="6" fillId="0" borderId="0" xfId="52" applyNumberFormat="1" applyFont="1" applyAlignment="1">
      <alignment horizontal="center"/>
      <protection/>
    </xf>
    <xf numFmtId="178" fontId="0" fillId="0" borderId="0" xfId="51" applyNumberFormat="1" applyAlignment="1">
      <alignment horizontal="center"/>
      <protection/>
    </xf>
    <xf numFmtId="172" fontId="9" fillId="0" borderId="0" xfId="51" applyNumberFormat="1" applyFont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1" applyFont="1" applyAlignment="1" quotePrefix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0" fillId="0" borderId="16" xfId="51" applyBorder="1" applyAlignment="1">
      <alignment/>
      <protection/>
    </xf>
    <xf numFmtId="0" fontId="1" fillId="0" borderId="0" xfId="52" applyFont="1" applyAlignment="1">
      <alignment horizontal="center"/>
      <protection/>
    </xf>
    <xf numFmtId="172" fontId="1" fillId="0" borderId="0" xfId="52" applyNumberFormat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72700" y="3267075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53325" y="3905250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48550" y="57054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06375" y="39147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1000125</xdr:colOff>
      <xdr:row>26</xdr:row>
      <xdr:rowOff>152400</xdr:rowOff>
    </xdr:from>
    <xdr:to>
      <xdr:col>14</xdr:col>
      <xdr:colOff>1009650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2877800" y="5686425"/>
          <a:ext cx="95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22383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3276600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22383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2238375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2257425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48550" y="4876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15850" y="3267075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6343650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10475" y="63436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5" name="Line 17"/>
        <xdr:cNvSpPr>
          <a:spLocks/>
        </xdr:cNvSpPr>
      </xdr:nvSpPr>
      <xdr:spPr>
        <a:xfrm>
          <a:off x="5457825" y="6981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5457825" y="7639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142875</xdr:rowOff>
    </xdr:to>
    <xdr:sp>
      <xdr:nvSpPr>
        <xdr:cNvPr id="17" name="Line 19"/>
        <xdr:cNvSpPr>
          <a:spLocks/>
        </xdr:cNvSpPr>
      </xdr:nvSpPr>
      <xdr:spPr>
        <a:xfrm>
          <a:off x="9525000" y="7000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39</xdr:row>
      <xdr:rowOff>19050</xdr:rowOff>
    </xdr:from>
    <xdr:to>
      <xdr:col>12</xdr:col>
      <xdr:colOff>104775</xdr:colOff>
      <xdr:row>42</xdr:row>
      <xdr:rowOff>142875</xdr:rowOff>
    </xdr:to>
    <xdr:sp>
      <xdr:nvSpPr>
        <xdr:cNvPr id="18" name="Line 20"/>
        <xdr:cNvSpPr>
          <a:spLocks/>
        </xdr:cNvSpPr>
      </xdr:nvSpPr>
      <xdr:spPr>
        <a:xfrm>
          <a:off x="9534525" y="7658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42</xdr:row>
      <xdr:rowOff>152400</xdr:rowOff>
    </xdr:to>
    <xdr:sp>
      <xdr:nvSpPr>
        <xdr:cNvPr id="19" name="Line 21"/>
        <xdr:cNvSpPr>
          <a:spLocks/>
        </xdr:cNvSpPr>
      </xdr:nvSpPr>
      <xdr:spPr>
        <a:xfrm>
          <a:off x="12896850" y="7962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B1">
      <selection activeCell="N42" sqref="N42"/>
    </sheetView>
  </sheetViews>
  <sheetFormatPr defaultColWidth="8.88671875" defaultRowHeight="15"/>
  <cols>
    <col min="1" max="1" width="14.4453125" style="1" customWidth="1"/>
    <col min="2" max="2" width="5.77734375" style="1" customWidth="1"/>
    <col min="3" max="3" width="2.77734375" style="1" customWidth="1"/>
    <col min="4" max="4" width="8.88671875" style="1" customWidth="1"/>
    <col min="5" max="5" width="2.6640625" style="1" customWidth="1"/>
    <col min="6" max="7" width="8.88671875" style="1" customWidth="1"/>
    <col min="8" max="8" width="13.77734375" style="1" customWidth="1"/>
    <col min="9" max="9" width="9.99609375" style="1" customWidth="1"/>
    <col min="10" max="10" width="9.99609375" style="1" bestFit="1" customWidth="1"/>
    <col min="11" max="11" width="12.4453125" style="1" customWidth="1"/>
    <col min="12" max="12" width="11.4453125" style="1" customWidth="1"/>
    <col min="13" max="13" width="15.10546875" style="1" customWidth="1"/>
    <col min="14" max="14" width="13.4453125" style="1" customWidth="1"/>
    <col min="15" max="15" width="11.88671875" style="1" customWidth="1"/>
    <col min="16" max="16" width="11.21484375" style="1" customWidth="1"/>
    <col min="17" max="17" width="10.5546875" style="1" customWidth="1"/>
    <col min="18" max="18" width="9.10546875" style="1" bestFit="1" customWidth="1"/>
    <col min="19" max="16384" width="8.88671875" style="1" customWidth="1"/>
  </cols>
  <sheetData>
    <row r="1" spans="1:16" ht="84" customHeight="1">
      <c r="A1" s="56"/>
      <c r="B1" s="129" t="s">
        <v>65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60"/>
    </row>
    <row r="2" spans="1:14" ht="17.25">
      <c r="A2" s="56"/>
      <c r="B2" s="2"/>
      <c r="D2" s="61"/>
      <c r="E2" s="59"/>
      <c r="F2" s="59"/>
      <c r="G2" s="124" t="s">
        <v>64</v>
      </c>
      <c r="H2" s="116"/>
      <c r="I2" s="116"/>
      <c r="J2" s="116"/>
      <c r="K2" s="116"/>
      <c r="L2" s="116"/>
      <c r="M2" s="116"/>
      <c r="N2" s="59"/>
    </row>
    <row r="3" spans="1:13" ht="30">
      <c r="A3" s="62"/>
      <c r="B3" s="55"/>
      <c r="C3" s="55"/>
      <c r="I3" s="56"/>
      <c r="K3" s="56"/>
      <c r="L3" s="56"/>
      <c r="M3" s="63"/>
    </row>
    <row r="5" spans="1:16" ht="17.25">
      <c r="A5" s="9" t="s">
        <v>57</v>
      </c>
      <c r="H5" s="4" t="s">
        <v>0</v>
      </c>
      <c r="I5" s="5"/>
      <c r="J5" s="6"/>
      <c r="L5" s="64"/>
      <c r="O5" s="4" t="s">
        <v>1</v>
      </c>
      <c r="P5" s="5"/>
    </row>
    <row r="6" spans="1:16" ht="12.75">
      <c r="A6" s="18"/>
      <c r="D6" s="12"/>
      <c r="H6" s="7" t="s">
        <v>2</v>
      </c>
      <c r="I6" s="8">
        <f>D7</f>
        <v>47351915</v>
      </c>
      <c r="J6" s="6"/>
      <c r="O6" s="7" t="s">
        <v>2</v>
      </c>
      <c r="P6" s="8">
        <f>D8</f>
        <v>44858035</v>
      </c>
    </row>
    <row r="7" spans="1:13" ht="12.75">
      <c r="A7" s="18" t="s">
        <v>0</v>
      </c>
      <c r="D7" s="77">
        <v>47351915</v>
      </c>
      <c r="E7" s="1" t="s">
        <v>3</v>
      </c>
      <c r="K7" s="10">
        <f>F37</f>
        <v>0.553</v>
      </c>
      <c r="M7" s="11">
        <f>D40</f>
        <v>0.8908</v>
      </c>
    </row>
    <row r="8" spans="1:15" ht="12.75">
      <c r="A8" s="18" t="s">
        <v>1</v>
      </c>
      <c r="D8" s="77">
        <v>44858035</v>
      </c>
      <c r="E8" s="1" t="s">
        <v>3</v>
      </c>
      <c r="H8" s="13"/>
      <c r="O8" s="14"/>
    </row>
    <row r="9" spans="1:15" ht="12.75">
      <c r="A9" s="18" t="s">
        <v>4</v>
      </c>
      <c r="B9" s="18"/>
      <c r="C9" s="18"/>
      <c r="D9" s="77">
        <v>-4696000</v>
      </c>
      <c r="E9" s="1" t="s">
        <v>3</v>
      </c>
      <c r="H9" s="13">
        <f>D37</f>
        <v>0.447</v>
      </c>
      <c r="J9" s="10"/>
      <c r="M9" s="15"/>
      <c r="O9" s="13">
        <f>F40</f>
        <v>0.1092</v>
      </c>
    </row>
    <row r="10" spans="1:5" ht="12.75">
      <c r="A10" s="18" t="s">
        <v>7</v>
      </c>
      <c r="B10" s="18"/>
      <c r="C10" s="18"/>
      <c r="D10" s="77">
        <v>-457000</v>
      </c>
      <c r="E10" s="1" t="s">
        <v>3</v>
      </c>
    </row>
    <row r="11" spans="1:15" ht="17.25">
      <c r="A11" s="65" t="s">
        <v>9</v>
      </c>
      <c r="D11" s="78"/>
      <c r="H11" s="4" t="s">
        <v>5</v>
      </c>
      <c r="I11" s="5"/>
      <c r="N11" s="4" t="s">
        <v>6</v>
      </c>
      <c r="O11" s="5"/>
    </row>
    <row r="12" spans="1:15" ht="12.75">
      <c r="A12" s="18" t="s">
        <v>10</v>
      </c>
      <c r="D12" s="77">
        <v>620000</v>
      </c>
      <c r="E12" s="1" t="s">
        <v>3</v>
      </c>
      <c r="H12" s="16" t="s">
        <v>8</v>
      </c>
      <c r="I12" s="8">
        <f>D7*D37+P6*D40</f>
        <v>61125843.583000004</v>
      </c>
      <c r="N12" s="16" t="s">
        <v>8</v>
      </c>
      <c r="O12" s="8">
        <f>D8*F40+D7*F37</f>
        <v>31084106.417000003</v>
      </c>
    </row>
    <row r="13" spans="1:17" ht="12.75" customHeight="1">
      <c r="A13" s="18" t="s">
        <v>54</v>
      </c>
      <c r="D13" s="112">
        <v>-450000</v>
      </c>
      <c r="E13" s="1" t="s">
        <v>3</v>
      </c>
      <c r="M13" s="66">
        <f>D43</f>
        <v>0.7065462753950339</v>
      </c>
      <c r="N13" s="125"/>
      <c r="O13" s="126"/>
      <c r="P13" s="67">
        <f>F43</f>
        <v>0.29345372460496616</v>
      </c>
      <c r="Q13" s="17"/>
    </row>
    <row r="14" spans="1:15" ht="12.75" customHeight="1">
      <c r="A14" s="18" t="s">
        <v>52</v>
      </c>
      <c r="D14" s="77">
        <v>0</v>
      </c>
      <c r="E14" s="1" t="s">
        <v>3</v>
      </c>
      <c r="N14" s="127"/>
      <c r="O14" s="116"/>
    </row>
    <row r="15" spans="1:16" ht="12.75">
      <c r="A15" s="18" t="s">
        <v>12</v>
      </c>
      <c r="D15" s="78"/>
      <c r="L15" s="19" t="s">
        <v>11</v>
      </c>
      <c r="M15" s="5"/>
      <c r="O15" s="19" t="s">
        <v>58</v>
      </c>
      <c r="P15" s="5"/>
    </row>
    <row r="16" spans="1:18" ht="12.75">
      <c r="A16" s="18" t="s">
        <v>13</v>
      </c>
      <c r="D16" s="78"/>
      <c r="I16" s="13">
        <f>D46</f>
        <v>0.7356741538732156</v>
      </c>
      <c r="L16" s="7"/>
      <c r="M16" s="8">
        <f>O12*M13</f>
        <v>21962359.612914223</v>
      </c>
      <c r="O16" s="7"/>
      <c r="P16" s="8">
        <f>O12*P13</f>
        <v>9121746.80408578</v>
      </c>
      <c r="R16" s="20"/>
    </row>
    <row r="17" spans="1:17" ht="12.75">
      <c r="A17" s="18" t="s">
        <v>14</v>
      </c>
      <c r="D17" s="77">
        <v>537368</v>
      </c>
      <c r="E17" s="1" t="s">
        <v>3</v>
      </c>
      <c r="L17" s="6"/>
      <c r="M17" s="21"/>
      <c r="P17" s="6"/>
      <c r="Q17" s="21"/>
    </row>
    <row r="18" spans="1:17" ht="12.75">
      <c r="A18" s="18" t="s">
        <v>15</v>
      </c>
      <c r="D18" s="77">
        <v>0</v>
      </c>
      <c r="E18" s="1" t="s">
        <v>3</v>
      </c>
      <c r="J18" s="22"/>
      <c r="K18" s="23"/>
      <c r="L18" s="11">
        <f>F46</f>
        <v>0.26432584612678445</v>
      </c>
      <c r="M18" s="21"/>
      <c r="P18" s="6"/>
      <c r="Q18" s="21"/>
    </row>
    <row r="19" spans="1:17" ht="12.75">
      <c r="A19" s="18" t="s">
        <v>55</v>
      </c>
      <c r="D19" s="77">
        <v>400000</v>
      </c>
      <c r="E19" s="1" t="s">
        <v>3</v>
      </c>
      <c r="J19" s="22"/>
      <c r="K19" s="24"/>
      <c r="L19" s="6"/>
      <c r="M19" s="21"/>
      <c r="P19" s="6"/>
      <c r="Q19" s="21"/>
    </row>
    <row r="20" spans="1:17" ht="12.75">
      <c r="A20" s="18" t="s">
        <v>16</v>
      </c>
      <c r="D20" s="78"/>
      <c r="I20" s="11"/>
      <c r="J20" s="25" t="s">
        <v>17</v>
      </c>
      <c r="K20" s="5"/>
      <c r="L20" s="26"/>
      <c r="M20" s="21"/>
      <c r="P20" s="6"/>
      <c r="Q20" s="21"/>
    </row>
    <row r="21" spans="1:14" ht="12.75">
      <c r="A21" s="18" t="s">
        <v>53</v>
      </c>
      <c r="D21" s="78"/>
      <c r="J21" s="27" t="s">
        <v>18</v>
      </c>
      <c r="K21" s="28"/>
      <c r="M21" s="6"/>
      <c r="N21" s="6"/>
    </row>
    <row r="22" spans="1:13" ht="12.75">
      <c r="A22" s="18" t="s">
        <v>59</v>
      </c>
      <c r="D22" s="77">
        <v>70632</v>
      </c>
      <c r="E22" s="1" t="s">
        <v>3</v>
      </c>
      <c r="I22" s="23"/>
      <c r="J22" s="7"/>
      <c r="K22" s="8">
        <f>I12+M16</f>
        <v>83088203.19591422</v>
      </c>
      <c r="L22" s="23"/>
      <c r="M22" s="23"/>
    </row>
    <row r="23" spans="1:13" ht="12.75">
      <c r="A23" s="18"/>
      <c r="D23" s="77"/>
      <c r="H23" s="23"/>
      <c r="I23" s="23"/>
      <c r="L23" s="23"/>
      <c r="M23" s="23"/>
    </row>
    <row r="24" spans="1:13" ht="12.75">
      <c r="A24" s="18" t="s">
        <v>19</v>
      </c>
      <c r="C24" s="29"/>
      <c r="D24" s="112">
        <v>35200000</v>
      </c>
      <c r="E24" s="6" t="s">
        <v>20</v>
      </c>
      <c r="H24" s="23"/>
      <c r="I24" s="24"/>
      <c r="L24" s="23"/>
      <c r="M24" s="23"/>
    </row>
    <row r="25" spans="2:16" ht="12.75">
      <c r="B25" s="29"/>
      <c r="C25" s="30"/>
      <c r="D25" s="79"/>
      <c r="F25" s="6"/>
      <c r="H25" s="31"/>
      <c r="I25" s="31"/>
      <c r="J25" s="89" t="s">
        <v>21</v>
      </c>
      <c r="K25" s="90"/>
      <c r="O25" s="94" t="s">
        <v>21</v>
      </c>
      <c r="P25" s="90"/>
    </row>
    <row r="26" spans="1:16" ht="12.75">
      <c r="A26" s="18" t="s">
        <v>23</v>
      </c>
      <c r="C26" s="29"/>
      <c r="D26" s="77">
        <v>31300000</v>
      </c>
      <c r="E26" s="1" t="s">
        <v>24</v>
      </c>
      <c r="I26" s="23"/>
      <c r="J26" s="91" t="s">
        <v>60</v>
      </c>
      <c r="K26" s="92"/>
      <c r="L26" s="6"/>
      <c r="M26" s="6"/>
      <c r="O26" s="95" t="s">
        <v>22</v>
      </c>
      <c r="P26" s="92"/>
    </row>
    <row r="27" spans="1:16" ht="12.75">
      <c r="A27" s="32"/>
      <c r="B27" s="29"/>
      <c r="C27" s="30"/>
      <c r="D27" s="80" t="s">
        <v>25</v>
      </c>
      <c r="I27" s="24"/>
      <c r="J27" s="91"/>
      <c r="K27" s="93">
        <f>D9</f>
        <v>-4696000</v>
      </c>
      <c r="L27" s="6"/>
      <c r="M27" s="21"/>
      <c r="O27" s="96"/>
      <c r="P27" s="93">
        <f>D10</f>
        <v>-457000</v>
      </c>
    </row>
    <row r="28" spans="4:17" ht="12.75">
      <c r="D28" s="78"/>
      <c r="F28" s="34"/>
      <c r="J28" s="57"/>
      <c r="L28" s="21"/>
      <c r="M28" s="33"/>
      <c r="P28" s="21"/>
      <c r="Q28" s="6"/>
    </row>
    <row r="29" spans="1:13" ht="12.75">
      <c r="A29" s="18" t="s">
        <v>26</v>
      </c>
      <c r="C29" s="29"/>
      <c r="D29" s="77">
        <v>13000000</v>
      </c>
      <c r="E29" s="34" t="s">
        <v>24</v>
      </c>
      <c r="I29" s="11"/>
      <c r="L29" s="10"/>
      <c r="M29" s="35"/>
    </row>
    <row r="30" spans="1:12" ht="12.75">
      <c r="A30" s="32"/>
      <c r="C30" s="29"/>
      <c r="D30" s="36" t="s">
        <v>27</v>
      </c>
      <c r="I30" s="11"/>
      <c r="J30" s="37" t="s">
        <v>28</v>
      </c>
      <c r="K30" s="38"/>
      <c r="L30" s="10"/>
    </row>
    <row r="31" spans="10:11" ht="12.75">
      <c r="J31" s="39"/>
      <c r="K31" s="40">
        <f>K22+K27</f>
        <v>78392203.19591422</v>
      </c>
    </row>
    <row r="32" spans="8:13" ht="12.75">
      <c r="H32" s="23"/>
      <c r="I32" s="10">
        <f>D46</f>
        <v>0.7356741538732156</v>
      </c>
      <c r="L32" s="41">
        <f>F46</f>
        <v>0.26432584612678445</v>
      </c>
      <c r="M32" s="23"/>
    </row>
    <row r="33" spans="8:13" ht="12.75">
      <c r="H33" s="23"/>
      <c r="M33" s="23"/>
    </row>
    <row r="34" spans="1:16" ht="12.75">
      <c r="A34" s="9" t="s">
        <v>29</v>
      </c>
      <c r="H34" s="37" t="s">
        <v>30</v>
      </c>
      <c r="I34" s="42"/>
      <c r="L34" s="25" t="s">
        <v>31</v>
      </c>
      <c r="M34" s="5"/>
      <c r="O34" s="51"/>
      <c r="P34" s="6"/>
    </row>
    <row r="35" spans="8:16" ht="12.75">
      <c r="H35" s="7"/>
      <c r="I35" s="40">
        <f>K31*I32</f>
        <v>57671117.75641138</v>
      </c>
      <c r="L35" s="7"/>
      <c r="M35" s="8">
        <f>(K31*L32)</f>
        <v>20721085.439502843</v>
      </c>
      <c r="O35" s="6"/>
      <c r="P35" s="24"/>
    </row>
    <row r="36" ht="12.75">
      <c r="A36" s="18" t="s">
        <v>33</v>
      </c>
    </row>
    <row r="37" spans="1:13" ht="12.75">
      <c r="A37" s="18" t="s">
        <v>34</v>
      </c>
      <c r="D37" s="81">
        <v>0.447</v>
      </c>
      <c r="E37" s="82" t="s">
        <v>35</v>
      </c>
      <c r="F37" s="83">
        <v>0.553</v>
      </c>
      <c r="H37" s="25" t="s">
        <v>61</v>
      </c>
      <c r="I37" s="5"/>
      <c r="L37" s="25" t="s">
        <v>62</v>
      </c>
      <c r="M37" s="5"/>
    </row>
    <row r="38" spans="4:13" ht="12.75">
      <c r="D38" s="78"/>
      <c r="E38" s="78"/>
      <c r="F38" s="78"/>
      <c r="H38" s="27" t="s">
        <v>63</v>
      </c>
      <c r="I38" s="28"/>
      <c r="L38" s="27" t="s">
        <v>56</v>
      </c>
      <c r="M38" s="28"/>
    </row>
    <row r="39" spans="1:16" ht="12.75">
      <c r="A39" s="18" t="s">
        <v>36</v>
      </c>
      <c r="D39" s="78"/>
      <c r="E39" s="78"/>
      <c r="F39" s="78"/>
      <c r="H39" s="7"/>
      <c r="I39" s="93">
        <f>D12+D13+D14</f>
        <v>170000</v>
      </c>
      <c r="L39" s="7"/>
      <c r="M39" s="40">
        <f>D17+D18+D19</f>
        <v>937368</v>
      </c>
      <c r="O39" s="25" t="s">
        <v>32</v>
      </c>
      <c r="P39" s="5"/>
    </row>
    <row r="40" spans="1:17" ht="12.75">
      <c r="A40" s="18" t="s">
        <v>37</v>
      </c>
      <c r="B40" s="2"/>
      <c r="C40" s="2"/>
      <c r="D40" s="81">
        <v>0.8908</v>
      </c>
      <c r="E40" s="82" t="s">
        <v>35</v>
      </c>
      <c r="F40" s="83">
        <v>0.1092</v>
      </c>
      <c r="J40" s="6"/>
      <c r="N40" s="6"/>
      <c r="O40" s="27"/>
      <c r="P40" s="28"/>
      <c r="Q40" s="6"/>
    </row>
    <row r="41" spans="4:17" ht="12.75">
      <c r="D41" s="78"/>
      <c r="E41" s="78"/>
      <c r="F41" s="78"/>
      <c r="H41" s="19" t="s">
        <v>30</v>
      </c>
      <c r="I41" s="5"/>
      <c r="J41" s="6"/>
      <c r="N41" s="6"/>
      <c r="O41" s="7"/>
      <c r="P41" s="40">
        <f>D22</f>
        <v>70632</v>
      </c>
      <c r="Q41" s="6"/>
    </row>
    <row r="42" spans="1:17" ht="12.75">
      <c r="A42" s="1" t="s">
        <v>38</v>
      </c>
      <c r="B42" s="43"/>
      <c r="C42" s="43"/>
      <c r="D42" s="83"/>
      <c r="E42" s="81"/>
      <c r="F42" s="81"/>
      <c r="H42" s="68"/>
      <c r="I42" s="113">
        <f>I35+I39</f>
        <v>57841117.75641138</v>
      </c>
      <c r="J42" s="6"/>
      <c r="N42" s="6"/>
      <c r="Q42" s="6"/>
    </row>
    <row r="43" spans="1:17" ht="12.75">
      <c r="A43" s="18" t="s">
        <v>40</v>
      </c>
      <c r="D43" s="81">
        <f>D26/(D26+D29)</f>
        <v>0.7065462753950339</v>
      </c>
      <c r="E43" s="82" t="s">
        <v>35</v>
      </c>
      <c r="F43" s="83">
        <f>D29/(D26+D29)</f>
        <v>0.29345372460496616</v>
      </c>
      <c r="H43" s="27" t="s">
        <v>41</v>
      </c>
      <c r="I43" s="8">
        <v>-47270</v>
      </c>
      <c r="J43" s="6"/>
      <c r="N43" s="6"/>
      <c r="Q43" s="6"/>
    </row>
    <row r="44" spans="4:17" ht="12.75">
      <c r="D44" s="81"/>
      <c r="E44" s="81"/>
      <c r="F44" s="81"/>
      <c r="H44" s="7"/>
      <c r="I44" s="8">
        <f>I42+I43</f>
        <v>57793847.75641138</v>
      </c>
      <c r="J44" s="6"/>
      <c r="L44" s="25" t="s">
        <v>31</v>
      </c>
      <c r="M44" s="5"/>
      <c r="N44" s="6"/>
      <c r="O44" s="98" t="s">
        <v>39</v>
      </c>
      <c r="P44" s="85"/>
      <c r="Q44" s="6"/>
    </row>
    <row r="45" spans="1:17" ht="12.75">
      <c r="A45" s="18" t="s">
        <v>42</v>
      </c>
      <c r="C45" s="3"/>
      <c r="D45" s="81"/>
      <c r="E45" s="81"/>
      <c r="F45" s="81"/>
      <c r="H45" s="98" t="s">
        <v>44</v>
      </c>
      <c r="I45" s="85"/>
      <c r="J45" s="6"/>
      <c r="L45" s="7"/>
      <c r="M45" s="40">
        <f>M35+M39</f>
        <v>21658453.439502843</v>
      </c>
      <c r="N45" s="6"/>
      <c r="O45" s="101"/>
      <c r="P45" s="88">
        <f>P16+P27+P41</f>
        <v>8735378.80408578</v>
      </c>
      <c r="Q45" s="6"/>
    </row>
    <row r="46" spans="1:13" ht="13.5" thickBot="1">
      <c r="A46" s="18" t="s">
        <v>43</v>
      </c>
      <c r="B46" s="44"/>
      <c r="C46" s="3"/>
      <c r="D46" s="84">
        <f>I12/(I12+M16)</f>
        <v>0.7356741538732156</v>
      </c>
      <c r="E46" s="82" t="s">
        <v>35</v>
      </c>
      <c r="F46" s="83">
        <f>M16/(I12+M16)</f>
        <v>0.26432584612678445</v>
      </c>
      <c r="H46" s="86" t="s">
        <v>46</v>
      </c>
      <c r="I46" s="87"/>
      <c r="L46" s="98" t="s">
        <v>45</v>
      </c>
      <c r="M46" s="85"/>
    </row>
    <row r="47" spans="8:16" ht="12.75">
      <c r="H47" s="86" t="s">
        <v>49</v>
      </c>
      <c r="I47" s="114">
        <f>D24</f>
        <v>35200000</v>
      </c>
      <c r="L47" s="102" t="s">
        <v>47</v>
      </c>
      <c r="M47" s="99">
        <f>D26</f>
        <v>31300000</v>
      </c>
      <c r="O47" s="103" t="s">
        <v>48</v>
      </c>
      <c r="P47" s="104"/>
    </row>
    <row r="48" spans="8:16" ht="12.75">
      <c r="H48" s="86"/>
      <c r="I48" s="99"/>
      <c r="L48" s="102"/>
      <c r="M48" s="87"/>
      <c r="O48" s="105"/>
      <c r="P48" s="106"/>
    </row>
    <row r="49" spans="1:16" ht="12.75" hidden="1">
      <c r="A49" s="9"/>
      <c r="H49" s="100">
        <f>I44/I47</f>
        <v>1.6418706748980505</v>
      </c>
      <c r="I49" s="87"/>
      <c r="L49" s="100">
        <f>M45/M47</f>
        <v>0.6919633686742123</v>
      </c>
      <c r="M49" s="87"/>
      <c r="O49" s="105"/>
      <c r="P49" s="106"/>
    </row>
    <row r="50" spans="8:16" ht="13.5" thickBot="1">
      <c r="H50" s="109">
        <f>ROUND(H49,2)</f>
        <v>1.64</v>
      </c>
      <c r="I50" s="110" t="s">
        <v>51</v>
      </c>
      <c r="L50" s="111">
        <f>ROUND(L49,2)</f>
        <v>0.69</v>
      </c>
      <c r="M50" s="110" t="s">
        <v>50</v>
      </c>
      <c r="O50" s="107">
        <f>P45+M45+I42</f>
        <v>88234950</v>
      </c>
      <c r="P50" s="108"/>
    </row>
    <row r="51" spans="2:4" ht="12.75">
      <c r="B51" s="44"/>
      <c r="C51" s="3"/>
      <c r="D51" s="45"/>
    </row>
    <row r="53" spans="2:16" ht="12.75">
      <c r="B53" s="44"/>
      <c r="C53" s="3"/>
      <c r="D53" s="3"/>
      <c r="G53" s="9"/>
      <c r="H53" s="115"/>
      <c r="I53" s="115"/>
      <c r="J53" s="46"/>
      <c r="K53" s="46"/>
      <c r="L53" s="115"/>
      <c r="M53" s="128"/>
      <c r="N53" s="46"/>
      <c r="O53" s="52"/>
      <c r="P53" s="52"/>
    </row>
    <row r="54" spans="7:16" ht="15">
      <c r="G54" s="9"/>
      <c r="H54" s="50"/>
      <c r="I54" s="50"/>
      <c r="J54" s="70"/>
      <c r="K54" s="70"/>
      <c r="L54" s="50"/>
      <c r="M54" s="71"/>
      <c r="O54" s="72"/>
      <c r="P54" s="52"/>
    </row>
    <row r="55" spans="1:16" ht="12.75" customHeight="1">
      <c r="A55" s="9"/>
      <c r="B55" s="119"/>
      <c r="C55" s="120"/>
      <c r="D55" s="120"/>
      <c r="G55" s="9"/>
      <c r="J55" s="115"/>
      <c r="K55" s="121"/>
      <c r="O55" s="48"/>
      <c r="P55" s="46"/>
    </row>
    <row r="56" spans="7:16" ht="12.75">
      <c r="G56" s="9"/>
      <c r="H56" s="73"/>
      <c r="I56" s="9"/>
      <c r="J56" s="115"/>
      <c r="K56" s="115"/>
      <c r="L56" s="9"/>
      <c r="M56" s="74"/>
      <c r="O56" s="46"/>
      <c r="P56" s="46"/>
    </row>
    <row r="57" spans="1:16" ht="15">
      <c r="A57" s="9"/>
      <c r="B57" s="115"/>
      <c r="C57" s="115"/>
      <c r="D57" s="122"/>
      <c r="O57" s="9"/>
      <c r="P57" s="75"/>
    </row>
    <row r="58" spans="1:16" ht="15">
      <c r="A58" s="9"/>
      <c r="B58" s="115"/>
      <c r="C58" s="115"/>
      <c r="D58" s="122"/>
      <c r="G58" s="9"/>
      <c r="H58" s="73"/>
      <c r="J58" s="123"/>
      <c r="K58" s="116"/>
      <c r="L58" s="58"/>
      <c r="M58" s="52"/>
      <c r="O58" s="9"/>
      <c r="P58" s="75"/>
    </row>
    <row r="59" spans="1:16" ht="15">
      <c r="A59" s="9"/>
      <c r="B59" s="115"/>
      <c r="C59" s="115"/>
      <c r="D59" s="116"/>
      <c r="H59" s="49"/>
      <c r="I59" s="53"/>
      <c r="L59" s="58"/>
      <c r="M59" s="52"/>
      <c r="O59" s="9"/>
      <c r="P59" s="97"/>
    </row>
    <row r="60" spans="8:16" ht="11.25" customHeight="1">
      <c r="H60" s="117"/>
      <c r="I60" s="118"/>
      <c r="P60" s="6"/>
    </row>
    <row r="61" spans="1:16" ht="15">
      <c r="A61" s="9"/>
      <c r="H61" s="117"/>
      <c r="I61" s="118"/>
      <c r="L61" s="117"/>
      <c r="M61" s="118"/>
      <c r="O61" s="47"/>
      <c r="P61" s="69"/>
    </row>
    <row r="62" spans="11:15" ht="12.75">
      <c r="K62" s="50"/>
      <c r="L62" s="50"/>
      <c r="O62" s="47"/>
    </row>
    <row r="64" spans="8:9" ht="15">
      <c r="H64" s="54"/>
      <c r="I64" s="76"/>
    </row>
  </sheetData>
  <sheetProtection/>
  <mergeCells count="16">
    <mergeCell ref="G2:M2"/>
    <mergeCell ref="N13:O13"/>
    <mergeCell ref="N14:O14"/>
    <mergeCell ref="H53:I53"/>
    <mergeCell ref="L53:M53"/>
    <mergeCell ref="B1:O1"/>
    <mergeCell ref="B59:D59"/>
    <mergeCell ref="H60:I60"/>
    <mergeCell ref="H61:I61"/>
    <mergeCell ref="L61:M61"/>
    <mergeCell ref="B55:D55"/>
    <mergeCell ref="J55:K55"/>
    <mergeCell ref="J56:K56"/>
    <mergeCell ref="B57:D57"/>
    <mergeCell ref="B58:D58"/>
    <mergeCell ref="J58:K58"/>
  </mergeCells>
  <printOptions horizontalCentered="1"/>
  <pageMargins left="0.2755905511811024" right="0.15748031496062992" top="0.1968503937007874" bottom="0.15748031496062992" header="0.1968503937007874" footer="0.15748031496062992"/>
  <pageSetup horizontalDpi="600" verticalDpi="600" orientation="landscape" paperSize="9" scale="70" r:id="rId4"/>
  <headerFooter alignWithMargins="0">
    <oddHeader>&amp;RAnlage 4 zur GRDrs 806/2014</oddHeader>
  </headerFooter>
  <drawing r:id="rId3"/>
  <legacyDrawing r:id="rId2"/>
  <oleObjects>
    <oleObject progId="" shapeId="1737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2014-10-22T08:25:39Z</cp:lastPrinted>
  <dcterms:created xsi:type="dcterms:W3CDTF">2008-10-02T15:05:47Z</dcterms:created>
  <dcterms:modified xsi:type="dcterms:W3CDTF">2014-10-22T08:25:42Z</dcterms:modified>
  <cp:category/>
  <cp:version/>
  <cp:contentType/>
  <cp:contentStatus/>
</cp:coreProperties>
</file>