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9345" activeTab="0"/>
  </bookViews>
  <sheets>
    <sheet name="Abteilung 36-2" sheetId="1" r:id="rId1"/>
    <sheet name="Abteilung 36-3" sheetId="2" r:id="rId2"/>
    <sheet name="Abteilung 36-7" sheetId="3" r:id="rId3"/>
  </sheets>
  <definedNames/>
  <calcPr fullCalcOnLoad="1"/>
</workbook>
</file>

<file path=xl/sharedStrings.xml><?xml version="1.0" encoding="utf-8"?>
<sst xmlns="http://schemas.openxmlformats.org/spreadsheetml/2006/main" count="449" uniqueCount="152">
  <si>
    <t>Kalkulation der Kosten einer Arbeitsstunde der Abteilung 36-2:</t>
  </si>
  <si>
    <t>Gesamtkosten der Kostenstellen:</t>
  </si>
  <si>
    <t>Kostenarten</t>
  </si>
  <si>
    <t>IST echt</t>
  </si>
  <si>
    <t xml:space="preserve">      410200  Sonderzahlung - Beamte -</t>
  </si>
  <si>
    <t xml:space="preserve">      420000  Entgelt Beschäftigte</t>
  </si>
  <si>
    <t xml:space="preserve">      420030  Sonstige Zulagen Beschäftigte</t>
  </si>
  <si>
    <t xml:space="preserve">      444100  Umlage ZVK Angestellte</t>
  </si>
  <si>
    <t xml:space="preserve">      445001  Aufwendungen für Beihilfe, Beamte</t>
  </si>
  <si>
    <t xml:space="preserve">      445101  Aufwendungen für Beihilfe Beschäftigte</t>
  </si>
  <si>
    <t xml:space="preserve">      451001  Versorgungsbezüge Beschäftigte</t>
  </si>
  <si>
    <t>*     Personalkosten</t>
  </si>
  <si>
    <t xml:space="preserve">      491002  Reisekosten (6541.000)</t>
  </si>
  <si>
    <t xml:space="preserve">      526000  Mitgliedsbeiträge (6610.000)</t>
  </si>
  <si>
    <t xml:space="preserve">      530000  Büromaterial (6500.000)</t>
  </si>
  <si>
    <t xml:space="preserve">      531000  Zeitungen und Fachliteratur (6510.000)</t>
  </si>
  <si>
    <t>*     Sachkosten ohne ILV</t>
  </si>
  <si>
    <t>*     ILV Verrechnungs AO</t>
  </si>
  <si>
    <t>**    Belastung aus ILV</t>
  </si>
  <si>
    <t>***   Belastung direkt</t>
  </si>
  <si>
    <t xml:space="preserve">      923601  Umlage Amtsleitung Amt 36</t>
  </si>
  <si>
    <t xml:space="preserve">      923644  GK Fachabt Personalk</t>
  </si>
  <si>
    <t xml:space="preserve">      923645  Abt 1Geb Gaisburgstr</t>
  </si>
  <si>
    <t xml:space="preserve">      923646  GK Fachabt kalk Kost</t>
  </si>
  <si>
    <t xml:space="preserve">      923647  GK Fachabt Zuweisung</t>
  </si>
  <si>
    <t xml:space="preserve">      923654  GK Fachabt Sachkoste</t>
  </si>
  <si>
    <t xml:space="preserve">      923674  Abt 1 Personalkosten</t>
  </si>
  <si>
    <t xml:space="preserve">      923675  Abt 1 Sachkosten</t>
  </si>
  <si>
    <t xml:space="preserve">      923676  Abt 1 kalk Kosten</t>
  </si>
  <si>
    <t xml:space="preserve">      923679  Abt 1 Gemeinkosten</t>
  </si>
  <si>
    <t>*     Belastung aus Umlage</t>
  </si>
  <si>
    <t>****  Belastung gesamt</t>
  </si>
  <si>
    <t xml:space="preserve">      491012  Kilometergeld</t>
  </si>
  <si>
    <t xml:space="preserve">      569000  Zuschüsse übriger Bereich (Aufw.)</t>
  </si>
  <si>
    <t xml:space="preserve">      590850  ILV Fortbildung</t>
  </si>
  <si>
    <t xml:space="preserve">  1SIP                          Kostenstellen: Ist/Plan/Abweichung</t>
  </si>
  <si>
    <t xml:space="preserve">  Kostenrechnungskreis          1000          KRK LHS Stuttgart</t>
  </si>
  <si>
    <t xml:space="preserve">  Von Periode                     1</t>
  </si>
  <si>
    <t xml:space="preserve">  Bis Periode                    16</t>
  </si>
  <si>
    <t>Gesamtkosten</t>
  </si>
  <si>
    <t>Auf den beiden Kostenstellen werden insgesamt :</t>
  </si>
  <si>
    <t>Abzug von nichtproduktiven Zeiten: 20% der Arbeitszeit</t>
  </si>
  <si>
    <t>Berechnung des Stundensatzes:</t>
  </si>
  <si>
    <t>Kalkulation der Kosten einer Arbeitsstunde der Abteilung 36-3:</t>
  </si>
  <si>
    <t xml:space="preserve">  Kostenstellengruppe           36305100 Wasser-/ Bodenschutz/ Geologie</t>
  </si>
  <si>
    <t xml:space="preserve">      410040  Sonstige Zulagen Beamte</t>
  </si>
  <si>
    <t xml:space="preserve">      510560  externe Untersuchungen</t>
  </si>
  <si>
    <t xml:space="preserve">      543000  Kalkulatorische Verzinsung</t>
  </si>
  <si>
    <t xml:space="preserve">      491013  Dienstfahrten VVS</t>
  </si>
  <si>
    <t xml:space="preserve">      511999  Sonstige Dienstleistungen (6210.000)</t>
  </si>
  <si>
    <t xml:space="preserve">      540100  Abschreibung auf Sachanlagen</t>
  </si>
  <si>
    <t xml:space="preserve">      509010  GWG &lt;410 EUR (5200.000)</t>
  </si>
  <si>
    <t xml:space="preserve">      532000  Frankierkosten</t>
  </si>
  <si>
    <t xml:space="preserve">  Kostenstellengruppe           36305600 Industrieüberwachung</t>
  </si>
  <si>
    <t>Auf den Kostenstellen werden insgesamt :</t>
  </si>
  <si>
    <t>Wasserrecht (36305100), Immissionsschutzrecht (36305300), Techn. Grundwasser (36305500), Industrieüberwachung (36305600)</t>
  </si>
  <si>
    <t>Kalkulation der Kosten einer Arbeitsstunde der Abteilung 36-7:</t>
  </si>
  <si>
    <t>SG1 allg./techn. Aufgaben (36705100), SG 2/ Nord-Innenstadt (36705200); SG 3/ Süd-Neckar (36705300)</t>
  </si>
  <si>
    <t>Auf den 3 Kostenstellen werden insgesamt :</t>
  </si>
  <si>
    <t xml:space="preserve">5 Vollzeitäquivalente (Beamte) </t>
  </si>
  <si>
    <t>2,5 Vollzeitäquivalente (Beschäftigte) tätig.</t>
  </si>
  <si>
    <t xml:space="preserve">      923637  Abt 7 Geb Jägerstr</t>
  </si>
  <si>
    <t xml:space="preserve">      491019  Sonst. Dienstfahrten</t>
  </si>
  <si>
    <t>(Kalkulat. Verzinsung)</t>
  </si>
  <si>
    <t>(Kalkulator. Verzinsung)</t>
  </si>
  <si>
    <t xml:space="preserve">  Kostenstellengruppe           36705100  Gewerbeaufsicht SG1,techn. Aufgaben</t>
  </si>
  <si>
    <t xml:space="preserve">  Kostenstellengruppe         36705200  Gewerbeasufsicht-SG 2-Nord-Innenstadt</t>
  </si>
  <si>
    <t xml:space="preserve">  Kostenstellengruppe           36705300 Gewerbeasufsicht-SG 3-Süd-Neckar</t>
  </si>
  <si>
    <t xml:space="preserve">  Kostenstellengruppe           36205300      Naturschutzrecht</t>
  </si>
  <si>
    <t xml:space="preserve">  Kostenstellengruppe           36205200      Ökolog. Grundlagen-Artenschutz</t>
  </si>
  <si>
    <t xml:space="preserve">Ökolog. Grundlagen/ Artenschutz (36205200); Naturschutzrecht (UVB) (36205300) </t>
  </si>
  <si>
    <t xml:space="preserve">      410000  Lfd. Bezüge Beamte</t>
  </si>
  <si>
    <t xml:space="preserve">      420091  Überarbeitszeit</t>
  </si>
  <si>
    <t xml:space="preserve">      441000  AG-Ant. Soz.vers.Bes</t>
  </si>
  <si>
    <t xml:space="preserve">      444001  Abgr. Altersv. Bea.</t>
  </si>
  <si>
    <t xml:space="preserve">      494000  Aus- u. Fortb. o.IuK</t>
  </si>
  <si>
    <t xml:space="preserve">  Geschäftsjahr                 2008</t>
  </si>
  <si>
    <t xml:space="preserve">      501300  Verbr. Dienstkleid.</t>
  </si>
  <si>
    <t xml:space="preserve">      539000  Sonstige Verwaltungsaufwendungen</t>
  </si>
  <si>
    <t>Weber bei 36-1/ Haussmann bei 36-1</t>
  </si>
  <si>
    <t>Tariferhöhung/ Besoldungserhöhung</t>
  </si>
  <si>
    <t>Frau Czerny seit 01/ 2008/ seit 10/08 in 50% wieder bei 36-1</t>
  </si>
  <si>
    <t xml:space="preserve">      511995  Fahrleistungen AWS (6370.000)</t>
  </si>
  <si>
    <t xml:space="preserve">      515450  Leistungen des Zentrallabors beim SES</t>
  </si>
  <si>
    <t xml:space="preserve">      540400  Abschreibung immat.V</t>
  </si>
  <si>
    <t xml:space="preserve">  Kostenstellengruppe           36305500      Techn. Grundwasser</t>
  </si>
  <si>
    <t xml:space="preserve">  Kostenstellengruppe           36305300 Immissionsschutzrecht</t>
  </si>
  <si>
    <t xml:space="preserve">      421001  Zuschuss Mutterschaftsgeld Beschäftigte</t>
  </si>
  <si>
    <t xml:space="preserve">      524000  Rechts- und Beratungskosten</t>
  </si>
  <si>
    <t xml:space="preserve">      529000  Sonstige Geschäftsausgaben</t>
  </si>
  <si>
    <t xml:space="preserve">     410000  Laufende Bezüge, Zulagen und Zuschläge -</t>
  </si>
  <si>
    <t xml:space="preserve">     410040  Sonstige Zulagen Beamte</t>
  </si>
  <si>
    <t xml:space="preserve">     420000  Entgelt Beschäftigte</t>
  </si>
  <si>
    <t xml:space="preserve">     420030  Sonstige Zulagen Beschäftigte</t>
  </si>
  <si>
    <t xml:space="preserve">     441000  AG-anteil zur Soz.versicherung(Beschäft)</t>
  </si>
  <si>
    <t xml:space="preserve">     444001  Aufwendungen für Altersversorgung (KVBW)</t>
  </si>
  <si>
    <t xml:space="preserve">     444100  Umlage ZVK Angestellte</t>
  </si>
  <si>
    <t xml:space="preserve">     445001  Aufwendungen für Beihilfe, Beamte</t>
  </si>
  <si>
    <t xml:space="preserve">     445101  Aufwendungen für Beihilfe Beschäftigte</t>
  </si>
  <si>
    <t xml:space="preserve">     451001  Versorgungsbezüge Beschäftigte</t>
  </si>
  <si>
    <t>*    Personalkosten</t>
  </si>
  <si>
    <t xml:space="preserve">     491002  Reisekosten (6541.000)</t>
  </si>
  <si>
    <t xml:space="preserve">     494000  Aus- und Fortbildung (ohne IuK)(5622.000</t>
  </si>
  <si>
    <t xml:space="preserve">     509010  GWG &lt;410 EUR (5200.000)</t>
  </si>
  <si>
    <t xml:space="preserve">     530000  Büromaterial (6500.000)</t>
  </si>
  <si>
    <t xml:space="preserve">     531000  Zeitungen und Fachliteratur (6510.000)</t>
  </si>
  <si>
    <t xml:space="preserve">     539000  Sonstige Verwaltungsaufwendungen</t>
  </si>
  <si>
    <t>*    Sachkosten ohne ILV</t>
  </si>
  <si>
    <t>*    Belastung aus ILV</t>
  </si>
  <si>
    <t>**   Belastung direkt</t>
  </si>
  <si>
    <t xml:space="preserve">     923601  Umlage Amtsleitung Amt 36</t>
  </si>
  <si>
    <t xml:space="preserve">     923644  GK Fachabt Personalk</t>
  </si>
  <si>
    <t xml:space="preserve">     923645  Abt 1Geb Gaisburgstr</t>
  </si>
  <si>
    <t xml:space="preserve">     923646  GK Fachabt kalk Kost</t>
  </si>
  <si>
    <t xml:space="preserve">     923654  GK Fachabt Sachkoste</t>
  </si>
  <si>
    <t xml:space="preserve">     923674  Abt 1 Personalkosten</t>
  </si>
  <si>
    <t xml:space="preserve">     923675  Abt 1 Sachkosten</t>
  </si>
  <si>
    <t xml:space="preserve">     923676  Abt 1 kalk Kosten</t>
  </si>
  <si>
    <t xml:space="preserve">     923679  Abt 1 Gemeinkosten</t>
  </si>
  <si>
    <t>*    Belastung aus Umlage</t>
  </si>
  <si>
    <t>***  Belastung gesamt</t>
  </si>
  <si>
    <t>Abschreibungskosten sind 2008 erfasst/ enthalten</t>
  </si>
  <si>
    <r>
      <t>Anmerkungen:</t>
    </r>
    <r>
      <rPr>
        <sz val="10"/>
        <rFont val="Arial"/>
        <family val="0"/>
      </rPr>
      <t xml:space="preserve"> 36-6 weg/ Umlage 36-1 auf alle restl. Bereiche höher/ F. Spahr seit 09/2008, F. Roscher bis 03/ 2009</t>
    </r>
  </si>
  <si>
    <t xml:space="preserve">      581200  Niedergesch. Forder.</t>
  </si>
  <si>
    <t xml:space="preserve">      420300  Überstunden Beschäft</t>
  </si>
  <si>
    <t xml:space="preserve">      491010  Dienstfahrten Deutsche Bundesbahn</t>
  </si>
  <si>
    <t xml:space="preserve">      491100  Zuschüsse VVS</t>
  </si>
  <si>
    <t xml:space="preserve">10,00 Vollzeitäquivalente (Beamte) </t>
  </si>
  <si>
    <t>6,00 Vollzeitäquivalente (Beschäftigte) tätig.</t>
  </si>
  <si>
    <t>15,80 Vollzeitäquivalente (Beschäftigte) tätig.</t>
  </si>
  <si>
    <t xml:space="preserve">19,8 Vollzeitäquivalente (Beamte) </t>
  </si>
  <si>
    <t>Jahresarbeitsstunden Beamte: Normalarbeitszeit 1.671 Std./ Jahr</t>
  </si>
  <si>
    <t>Jahresarbeitsstunden Beschäftigte: Normalarbeitszeit 1.561 Std./ Jahr</t>
  </si>
  <si>
    <t>1.671 Std./ J. - 20% = 1.336,80 Std./ J. (Beamte)</t>
  </si>
  <si>
    <t>1.561 Std./ J. - 20% = 1.248,80 Std./ J. (Beschäftigte)</t>
  </si>
  <si>
    <t>5,0 (Vollzeitäquivalente Beamte) x 1.336,80 Std./ J. = 6.684,00 MA.Std./ Jahr</t>
  </si>
  <si>
    <t>2,5 (Vollzeitäquivalente Beschäftigte) x 1.248,80 Std./ J. = 3.122,00 MA. Std./ Jahr</t>
  </si>
  <si>
    <r>
      <t xml:space="preserve">ergibt Gesamt- MA. - Std./ Jahr: </t>
    </r>
    <r>
      <rPr>
        <b/>
        <sz val="10"/>
        <rFont val="Arial"/>
        <family val="2"/>
      </rPr>
      <t>9.806,00 MA Std./ Jahr</t>
    </r>
  </si>
  <si>
    <t>896.668,10 € : 9.806,00 MA-Std./ J. = 91,44 €/ Std.</t>
  </si>
  <si>
    <t>gerundet : 91,00 €/ Std.</t>
  </si>
  <si>
    <t>19,8 (Vollzeitäquivalente Beamte) x 1.336,80 Std./ J. = 26.468,64 MA.Std./ Jahr</t>
  </si>
  <si>
    <t>15,80 (Vollzeitäquivalente Beschäftigte) x 1.248,80 Std./ J. = 19.731,04 MA. Std./ Jahr</t>
  </si>
  <si>
    <r>
      <t xml:space="preserve">ergibt Gesamt- MA. - Std./ Jahr: </t>
    </r>
    <r>
      <rPr>
        <b/>
        <sz val="10"/>
        <rFont val="Arial"/>
        <family val="2"/>
      </rPr>
      <t>46.199,68 MA- Std./ Jahr</t>
    </r>
  </si>
  <si>
    <t>3.751.740,20 € : 46.199,68 MA-Std./ J. = 81,20  €/ Std.</t>
  </si>
  <si>
    <t>gerundet 81 €/ Std.</t>
  </si>
  <si>
    <t>10,00 (Vollzeitäquivalente Beamte) x 1.336,80 Std/ J. = 13.368,00 MA.Std/ Jahr</t>
  </si>
  <si>
    <t>6,00 (Vollzeitäquivalente Beschäftigte) x 1.248,80 Std/ J. = 7.492,80 MA. Std/ Jahr</t>
  </si>
  <si>
    <r>
      <t>ergibt Gesamt- MA. - Std./Jahr: 20.860,80</t>
    </r>
    <r>
      <rPr>
        <b/>
        <sz val="10"/>
        <rFont val="Arial"/>
        <family val="2"/>
      </rPr>
      <t xml:space="preserve"> MA Std/ Jahr</t>
    </r>
  </si>
  <si>
    <t>1.639.279,73 € : 20.860,80 MA-Std./ J. = 78,58 €/ Std.</t>
  </si>
  <si>
    <t>Jahresarbeitsstunden aus Kosten eines Arbeitsplatzes (Rundschreiben Nr. 03/2010)</t>
  </si>
  <si>
    <t>gerundet: 79,00 €/ Std.</t>
  </si>
  <si>
    <t>Jahresarbeitsstunden aus Kosten eines Arbeitsplatzes ( Rndschreiben Nr.03/2010)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</si>
</sst>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-;#,##0.00\-;&quot; 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44" fontId="4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44" fontId="3" fillId="33" borderId="10" xfId="47" applyFont="1" applyFill="1" applyBorder="1" applyAlignment="1">
      <alignment/>
    </xf>
    <xf numFmtId="44" fontId="1" fillId="0" borderId="0" xfId="0" applyNumberFormat="1" applyFont="1" applyAlignment="1">
      <alignment/>
    </xf>
    <xf numFmtId="0" fontId="5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44" fontId="4" fillId="0" borderId="0" xfId="47" applyFont="1" applyFill="1" applyBorder="1" applyAlignment="1">
      <alignment/>
    </xf>
    <xf numFmtId="44" fontId="1" fillId="0" borderId="0" xfId="47" applyFont="1" applyFill="1" applyBorder="1" applyAlignment="1">
      <alignment/>
    </xf>
    <xf numFmtId="44" fontId="8" fillId="0" borderId="0" xfId="47" applyFont="1" applyFill="1" applyBorder="1" applyAlignment="1">
      <alignment/>
    </xf>
    <xf numFmtId="44" fontId="7" fillId="0" borderId="0" xfId="47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44" fontId="1" fillId="33" borderId="10" xfId="47" applyFont="1" applyFill="1" applyBorder="1" applyAlignment="1">
      <alignment/>
    </xf>
    <xf numFmtId="8" fontId="1" fillId="33" borderId="10" xfId="0" applyNumberFormat="1" applyFont="1" applyFill="1" applyBorder="1" applyAlignment="1">
      <alignment horizontal="right"/>
    </xf>
    <xf numFmtId="8" fontId="1" fillId="33" borderId="10" xfId="47" applyNumberFormat="1" applyFont="1" applyFill="1" applyBorder="1" applyAlignment="1">
      <alignment horizontal="right"/>
    </xf>
    <xf numFmtId="8" fontId="1" fillId="0" borderId="0" xfId="0" applyNumberFormat="1" applyFont="1" applyBorder="1" applyAlignment="1">
      <alignment/>
    </xf>
    <xf numFmtId="8" fontId="1" fillId="33" borderId="10" xfId="47" applyNumberFormat="1" applyFont="1" applyFill="1" applyBorder="1" applyAlignment="1">
      <alignment/>
    </xf>
    <xf numFmtId="44" fontId="3" fillId="0" borderId="0" xfId="47" applyFont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/>
    </xf>
    <xf numFmtId="8" fontId="12" fillId="0" borderId="0" xfId="0" applyNumberFormat="1" applyFont="1" applyAlignment="1">
      <alignment horizontal="right"/>
    </xf>
    <xf numFmtId="164" fontId="3" fillId="0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/>
    </xf>
    <xf numFmtId="164" fontId="4" fillId="34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/>
    </xf>
    <xf numFmtId="164" fontId="4" fillId="34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/>
    </xf>
    <xf numFmtId="44" fontId="1" fillId="0" borderId="0" xfId="0" applyNumberFormat="1" applyFont="1" applyAlignment="1">
      <alignment horizontal="right"/>
    </xf>
    <xf numFmtId="8" fontId="1" fillId="0" borderId="0" xfId="47" applyNumberFormat="1" applyFont="1" applyAlignment="1">
      <alignment horizontal="righ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A82" sqref="A82"/>
    </sheetView>
  </sheetViews>
  <sheetFormatPr defaultColWidth="11.421875" defaultRowHeight="12.75"/>
  <cols>
    <col min="1" max="1" width="40.28125" style="0" customWidth="1"/>
    <col min="2" max="2" width="19.00390625" style="0" customWidth="1"/>
    <col min="3" max="3" width="6.57421875" style="0" customWidth="1"/>
    <col min="4" max="4" width="40.421875" style="0" customWidth="1"/>
    <col min="5" max="5" width="14.140625" style="0" customWidth="1"/>
  </cols>
  <sheetData>
    <row r="1" spans="1:5" ht="15">
      <c r="A1" s="2" t="s">
        <v>0</v>
      </c>
      <c r="B1" s="2"/>
      <c r="C1" s="2"/>
      <c r="D1" s="2"/>
      <c r="E1" s="2"/>
    </row>
    <row r="3" ht="12.75">
      <c r="A3" t="s">
        <v>1</v>
      </c>
    </row>
    <row r="4" ht="12.75">
      <c r="A4" t="s">
        <v>70</v>
      </c>
    </row>
    <row r="6" spans="1:5" ht="12.75">
      <c r="A6" s="3" t="s">
        <v>35</v>
      </c>
      <c r="B6" s="4"/>
      <c r="D6" s="3" t="s">
        <v>35</v>
      </c>
      <c r="E6" s="4"/>
    </row>
    <row r="7" spans="1:5" ht="12.75">
      <c r="A7" s="3" t="s">
        <v>36</v>
      </c>
      <c r="B7" s="4"/>
      <c r="D7" s="3" t="s">
        <v>36</v>
      </c>
      <c r="E7" s="4"/>
    </row>
    <row r="8" spans="1:5" ht="12.75">
      <c r="A8" s="3" t="s">
        <v>76</v>
      </c>
      <c r="B8" s="4"/>
      <c r="D8" s="3" t="s">
        <v>76</v>
      </c>
      <c r="E8" s="4"/>
    </row>
    <row r="9" spans="1:5" ht="12.75">
      <c r="A9" s="3" t="s">
        <v>37</v>
      </c>
      <c r="B9" s="4"/>
      <c r="D9" s="3" t="s">
        <v>37</v>
      </c>
      <c r="E9" s="4"/>
    </row>
    <row r="10" spans="1:5" ht="12.75">
      <c r="A10" s="3" t="s">
        <v>38</v>
      </c>
      <c r="B10" s="4"/>
      <c r="D10" s="3" t="s">
        <v>38</v>
      </c>
      <c r="E10" s="4"/>
    </row>
    <row r="11" spans="1:5" ht="12.75">
      <c r="A11" s="3" t="s">
        <v>69</v>
      </c>
      <c r="B11" s="4"/>
      <c r="D11" s="3" t="s">
        <v>68</v>
      </c>
      <c r="E11" s="4"/>
    </row>
    <row r="12" spans="1:5" ht="12.75">
      <c r="A12" s="24" t="s">
        <v>2</v>
      </c>
      <c r="B12" s="25" t="s">
        <v>3</v>
      </c>
      <c r="D12" s="6" t="s">
        <v>2</v>
      </c>
      <c r="E12" s="6" t="s">
        <v>3</v>
      </c>
    </row>
    <row r="13" spans="1:5" ht="12.75">
      <c r="A13" s="42" t="s">
        <v>71</v>
      </c>
      <c r="B13" s="39">
        <v>52083.82</v>
      </c>
      <c r="C13" s="7"/>
      <c r="D13" s="42" t="s">
        <v>71</v>
      </c>
      <c r="E13" s="39">
        <v>183237.24</v>
      </c>
    </row>
    <row r="14" spans="1:5" ht="12.75">
      <c r="A14" s="42" t="s">
        <v>5</v>
      </c>
      <c r="B14" s="39">
        <v>74795.65</v>
      </c>
      <c r="D14" s="42" t="s">
        <v>45</v>
      </c>
      <c r="E14" s="39">
        <v>300</v>
      </c>
    </row>
    <row r="15" spans="1:5" ht="12.75">
      <c r="A15" s="42" t="s">
        <v>6</v>
      </c>
      <c r="B15" s="39">
        <v>5234.67</v>
      </c>
      <c r="D15" s="42" t="s">
        <v>5</v>
      </c>
      <c r="E15" s="39">
        <v>32163.12</v>
      </c>
    </row>
    <row r="16" spans="1:5" ht="12.75">
      <c r="A16" s="42" t="s">
        <v>72</v>
      </c>
      <c r="B16" s="39">
        <v>1.67</v>
      </c>
      <c r="D16" s="42" t="s">
        <v>6</v>
      </c>
      <c r="E16" s="39">
        <v>2727.08</v>
      </c>
    </row>
    <row r="17" spans="1:5" ht="12.75">
      <c r="A17" s="42" t="s">
        <v>73</v>
      </c>
      <c r="B17" s="39">
        <v>13872.85</v>
      </c>
      <c r="D17" s="42" t="s">
        <v>73</v>
      </c>
      <c r="E17" s="39">
        <v>7071.05</v>
      </c>
    </row>
    <row r="18" spans="1:5" ht="12.75">
      <c r="A18" s="42" t="s">
        <v>74</v>
      </c>
      <c r="B18" s="39">
        <v>30709.09</v>
      </c>
      <c r="D18" s="42" t="s">
        <v>74</v>
      </c>
      <c r="E18" s="39">
        <v>108218.15</v>
      </c>
    </row>
    <row r="19" spans="1:5" ht="12.75">
      <c r="A19" s="42" t="s">
        <v>7</v>
      </c>
      <c r="B19" s="39">
        <v>6679.82</v>
      </c>
      <c r="D19" s="42" t="s">
        <v>7</v>
      </c>
      <c r="E19" s="39">
        <v>3035.64</v>
      </c>
    </row>
    <row r="20" spans="1:5" ht="12.75">
      <c r="A20" s="42" t="s">
        <v>8</v>
      </c>
      <c r="B20" s="39">
        <v>12363.78</v>
      </c>
      <c r="D20" s="42" t="s">
        <v>8</v>
      </c>
      <c r="E20" s="39">
        <v>43568.03</v>
      </c>
    </row>
    <row r="21" spans="1:5" ht="12.75">
      <c r="A21" s="42" t="s">
        <v>9</v>
      </c>
      <c r="B21" s="39">
        <v>18.18</v>
      </c>
      <c r="D21" s="42" t="s">
        <v>9</v>
      </c>
      <c r="E21" s="39">
        <v>7.94</v>
      </c>
    </row>
    <row r="22" spans="1:5" ht="12.75">
      <c r="A22" s="42" t="s">
        <v>10</v>
      </c>
      <c r="B22" s="39">
        <v>2422.31</v>
      </c>
      <c r="D22" s="42" t="s">
        <v>10</v>
      </c>
      <c r="E22" s="39">
        <v>1056.49</v>
      </c>
    </row>
    <row r="23" spans="1:5" ht="12.75">
      <c r="A23" s="27" t="s">
        <v>11</v>
      </c>
      <c r="B23" s="28">
        <f>SUM(B13:B22)</f>
        <v>198181.84000000003</v>
      </c>
      <c r="D23" s="27" t="s">
        <v>11</v>
      </c>
      <c r="E23" s="28">
        <f>SUM(E13:E22)</f>
        <v>381384.73999999993</v>
      </c>
    </row>
    <row r="24" spans="1:5" ht="12.75">
      <c r="A24" s="42" t="s">
        <v>75</v>
      </c>
      <c r="B24" s="39">
        <v>667.6</v>
      </c>
      <c r="D24" s="42" t="s">
        <v>32</v>
      </c>
      <c r="E24" s="39">
        <v>266.32</v>
      </c>
    </row>
    <row r="25" spans="1:5" ht="12.75">
      <c r="A25" s="42" t="s">
        <v>51</v>
      </c>
      <c r="B25" s="39">
        <v>4.99</v>
      </c>
      <c r="D25" s="42" t="s">
        <v>77</v>
      </c>
      <c r="E25" s="39">
        <v>414.45</v>
      </c>
    </row>
    <row r="26" spans="1:5" ht="12.75">
      <c r="A26" s="42" t="s">
        <v>49</v>
      </c>
      <c r="B26" s="39">
        <v>6489.19</v>
      </c>
      <c r="D26" s="42" t="s">
        <v>15</v>
      </c>
      <c r="E26" s="39">
        <v>520.8</v>
      </c>
    </row>
    <row r="27" spans="1:5" ht="12.75">
      <c r="A27" s="42" t="s">
        <v>13</v>
      </c>
      <c r="B27" s="39">
        <v>368</v>
      </c>
      <c r="D27" s="42" t="s">
        <v>78</v>
      </c>
      <c r="E27" s="39">
        <v>62.48</v>
      </c>
    </row>
    <row r="28" spans="1:5" ht="12.75">
      <c r="A28" s="42" t="s">
        <v>14</v>
      </c>
      <c r="B28" s="39">
        <v>75.92</v>
      </c>
      <c r="D28" s="42" t="s">
        <v>33</v>
      </c>
      <c r="E28" s="39">
        <v>1990</v>
      </c>
    </row>
    <row r="29" spans="1:5" ht="12.75">
      <c r="A29" s="42" t="s">
        <v>15</v>
      </c>
      <c r="B29" s="39">
        <v>110</v>
      </c>
      <c r="D29" s="27" t="s">
        <v>16</v>
      </c>
      <c r="E29" s="28">
        <f>SUM(E24:E28)</f>
        <v>3254.05</v>
      </c>
    </row>
    <row r="30" spans="1:5" ht="12.75">
      <c r="A30" s="42" t="s">
        <v>52</v>
      </c>
      <c r="B30" s="39">
        <v>10.15</v>
      </c>
      <c r="D30" s="42" t="s">
        <v>34</v>
      </c>
      <c r="E30" s="39">
        <v>880</v>
      </c>
    </row>
    <row r="31" spans="1:5" ht="12.75">
      <c r="A31" s="27" t="s">
        <v>16</v>
      </c>
      <c r="B31" s="28">
        <f>SUM(B24:B30)</f>
        <v>7725.849999999999</v>
      </c>
      <c r="D31" s="27" t="s">
        <v>17</v>
      </c>
      <c r="E31" s="28">
        <v>880</v>
      </c>
    </row>
    <row r="32" spans="1:5" ht="12.75">
      <c r="A32" s="42" t="s">
        <v>34</v>
      </c>
      <c r="B32" s="39">
        <v>320</v>
      </c>
      <c r="D32" s="27" t="s">
        <v>18</v>
      </c>
      <c r="E32" s="28">
        <v>880</v>
      </c>
    </row>
    <row r="33" spans="1:5" ht="12.75">
      <c r="A33" s="27" t="s">
        <v>17</v>
      </c>
      <c r="B33" s="28">
        <v>320</v>
      </c>
      <c r="D33" s="40" t="s">
        <v>19</v>
      </c>
      <c r="E33" s="41">
        <f>E23+E29+E32</f>
        <v>385518.7899999999</v>
      </c>
    </row>
    <row r="34" spans="1:5" ht="12.75">
      <c r="A34" s="27" t="s">
        <v>18</v>
      </c>
      <c r="B34" s="28">
        <v>320</v>
      </c>
      <c r="D34" s="42" t="s">
        <v>20</v>
      </c>
      <c r="E34" s="39">
        <v>21847.5</v>
      </c>
    </row>
    <row r="35" spans="1:5" ht="12.75">
      <c r="A35" s="40" t="s">
        <v>19</v>
      </c>
      <c r="B35" s="41">
        <f>B23+B31+B34</f>
        <v>206227.69000000003</v>
      </c>
      <c r="D35" s="42" t="s">
        <v>21</v>
      </c>
      <c r="E35" s="39">
        <v>38015.12</v>
      </c>
    </row>
    <row r="36" spans="1:5" ht="12.75">
      <c r="A36" s="42" t="s">
        <v>20</v>
      </c>
      <c r="B36" s="39">
        <v>17751.06</v>
      </c>
      <c r="D36" s="42" t="s">
        <v>22</v>
      </c>
      <c r="E36" s="39">
        <v>31383.5</v>
      </c>
    </row>
    <row r="37" spans="1:5" ht="12.75">
      <c r="A37" s="42" t="s">
        <v>21</v>
      </c>
      <c r="B37" s="39">
        <v>38014.99</v>
      </c>
      <c r="D37" s="42" t="s">
        <v>23</v>
      </c>
      <c r="E37" s="39">
        <v>1614.68</v>
      </c>
    </row>
    <row r="38" spans="1:5" ht="12.75">
      <c r="A38" s="42" t="s">
        <v>22</v>
      </c>
      <c r="B38" s="39">
        <v>29528.41</v>
      </c>
      <c r="D38" s="42" t="s">
        <v>24</v>
      </c>
      <c r="E38" s="39">
        <v>250</v>
      </c>
    </row>
    <row r="39" spans="1:5" ht="12.75">
      <c r="A39" s="42" t="s">
        <v>23</v>
      </c>
      <c r="B39" s="39">
        <v>1614.66</v>
      </c>
      <c r="D39" s="42" t="s">
        <v>25</v>
      </c>
      <c r="E39" s="39">
        <v>13083.1</v>
      </c>
    </row>
    <row r="40" spans="1:5" ht="12.75">
      <c r="A40" s="42" t="s">
        <v>24</v>
      </c>
      <c r="B40" s="39">
        <v>250</v>
      </c>
      <c r="D40" s="42" t="s">
        <v>26</v>
      </c>
      <c r="E40" s="39">
        <v>32517.4</v>
      </c>
    </row>
    <row r="41" spans="1:5" ht="12.75">
      <c r="A41" s="42" t="s">
        <v>25</v>
      </c>
      <c r="B41" s="39">
        <v>13083.11</v>
      </c>
      <c r="D41" s="42" t="s">
        <v>27</v>
      </c>
      <c r="E41" s="39">
        <v>13610.92</v>
      </c>
    </row>
    <row r="42" spans="1:5" ht="12.75">
      <c r="A42" s="42" t="s">
        <v>26</v>
      </c>
      <c r="B42" s="39">
        <v>28342.62</v>
      </c>
      <c r="D42" s="42" t="s">
        <v>28</v>
      </c>
      <c r="E42" s="39">
        <v>2202.1</v>
      </c>
    </row>
    <row r="43" spans="1:5" ht="12.75">
      <c r="A43" s="42" t="s">
        <v>27</v>
      </c>
      <c r="B43" s="39">
        <v>11455.76</v>
      </c>
      <c r="D43" s="42" t="s">
        <v>29</v>
      </c>
      <c r="E43" s="39">
        <v>4449.36</v>
      </c>
    </row>
    <row r="44" spans="1:5" ht="12.75">
      <c r="A44" s="42" t="s">
        <v>28</v>
      </c>
      <c r="B44" s="39">
        <v>1831.4</v>
      </c>
      <c r="D44" s="27" t="s">
        <v>30</v>
      </c>
      <c r="E44" s="28">
        <f>SUM(E34:E43)</f>
        <v>158973.68</v>
      </c>
    </row>
    <row r="45" spans="1:5" ht="12.75">
      <c r="A45" s="42" t="s">
        <v>29</v>
      </c>
      <c r="B45" s="39">
        <v>4075.93</v>
      </c>
      <c r="D45" s="40" t="s">
        <v>31</v>
      </c>
      <c r="E45" s="41">
        <f>E33+E44</f>
        <v>544492.47</v>
      </c>
    </row>
    <row r="46" spans="1:5" ht="12.75">
      <c r="A46" s="27" t="s">
        <v>30</v>
      </c>
      <c r="B46" s="28">
        <f>SUM(B36:B45)</f>
        <v>145947.94</v>
      </c>
      <c r="E46" s="34"/>
    </row>
    <row r="47" spans="1:5" ht="12.75">
      <c r="A47" s="40" t="s">
        <v>31</v>
      </c>
      <c r="B47" s="41">
        <f>B35+B46</f>
        <v>352175.63</v>
      </c>
      <c r="D47" s="30"/>
      <c r="E47" s="31"/>
    </row>
    <row r="48" spans="4:5" ht="12.75">
      <c r="D48" s="32"/>
      <c r="E48" s="33"/>
    </row>
    <row r="49" spans="1:5" ht="12.75">
      <c r="A49" s="16"/>
      <c r="B49" s="11"/>
      <c r="D49" s="32"/>
      <c r="E49" s="33"/>
    </row>
    <row r="50" spans="1:5" ht="12.75">
      <c r="A50" s="26">
        <v>352175.63</v>
      </c>
      <c r="B50" s="1"/>
      <c r="D50" s="29"/>
      <c r="E50" s="23"/>
    </row>
    <row r="51" ht="12.75">
      <c r="A51" s="4">
        <v>544492.47</v>
      </c>
    </row>
    <row r="52" spans="1:2" ht="12.75">
      <c r="A52" s="12">
        <f>SUM(A50:A51)</f>
        <v>896668.1</v>
      </c>
      <c r="B52" s="1" t="s">
        <v>39</v>
      </c>
    </row>
    <row r="53" ht="12.75">
      <c r="A53" s="7"/>
    </row>
    <row r="54" ht="12.75">
      <c r="A54" s="7" t="s">
        <v>40</v>
      </c>
    </row>
    <row r="55" ht="12.75">
      <c r="A55" t="s">
        <v>59</v>
      </c>
    </row>
    <row r="56" ht="12.75">
      <c r="A56" t="s">
        <v>60</v>
      </c>
    </row>
    <row r="58" ht="12.75">
      <c r="A58" s="1" t="s">
        <v>151</v>
      </c>
    </row>
    <row r="59" ht="12.75">
      <c r="A59" t="s">
        <v>131</v>
      </c>
    </row>
    <row r="60" ht="12.75">
      <c r="A60" t="s">
        <v>132</v>
      </c>
    </row>
    <row r="62" ht="12.75">
      <c r="A62" s="1" t="s">
        <v>41</v>
      </c>
    </row>
    <row r="63" ht="12.75">
      <c r="A63" t="s">
        <v>133</v>
      </c>
    </row>
    <row r="64" ht="12.75">
      <c r="A64" t="s">
        <v>134</v>
      </c>
    </row>
    <row r="66" ht="12.75">
      <c r="A66" s="1" t="s">
        <v>42</v>
      </c>
    </row>
    <row r="67" ht="12.75">
      <c r="A67" t="s">
        <v>135</v>
      </c>
    </row>
    <row r="68" ht="12.75">
      <c r="A68" t="s">
        <v>136</v>
      </c>
    </row>
    <row r="69" ht="12.75">
      <c r="A69" t="s">
        <v>137</v>
      </c>
    </row>
    <row r="71" spans="1:4" ht="15">
      <c r="A71" s="8" t="s">
        <v>138</v>
      </c>
      <c r="D71" s="17" t="s">
        <v>139</v>
      </c>
    </row>
    <row r="74" ht="12.75">
      <c r="A74" s="1" t="s">
        <v>122</v>
      </c>
    </row>
    <row r="75" ht="12.75">
      <c r="A75" t="s">
        <v>79</v>
      </c>
    </row>
    <row r="76" ht="12.75">
      <c r="A76" t="s">
        <v>80</v>
      </c>
    </row>
    <row r="77" ht="12.75">
      <c r="A77" t="s">
        <v>81</v>
      </c>
    </row>
    <row r="78" ht="12.75">
      <c r="A78" t="s">
        <v>121</v>
      </c>
    </row>
    <row r="89" ht="12.75">
      <c r="D89" s="17"/>
    </row>
  </sheetData>
  <sheetProtection/>
  <printOptions/>
  <pageMargins left="0.984251968503937" right="0.984251968503937" top="0.3937007874015748" bottom="0.3937007874015748" header="0" footer="0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03">
      <selection activeCell="A114" sqref="A114"/>
    </sheetView>
  </sheetViews>
  <sheetFormatPr defaultColWidth="11.421875" defaultRowHeight="12.75"/>
  <cols>
    <col min="1" max="1" width="43.421875" style="0" customWidth="1"/>
    <col min="2" max="2" width="13.00390625" style="0" customWidth="1"/>
    <col min="3" max="3" width="3.7109375" style="0" customWidth="1"/>
    <col min="4" max="4" width="45.00390625" style="0" customWidth="1"/>
    <col min="5" max="5" width="12.7109375" style="0" customWidth="1"/>
  </cols>
  <sheetData>
    <row r="1" spans="1:4" ht="15">
      <c r="A1" s="2" t="s">
        <v>43</v>
      </c>
      <c r="B1" s="2"/>
      <c r="C1" s="2"/>
      <c r="D1" s="2"/>
    </row>
    <row r="3" ht="12.75">
      <c r="A3" t="s">
        <v>1</v>
      </c>
    </row>
    <row r="4" ht="12.75">
      <c r="A4" t="s">
        <v>55</v>
      </c>
    </row>
    <row r="6" spans="1:5" ht="12.75">
      <c r="A6" s="3" t="s">
        <v>35</v>
      </c>
      <c r="B6" s="4"/>
      <c r="D6" s="3" t="s">
        <v>35</v>
      </c>
      <c r="E6" s="4"/>
    </row>
    <row r="7" spans="1:5" ht="12.75">
      <c r="A7" s="3" t="s">
        <v>36</v>
      </c>
      <c r="B7" s="4"/>
      <c r="D7" s="3" t="s">
        <v>36</v>
      </c>
      <c r="E7" s="4"/>
    </row>
    <row r="8" spans="1:5" ht="12.75">
      <c r="A8" s="3" t="s">
        <v>76</v>
      </c>
      <c r="B8" s="4"/>
      <c r="D8" s="3" t="s">
        <v>76</v>
      </c>
      <c r="E8" s="4"/>
    </row>
    <row r="9" spans="1:5" ht="12.75">
      <c r="A9" s="3" t="s">
        <v>37</v>
      </c>
      <c r="B9" s="4"/>
      <c r="D9" s="3" t="s">
        <v>37</v>
      </c>
      <c r="E9" s="4"/>
    </row>
    <row r="10" spans="1:5" ht="12.75">
      <c r="A10" s="3" t="s">
        <v>38</v>
      </c>
      <c r="B10" s="4"/>
      <c r="D10" s="3" t="s">
        <v>38</v>
      </c>
      <c r="E10" s="4"/>
    </row>
    <row r="11" spans="1:5" ht="12.75">
      <c r="A11" s="3" t="s">
        <v>44</v>
      </c>
      <c r="B11" s="4"/>
      <c r="D11" s="3" t="s">
        <v>85</v>
      </c>
      <c r="E11" s="4"/>
    </row>
    <row r="12" spans="1:5" ht="12.75">
      <c r="A12" s="5" t="s">
        <v>2</v>
      </c>
      <c r="B12" s="5" t="s">
        <v>3</v>
      </c>
      <c r="D12" s="5" t="s">
        <v>2</v>
      </c>
      <c r="E12" s="5" t="s">
        <v>3</v>
      </c>
    </row>
    <row r="13" spans="1:5" ht="12.75">
      <c r="A13" s="42" t="s">
        <v>71</v>
      </c>
      <c r="B13" s="39">
        <v>387135.75</v>
      </c>
      <c r="D13" s="46" t="s">
        <v>71</v>
      </c>
      <c r="E13" s="43">
        <v>64767.95</v>
      </c>
    </row>
    <row r="14" spans="1:5" ht="12.75">
      <c r="A14" s="42" t="s">
        <v>45</v>
      </c>
      <c r="B14" s="39">
        <v>198.68</v>
      </c>
      <c r="D14" s="46" t="s">
        <v>5</v>
      </c>
      <c r="E14" s="43">
        <v>451666.24</v>
      </c>
    </row>
    <row r="15" spans="1:5" ht="12.75">
      <c r="A15" s="42" t="s">
        <v>4</v>
      </c>
      <c r="B15" s="39">
        <v>29.61</v>
      </c>
      <c r="D15" s="46" t="s">
        <v>6</v>
      </c>
      <c r="E15" s="43">
        <v>37428.84</v>
      </c>
    </row>
    <row r="16" spans="1:5" ht="12.75">
      <c r="A16" s="42" t="s">
        <v>5</v>
      </c>
      <c r="B16" s="39">
        <v>41082.12</v>
      </c>
      <c r="D16" s="46" t="s">
        <v>73</v>
      </c>
      <c r="E16" s="43">
        <v>91457.27</v>
      </c>
    </row>
    <row r="17" spans="1:5" ht="12.75">
      <c r="A17" s="42" t="s">
        <v>6</v>
      </c>
      <c r="B17" s="39">
        <v>3138.43</v>
      </c>
      <c r="D17" s="46" t="s">
        <v>74</v>
      </c>
      <c r="E17" s="43">
        <v>38179.04</v>
      </c>
    </row>
    <row r="18" spans="1:5" ht="12.75">
      <c r="A18" s="42" t="s">
        <v>73</v>
      </c>
      <c r="B18" s="39">
        <v>8803.88</v>
      </c>
      <c r="D18" s="46" t="s">
        <v>7</v>
      </c>
      <c r="E18" s="43">
        <v>41726.6</v>
      </c>
    </row>
    <row r="19" spans="1:5" ht="12.75">
      <c r="A19" s="42" t="s">
        <v>74</v>
      </c>
      <c r="B19" s="39">
        <v>228271.13</v>
      </c>
      <c r="D19" s="46" t="s">
        <v>8</v>
      </c>
      <c r="E19" s="43">
        <v>15376.36</v>
      </c>
    </row>
    <row r="20" spans="1:5" ht="12.75">
      <c r="A20" s="42" t="s">
        <v>7</v>
      </c>
      <c r="B20" s="39">
        <v>3812.11</v>
      </c>
      <c r="D20" s="46" t="s">
        <v>9</v>
      </c>
      <c r="E20" s="43">
        <v>111.21</v>
      </c>
    </row>
    <row r="21" spans="1:5" ht="12.75">
      <c r="A21" s="42" t="s">
        <v>8</v>
      </c>
      <c r="B21" s="39">
        <v>91975.33</v>
      </c>
      <c r="D21" s="46" t="s">
        <v>10</v>
      </c>
      <c r="E21" s="43">
        <v>14808.67</v>
      </c>
    </row>
    <row r="22" spans="1:5" ht="12.75">
      <c r="A22" s="42" t="s">
        <v>9</v>
      </c>
      <c r="B22" s="39">
        <v>10.04</v>
      </c>
      <c r="D22" s="36" t="s">
        <v>11</v>
      </c>
      <c r="E22" s="37">
        <f>SUM(E13:E21)</f>
        <v>755522.18</v>
      </c>
    </row>
    <row r="23" spans="1:5" ht="12.75">
      <c r="A23" s="42" t="s">
        <v>10</v>
      </c>
      <c r="B23" s="39">
        <v>1338.92</v>
      </c>
      <c r="D23" s="46" t="s">
        <v>48</v>
      </c>
      <c r="E23" s="43">
        <v>9.4</v>
      </c>
    </row>
    <row r="24" spans="1:5" ht="12.75">
      <c r="A24" s="27" t="s">
        <v>11</v>
      </c>
      <c r="B24" s="28">
        <f>SUM(B13:B23)</f>
        <v>765796</v>
      </c>
      <c r="D24" s="46" t="s">
        <v>62</v>
      </c>
      <c r="E24" s="43">
        <v>4.7</v>
      </c>
    </row>
    <row r="25" spans="1:5" ht="12.75">
      <c r="A25" s="42" t="s">
        <v>12</v>
      </c>
      <c r="B25" s="39">
        <v>306.7</v>
      </c>
      <c r="D25" s="46" t="s">
        <v>75</v>
      </c>
      <c r="E25" s="43">
        <v>3169.37</v>
      </c>
    </row>
    <row r="26" spans="1:5" ht="12.75">
      <c r="A26" s="42" t="s">
        <v>32</v>
      </c>
      <c r="B26" s="39">
        <v>137.1</v>
      </c>
      <c r="D26" s="46" t="s">
        <v>51</v>
      </c>
      <c r="E26" s="43">
        <v>16.99</v>
      </c>
    </row>
    <row r="27" spans="1:5" ht="12.75">
      <c r="A27" s="42" t="s">
        <v>75</v>
      </c>
      <c r="B27" s="39">
        <v>1654</v>
      </c>
      <c r="D27" s="46" t="s">
        <v>14</v>
      </c>
      <c r="E27" s="43">
        <v>653.33</v>
      </c>
    </row>
    <row r="28" spans="1:5" ht="12.75">
      <c r="A28" s="42" t="s">
        <v>77</v>
      </c>
      <c r="B28" s="39">
        <v>169.19</v>
      </c>
      <c r="D28" s="46" t="s">
        <v>15</v>
      </c>
      <c r="E28" s="43">
        <v>220.46</v>
      </c>
    </row>
    <row r="29" spans="1:5" ht="12.75">
      <c r="A29" s="42" t="s">
        <v>46</v>
      </c>
      <c r="B29" s="39">
        <v>11355.65</v>
      </c>
      <c r="D29" s="36" t="s">
        <v>16</v>
      </c>
      <c r="E29" s="37">
        <f>SUM(E23:E28)</f>
        <v>4074.2499999999995</v>
      </c>
    </row>
    <row r="30" spans="1:5" ht="12.75">
      <c r="A30" s="42" t="s">
        <v>82</v>
      </c>
      <c r="B30" s="39">
        <v>23.5</v>
      </c>
      <c r="D30" s="46" t="s">
        <v>34</v>
      </c>
      <c r="E30" s="43">
        <v>540</v>
      </c>
    </row>
    <row r="31" spans="1:5" ht="12.75">
      <c r="A31" s="42" t="s">
        <v>83</v>
      </c>
      <c r="B31" s="39">
        <v>245</v>
      </c>
      <c r="D31" s="36" t="s">
        <v>17</v>
      </c>
      <c r="E31" s="37">
        <v>540</v>
      </c>
    </row>
    <row r="32" spans="1:5" ht="12.75">
      <c r="A32" s="42" t="s">
        <v>14</v>
      </c>
      <c r="B32" s="39">
        <v>2.8</v>
      </c>
      <c r="D32" s="36" t="s">
        <v>18</v>
      </c>
      <c r="E32" s="37">
        <v>540</v>
      </c>
    </row>
    <row r="33" spans="1:5" ht="12.75">
      <c r="A33" s="42" t="s">
        <v>15</v>
      </c>
      <c r="B33" s="39">
        <v>2232.78</v>
      </c>
      <c r="D33" s="44" t="s">
        <v>19</v>
      </c>
      <c r="E33" s="45">
        <f>E22+E29+E32</f>
        <v>760136.43</v>
      </c>
    </row>
    <row r="34" spans="1:5" ht="12.75">
      <c r="A34" s="42" t="s">
        <v>50</v>
      </c>
      <c r="B34" s="39">
        <v>2233</v>
      </c>
      <c r="D34" s="46" t="s">
        <v>20</v>
      </c>
      <c r="E34" s="43">
        <v>58259.95</v>
      </c>
    </row>
    <row r="35" spans="1:5" ht="12.75">
      <c r="A35" s="42" t="s">
        <v>84</v>
      </c>
      <c r="B35" s="39">
        <v>2492</v>
      </c>
      <c r="D35" s="46" t="s">
        <v>21</v>
      </c>
      <c r="E35" s="43">
        <v>28513.11</v>
      </c>
    </row>
    <row r="36" spans="1:5" ht="12.75">
      <c r="A36" s="42" t="s">
        <v>47</v>
      </c>
      <c r="B36" s="48">
        <v>231</v>
      </c>
      <c r="D36" s="46" t="s">
        <v>22</v>
      </c>
      <c r="E36" s="43">
        <v>67816.13</v>
      </c>
    </row>
    <row r="37" spans="1:5" ht="12.75">
      <c r="A37" s="27" t="s">
        <v>16</v>
      </c>
      <c r="B37" s="28">
        <f>SUM(B25:B36)</f>
        <v>21082.72</v>
      </c>
      <c r="D37" s="46" t="s">
        <v>23</v>
      </c>
      <c r="E37" s="43">
        <v>14118.43</v>
      </c>
    </row>
    <row r="38" spans="1:5" ht="12.75">
      <c r="A38" s="42" t="s">
        <v>34</v>
      </c>
      <c r="B38" s="39">
        <v>2654</v>
      </c>
      <c r="D38" s="46" t="s">
        <v>25</v>
      </c>
      <c r="E38" s="43">
        <v>24780.85</v>
      </c>
    </row>
    <row r="39" spans="1:5" ht="12.75">
      <c r="A39" s="27" t="s">
        <v>17</v>
      </c>
      <c r="B39" s="28">
        <v>2654</v>
      </c>
      <c r="D39" s="46" t="s">
        <v>26</v>
      </c>
      <c r="E39" s="43">
        <v>80733.35</v>
      </c>
    </row>
    <row r="40" spans="1:5" ht="12.75">
      <c r="A40" s="27" t="s">
        <v>18</v>
      </c>
      <c r="B40" s="28">
        <v>2654</v>
      </c>
      <c r="D40" s="46" t="s">
        <v>27</v>
      </c>
      <c r="E40" s="43">
        <v>35061</v>
      </c>
    </row>
    <row r="41" spans="1:5" ht="12.75">
      <c r="A41" s="40" t="s">
        <v>19</v>
      </c>
      <c r="B41" s="41">
        <f>B24+B37+B40</f>
        <v>789532.72</v>
      </c>
      <c r="D41" s="46" t="s">
        <v>28</v>
      </c>
      <c r="E41" s="43">
        <v>5741.14</v>
      </c>
    </row>
    <row r="42" spans="1:5" ht="12.75">
      <c r="A42" s="42" t="s">
        <v>20</v>
      </c>
      <c r="B42" s="39">
        <v>46653.46</v>
      </c>
      <c r="D42" s="46" t="s">
        <v>29</v>
      </c>
      <c r="E42" s="43">
        <v>10431.32</v>
      </c>
    </row>
    <row r="43" spans="1:5" ht="12.75">
      <c r="A43" s="42" t="s">
        <v>21</v>
      </c>
      <c r="B43" s="39">
        <v>49897.93</v>
      </c>
      <c r="D43" s="36" t="s">
        <v>30</v>
      </c>
      <c r="E43" s="37">
        <f>SUM(E34:E42)</f>
        <v>325455.28</v>
      </c>
    </row>
    <row r="44" spans="1:5" ht="12.75">
      <c r="A44" s="42" t="s">
        <v>22</v>
      </c>
      <c r="B44" s="39">
        <v>55840.15</v>
      </c>
      <c r="D44" s="44" t="s">
        <v>31</v>
      </c>
      <c r="E44" s="45">
        <f>E33+E43</f>
        <v>1085591.71</v>
      </c>
    </row>
    <row r="45" spans="1:2" ht="12.75">
      <c r="A45" s="42" t="s">
        <v>23</v>
      </c>
      <c r="B45" s="39">
        <v>24707.26</v>
      </c>
    </row>
    <row r="46" spans="1:2" ht="12.75">
      <c r="A46" s="42" t="s">
        <v>25</v>
      </c>
      <c r="B46" s="39">
        <v>43366.48</v>
      </c>
    </row>
    <row r="47" spans="1:5" ht="12.75">
      <c r="A47" s="42" t="s">
        <v>26</v>
      </c>
      <c r="B47" s="39">
        <v>84921.94</v>
      </c>
      <c r="D47" s="3" t="s">
        <v>35</v>
      </c>
      <c r="E47" s="4"/>
    </row>
    <row r="48" spans="1:5" ht="12.75">
      <c r="A48" s="42" t="s">
        <v>27</v>
      </c>
      <c r="B48" s="39">
        <v>35106.47</v>
      </c>
      <c r="D48" s="3" t="s">
        <v>36</v>
      </c>
      <c r="E48" s="4"/>
    </row>
    <row r="49" spans="1:5" ht="12.75">
      <c r="A49" s="42" t="s">
        <v>28</v>
      </c>
      <c r="B49" s="39">
        <v>5042.14</v>
      </c>
      <c r="D49" s="3" t="s">
        <v>76</v>
      </c>
      <c r="E49" s="4"/>
    </row>
    <row r="50" spans="1:5" ht="12.75">
      <c r="A50" s="42" t="s">
        <v>29</v>
      </c>
      <c r="B50" s="39">
        <v>13213.36</v>
      </c>
      <c r="D50" s="3" t="s">
        <v>37</v>
      </c>
      <c r="E50" s="4"/>
    </row>
    <row r="51" spans="1:5" ht="12.75">
      <c r="A51" s="27" t="s">
        <v>30</v>
      </c>
      <c r="B51" s="28">
        <f>SUM(B42:B50)</f>
        <v>358749.19000000006</v>
      </c>
      <c r="D51" s="3" t="s">
        <v>38</v>
      </c>
      <c r="E51" s="4"/>
    </row>
    <row r="52" spans="1:5" ht="12.75">
      <c r="A52" s="40" t="s">
        <v>31</v>
      </c>
      <c r="B52" s="41">
        <f>B41+B51</f>
        <v>1148281.9100000001</v>
      </c>
      <c r="D52" s="3" t="s">
        <v>53</v>
      </c>
      <c r="E52" s="4"/>
    </row>
    <row r="53" spans="1:5" ht="12.75">
      <c r="A53" s="29"/>
      <c r="B53" s="31"/>
      <c r="D53" s="5" t="s">
        <v>2</v>
      </c>
      <c r="E53" s="5" t="s">
        <v>3</v>
      </c>
    </row>
    <row r="54" spans="1:5" ht="12.75">
      <c r="A54" s="35"/>
      <c r="B54" s="35"/>
      <c r="D54" s="46" t="s">
        <v>90</v>
      </c>
      <c r="E54" s="43">
        <v>139617.57</v>
      </c>
    </row>
    <row r="55" spans="1:5" ht="12.75">
      <c r="A55" s="3" t="s">
        <v>35</v>
      </c>
      <c r="B55" s="4"/>
      <c r="D55" s="46" t="s">
        <v>91</v>
      </c>
      <c r="E55" s="43">
        <v>300</v>
      </c>
    </row>
    <row r="56" spans="1:5" ht="12.75">
      <c r="A56" s="3" t="s">
        <v>36</v>
      </c>
      <c r="B56" s="4"/>
      <c r="D56" s="46" t="s">
        <v>92</v>
      </c>
      <c r="E56" s="43">
        <v>144921.09</v>
      </c>
    </row>
    <row r="57" spans="1:5" ht="12.75">
      <c r="A57" s="3" t="s">
        <v>76</v>
      </c>
      <c r="B57" s="4"/>
      <c r="D57" s="46" t="s">
        <v>93</v>
      </c>
      <c r="E57" s="43">
        <v>12214.92</v>
      </c>
    </row>
    <row r="58" spans="1:5" ht="12.75">
      <c r="A58" s="3" t="s">
        <v>37</v>
      </c>
      <c r="B58" s="4"/>
      <c r="D58" s="46" t="s">
        <v>94</v>
      </c>
      <c r="E58" s="43">
        <v>30265.78</v>
      </c>
    </row>
    <row r="59" spans="1:5" ht="12.75">
      <c r="A59" s="3" t="s">
        <v>38</v>
      </c>
      <c r="B59" s="4"/>
      <c r="D59" s="46" t="s">
        <v>95</v>
      </c>
      <c r="E59" s="43">
        <v>82496.03</v>
      </c>
    </row>
    <row r="60" spans="1:5" ht="12.75">
      <c r="A60" s="3" t="s">
        <v>86</v>
      </c>
      <c r="B60" s="4"/>
      <c r="D60" s="46" t="s">
        <v>96</v>
      </c>
      <c r="E60" s="43">
        <v>13478.21</v>
      </c>
    </row>
    <row r="61" spans="1:5" ht="12.75">
      <c r="A61" s="5" t="s">
        <v>2</v>
      </c>
      <c r="B61" s="5" t="s">
        <v>3</v>
      </c>
      <c r="D61" s="46" t="s">
        <v>97</v>
      </c>
      <c r="E61" s="43">
        <v>33214.11</v>
      </c>
    </row>
    <row r="62" spans="1:5" ht="12.75">
      <c r="A62" s="46" t="s">
        <v>71</v>
      </c>
      <c r="B62" s="43">
        <v>236491.73</v>
      </c>
      <c r="D62" s="46" t="s">
        <v>98</v>
      </c>
      <c r="E62" s="43">
        <v>35.7</v>
      </c>
    </row>
    <row r="63" spans="1:5" ht="12.75">
      <c r="A63" s="46" t="s">
        <v>4</v>
      </c>
      <c r="B63" s="43">
        <v>25.36</v>
      </c>
      <c r="D63" s="46" t="s">
        <v>99</v>
      </c>
      <c r="E63" s="43">
        <v>4754.95</v>
      </c>
    </row>
    <row r="64" spans="1:5" ht="12.75">
      <c r="A64" s="46" t="s">
        <v>5</v>
      </c>
      <c r="B64" s="43">
        <v>103036.83</v>
      </c>
      <c r="D64" s="36" t="s">
        <v>100</v>
      </c>
      <c r="E64" s="37">
        <f>SUM(E54:E63)</f>
        <v>461298.36000000004</v>
      </c>
    </row>
    <row r="65" spans="1:5" ht="12.75">
      <c r="A65" s="46" t="s">
        <v>6</v>
      </c>
      <c r="B65" s="43">
        <v>6013.95</v>
      </c>
      <c r="D65" s="46" t="s">
        <v>101</v>
      </c>
      <c r="E65" s="43">
        <v>169.58</v>
      </c>
    </row>
    <row r="66" spans="1:5" ht="12.75">
      <c r="A66" s="46" t="s">
        <v>87</v>
      </c>
      <c r="B66" s="43">
        <v>3609.12</v>
      </c>
      <c r="D66" s="46" t="s">
        <v>102</v>
      </c>
      <c r="E66" s="43">
        <v>577.6</v>
      </c>
    </row>
    <row r="67" spans="1:5" ht="12.75">
      <c r="A67" s="46" t="s">
        <v>73</v>
      </c>
      <c r="B67" s="43">
        <v>21825.76</v>
      </c>
      <c r="D67" s="46" t="s">
        <v>103</v>
      </c>
      <c r="E67" s="43">
        <v>67.43</v>
      </c>
    </row>
    <row r="68" spans="1:5" ht="12.75">
      <c r="A68" s="46" t="s">
        <v>74</v>
      </c>
      <c r="B68" s="43">
        <v>139399.87</v>
      </c>
      <c r="D68" s="46" t="s">
        <v>104</v>
      </c>
      <c r="E68" s="43">
        <v>223.88</v>
      </c>
    </row>
    <row r="69" spans="1:5" ht="12.75">
      <c r="A69" s="46" t="s">
        <v>7</v>
      </c>
      <c r="B69" s="43">
        <v>9355.52</v>
      </c>
      <c r="D69" s="46" t="s">
        <v>105</v>
      </c>
      <c r="E69" s="43">
        <v>118.99</v>
      </c>
    </row>
    <row r="70" spans="1:5" ht="12.75">
      <c r="A70" s="46" t="s">
        <v>8</v>
      </c>
      <c r="B70" s="43">
        <v>56154.45</v>
      </c>
      <c r="D70" s="46" t="s">
        <v>106</v>
      </c>
      <c r="E70" s="43">
        <v>167.5</v>
      </c>
    </row>
    <row r="71" spans="1:5" ht="12.75">
      <c r="A71" s="46" t="s">
        <v>9</v>
      </c>
      <c r="B71" s="43">
        <v>25.56</v>
      </c>
      <c r="D71" s="36" t="s">
        <v>107</v>
      </c>
      <c r="E71" s="37">
        <f>SUM(E65:E70)</f>
        <v>1324.9800000000002</v>
      </c>
    </row>
    <row r="72" spans="1:5" ht="12.75">
      <c r="A72" s="46" t="s">
        <v>10</v>
      </c>
      <c r="B72" s="43">
        <v>3334.63</v>
      </c>
      <c r="D72" s="36" t="s">
        <v>108</v>
      </c>
      <c r="E72" s="37">
        <v>0</v>
      </c>
    </row>
    <row r="73" spans="1:5" ht="12.75">
      <c r="A73" s="36" t="s">
        <v>11</v>
      </c>
      <c r="B73" s="37">
        <f>SUM(B62:B72)</f>
        <v>579272.78</v>
      </c>
      <c r="D73" s="44" t="s">
        <v>109</v>
      </c>
      <c r="E73" s="45">
        <f>E64+E71</f>
        <v>462623.34</v>
      </c>
    </row>
    <row r="74" spans="1:5" ht="12.75">
      <c r="A74" s="46" t="s">
        <v>12</v>
      </c>
      <c r="B74" s="43">
        <v>66.5</v>
      </c>
      <c r="D74" s="46" t="s">
        <v>110</v>
      </c>
      <c r="E74" s="43">
        <v>32998.74</v>
      </c>
    </row>
    <row r="75" spans="1:5" ht="12.75">
      <c r="A75" s="46" t="s">
        <v>75</v>
      </c>
      <c r="B75" s="43">
        <v>1796</v>
      </c>
      <c r="D75" s="46" t="s">
        <v>111</v>
      </c>
      <c r="E75" s="43">
        <v>7128.26</v>
      </c>
    </row>
    <row r="76" spans="1:5" ht="12.75">
      <c r="A76" s="46" t="s">
        <v>77</v>
      </c>
      <c r="B76" s="43">
        <v>222.95</v>
      </c>
      <c r="D76" s="46" t="s">
        <v>112</v>
      </c>
      <c r="E76" s="43">
        <v>33492.02</v>
      </c>
    </row>
    <row r="77" spans="1:5" ht="12.75">
      <c r="A77" s="46" t="s">
        <v>49</v>
      </c>
      <c r="B77" s="43">
        <v>1283.16</v>
      </c>
      <c r="D77" s="46" t="s">
        <v>113</v>
      </c>
      <c r="E77" s="43">
        <v>3529.59</v>
      </c>
    </row>
    <row r="78" spans="1:5" ht="12.75">
      <c r="A78" s="46" t="s">
        <v>88</v>
      </c>
      <c r="B78" s="43">
        <v>689.65</v>
      </c>
      <c r="D78" s="46" t="s">
        <v>114</v>
      </c>
      <c r="E78" s="43">
        <v>6195.21</v>
      </c>
    </row>
    <row r="79" spans="1:5" ht="12.75">
      <c r="A79" s="46" t="s">
        <v>89</v>
      </c>
      <c r="B79" s="43">
        <v>15.2</v>
      </c>
      <c r="D79" s="46" t="s">
        <v>115</v>
      </c>
      <c r="E79" s="43">
        <v>38970.49</v>
      </c>
    </row>
    <row r="80" spans="1:5" ht="12.75">
      <c r="A80" s="46" t="s">
        <v>14</v>
      </c>
      <c r="B80" s="43">
        <v>112.62</v>
      </c>
      <c r="D80" s="46" t="s">
        <v>116</v>
      </c>
      <c r="E80" s="43">
        <v>18463.51</v>
      </c>
    </row>
    <row r="81" spans="1:5" ht="12.75">
      <c r="A81" s="46" t="s">
        <v>15</v>
      </c>
      <c r="B81" s="43">
        <v>2330.49</v>
      </c>
      <c r="D81" s="46" t="s">
        <v>117</v>
      </c>
      <c r="E81" s="43">
        <v>3103.56</v>
      </c>
    </row>
    <row r="82" spans="1:5" ht="12.75">
      <c r="A82" s="46" t="s">
        <v>78</v>
      </c>
      <c r="B82" s="43">
        <v>19</v>
      </c>
      <c r="D82" s="46" t="s">
        <v>118</v>
      </c>
      <c r="E82" s="43">
        <v>4288.39</v>
      </c>
    </row>
    <row r="83" spans="1:5" ht="12.75">
      <c r="A83" s="46" t="s">
        <v>50</v>
      </c>
      <c r="B83" s="43">
        <v>53</v>
      </c>
      <c r="D83" s="36" t="s">
        <v>119</v>
      </c>
      <c r="E83" s="37">
        <f>SUM(E74:E82)</f>
        <v>148169.77000000002</v>
      </c>
    </row>
    <row r="84" spans="1:5" ht="12.75">
      <c r="A84" s="46" t="s">
        <v>47</v>
      </c>
      <c r="B84" s="47">
        <v>31</v>
      </c>
      <c r="D84" s="44" t="s">
        <v>120</v>
      </c>
      <c r="E84" s="45">
        <f>E73+E83</f>
        <v>610793.1100000001</v>
      </c>
    </row>
    <row r="85" spans="1:2" ht="12.75">
      <c r="A85" s="36" t="s">
        <v>16</v>
      </c>
      <c r="B85" s="37">
        <f>SUM(B74:B84)</f>
        <v>6619.57</v>
      </c>
    </row>
    <row r="86" spans="1:2" ht="12.75">
      <c r="A86" s="46" t="s">
        <v>34</v>
      </c>
      <c r="B86" s="43">
        <v>2160</v>
      </c>
    </row>
    <row r="87" spans="1:2" ht="12.75">
      <c r="A87" s="36" t="s">
        <v>17</v>
      </c>
      <c r="B87" s="37">
        <v>2160</v>
      </c>
    </row>
    <row r="88" spans="1:2" ht="12.75">
      <c r="A88" s="36" t="s">
        <v>18</v>
      </c>
      <c r="B88" s="37">
        <v>2160</v>
      </c>
    </row>
    <row r="89" spans="1:2" ht="12.75">
      <c r="A89" s="44" t="s">
        <v>19</v>
      </c>
      <c r="B89" s="45">
        <f>B73+B85+B88</f>
        <v>588052.35</v>
      </c>
    </row>
    <row r="90" spans="1:2" ht="12.75">
      <c r="A90" s="46" t="s">
        <v>20</v>
      </c>
      <c r="B90" s="43">
        <v>58259.95</v>
      </c>
    </row>
    <row r="91" spans="1:2" ht="12.75">
      <c r="A91" s="46" t="s">
        <v>21</v>
      </c>
      <c r="B91" s="43">
        <v>28513.11</v>
      </c>
    </row>
    <row r="92" spans="1:2" ht="12.75">
      <c r="A92" s="46" t="s">
        <v>22</v>
      </c>
      <c r="B92" s="43">
        <v>58799.74</v>
      </c>
    </row>
    <row r="93" spans="1:2" ht="12.75">
      <c r="A93" s="46" t="s">
        <v>23</v>
      </c>
      <c r="B93" s="43">
        <v>14118.43</v>
      </c>
    </row>
    <row r="94" spans="1:2" ht="12.75">
      <c r="A94" s="46" t="s">
        <v>25</v>
      </c>
      <c r="B94" s="43">
        <v>24780.85</v>
      </c>
    </row>
    <row r="95" spans="1:2" ht="12.75">
      <c r="A95" s="46" t="s">
        <v>26</v>
      </c>
      <c r="B95" s="43">
        <v>80733.35</v>
      </c>
    </row>
    <row r="96" spans="1:2" ht="12.75">
      <c r="A96" s="46" t="s">
        <v>27</v>
      </c>
      <c r="B96" s="43">
        <v>37905.23</v>
      </c>
    </row>
    <row r="97" spans="1:2" ht="12.75">
      <c r="A97" s="46" t="s">
        <v>28</v>
      </c>
      <c r="B97" s="43">
        <v>5741.14</v>
      </c>
    </row>
    <row r="98" spans="1:2" ht="12.75">
      <c r="A98" s="46" t="s">
        <v>29</v>
      </c>
      <c r="B98" s="43">
        <v>10431.32</v>
      </c>
    </row>
    <row r="99" spans="1:2" ht="12.75">
      <c r="A99" s="36" t="s">
        <v>30</v>
      </c>
      <c r="B99" s="37">
        <f>SUM(B90:B98)</f>
        <v>319283.12</v>
      </c>
    </row>
    <row r="100" spans="1:2" ht="12.75">
      <c r="A100" s="44" t="s">
        <v>31</v>
      </c>
      <c r="B100" s="45">
        <f>B89+B99</f>
        <v>907335.47</v>
      </c>
    </row>
    <row r="102" ht="12.75">
      <c r="A102" s="18">
        <v>1085591.71</v>
      </c>
    </row>
    <row r="103" ht="12.75">
      <c r="A103" s="22">
        <v>1148281.91</v>
      </c>
    </row>
    <row r="104" ht="12.75">
      <c r="A104" s="22">
        <v>907335.47</v>
      </c>
    </row>
    <row r="105" ht="12.75">
      <c r="A105" s="22">
        <v>610793.11</v>
      </c>
    </row>
    <row r="106" ht="12.75">
      <c r="A106" s="7">
        <f>SUM(A102:A105)</f>
        <v>3752002.1999999997</v>
      </c>
    </row>
    <row r="107" spans="1:2" ht="12.75">
      <c r="A107" s="10">
        <v>262</v>
      </c>
      <c r="B107" s="15" t="s">
        <v>64</v>
      </c>
    </row>
    <row r="108" spans="1:2" ht="12.75">
      <c r="A108" s="51">
        <f>A106-A107</f>
        <v>3751740.1999999997</v>
      </c>
      <c r="B108" s="1" t="s">
        <v>39</v>
      </c>
    </row>
    <row r="109" ht="12.75">
      <c r="A109" s="9"/>
    </row>
    <row r="110" ht="12.75">
      <c r="A110" s="7" t="s">
        <v>54</v>
      </c>
    </row>
    <row r="111" ht="12.75">
      <c r="A111" t="s">
        <v>130</v>
      </c>
    </row>
    <row r="112" ht="12.75">
      <c r="A112" t="s">
        <v>129</v>
      </c>
    </row>
    <row r="114" ht="12.75">
      <c r="A114" s="1" t="s">
        <v>149</v>
      </c>
    </row>
    <row r="115" ht="12.75">
      <c r="A115" t="s">
        <v>131</v>
      </c>
    </row>
    <row r="116" ht="12.75">
      <c r="A116" t="s">
        <v>132</v>
      </c>
    </row>
    <row r="118" ht="12.75">
      <c r="A118" s="1" t="s">
        <v>41</v>
      </c>
    </row>
    <row r="119" ht="12.75">
      <c r="A119" t="s">
        <v>133</v>
      </c>
    </row>
    <row r="120" ht="12.75">
      <c r="A120" t="s">
        <v>134</v>
      </c>
    </row>
    <row r="122" ht="12.75">
      <c r="A122" s="1" t="s">
        <v>42</v>
      </c>
    </row>
    <row r="123" ht="12.75">
      <c r="A123" t="s">
        <v>140</v>
      </c>
    </row>
    <row r="124" ht="12.75">
      <c r="A124" t="s">
        <v>141</v>
      </c>
    </row>
    <row r="125" ht="12.75">
      <c r="A125" t="s">
        <v>142</v>
      </c>
    </row>
    <row r="127" spans="1:4" ht="15">
      <c r="A127" s="8" t="s">
        <v>143</v>
      </c>
      <c r="D127" s="17" t="s">
        <v>144</v>
      </c>
    </row>
    <row r="160" ht="12.75">
      <c r="D160" s="17"/>
    </row>
  </sheetData>
  <sheetProtection/>
  <printOptions/>
  <pageMargins left="0.984251968503937" right="0.984251968503937" top="0.1968503937007874" bottom="0.1968503937007874" header="0.1968503937007874" footer="0.590551181102362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76">
      <selection activeCell="D117" sqref="D117"/>
    </sheetView>
  </sheetViews>
  <sheetFormatPr defaultColWidth="11.421875" defaultRowHeight="12.75"/>
  <cols>
    <col min="1" max="1" width="43.421875" style="0" customWidth="1"/>
    <col min="2" max="2" width="16.421875" style="0" customWidth="1"/>
    <col min="3" max="3" width="3.7109375" style="0" customWidth="1"/>
    <col min="4" max="4" width="45.28125" style="0" customWidth="1"/>
    <col min="5" max="5" width="16.421875" style="0" customWidth="1"/>
  </cols>
  <sheetData>
    <row r="1" spans="1:4" ht="15">
      <c r="A1" s="2" t="s">
        <v>56</v>
      </c>
      <c r="B1" s="2"/>
      <c r="C1" s="2"/>
      <c r="D1" s="2"/>
    </row>
    <row r="3" ht="12.75">
      <c r="A3" t="s">
        <v>1</v>
      </c>
    </row>
    <row r="4" ht="12.75">
      <c r="A4" t="s">
        <v>57</v>
      </c>
    </row>
    <row r="6" spans="1:5" ht="12.75">
      <c r="A6" s="3" t="s">
        <v>35</v>
      </c>
      <c r="B6" s="4"/>
      <c r="D6" s="3" t="s">
        <v>35</v>
      </c>
      <c r="E6" s="4"/>
    </row>
    <row r="7" spans="1:5" ht="12.75">
      <c r="A7" s="3" t="s">
        <v>36</v>
      </c>
      <c r="B7" s="4"/>
      <c r="D7" s="3" t="s">
        <v>36</v>
      </c>
      <c r="E7" s="4"/>
    </row>
    <row r="8" spans="1:5" ht="12.75">
      <c r="A8" s="3" t="s">
        <v>76</v>
      </c>
      <c r="B8" s="4"/>
      <c r="D8" s="3" t="s">
        <v>76</v>
      </c>
      <c r="E8" s="4"/>
    </row>
    <row r="9" spans="1:5" ht="12.75">
      <c r="A9" s="3" t="s">
        <v>37</v>
      </c>
      <c r="B9" s="4"/>
      <c r="D9" s="3" t="s">
        <v>37</v>
      </c>
      <c r="E9" s="4"/>
    </row>
    <row r="10" spans="1:5" ht="12.75">
      <c r="A10" s="3" t="s">
        <v>38</v>
      </c>
      <c r="B10" s="4"/>
      <c r="D10" s="3" t="s">
        <v>38</v>
      </c>
      <c r="E10" s="4"/>
    </row>
    <row r="11" spans="1:5" ht="12.75">
      <c r="A11" s="3" t="s">
        <v>65</v>
      </c>
      <c r="B11" s="4"/>
      <c r="D11" s="3" t="s">
        <v>66</v>
      </c>
      <c r="E11" s="4"/>
    </row>
    <row r="12" spans="1:5" ht="12.75">
      <c r="A12" s="5" t="s">
        <v>2</v>
      </c>
      <c r="B12" s="5" t="s">
        <v>3</v>
      </c>
      <c r="D12" s="5" t="s">
        <v>2</v>
      </c>
      <c r="E12" s="5" t="s">
        <v>3</v>
      </c>
    </row>
    <row r="13" spans="1:5" ht="12.75">
      <c r="A13" s="46" t="s">
        <v>71</v>
      </c>
      <c r="B13" s="43">
        <v>232917.92</v>
      </c>
      <c r="D13" s="46" t="s">
        <v>71</v>
      </c>
      <c r="E13" s="43">
        <v>120237.42</v>
      </c>
    </row>
    <row r="14" spans="1:5" ht="12.75">
      <c r="A14" s="46" t="s">
        <v>5</v>
      </c>
      <c r="B14" s="43">
        <v>29024.77</v>
      </c>
      <c r="D14" s="46" t="s">
        <v>5</v>
      </c>
      <c r="E14" s="43">
        <v>214475.95</v>
      </c>
    </row>
    <row r="15" spans="1:5" ht="12.75">
      <c r="A15" s="46" t="s">
        <v>6</v>
      </c>
      <c r="B15" s="43">
        <v>3698.01</v>
      </c>
      <c r="D15" s="46" t="s">
        <v>6</v>
      </c>
      <c r="E15" s="43">
        <v>17965.68</v>
      </c>
    </row>
    <row r="16" spans="1:5" ht="12.75">
      <c r="A16" s="46" t="s">
        <v>73</v>
      </c>
      <c r="B16" s="43">
        <v>6624.68</v>
      </c>
      <c r="D16" s="46" t="s">
        <v>72</v>
      </c>
      <c r="E16" s="43">
        <v>5.65</v>
      </c>
    </row>
    <row r="17" spans="1:5" ht="12.75">
      <c r="A17" s="46" t="s">
        <v>74</v>
      </c>
      <c r="B17" s="43">
        <v>7465.9</v>
      </c>
      <c r="D17" s="46" t="s">
        <v>73</v>
      </c>
      <c r="E17" s="43">
        <v>45769.03</v>
      </c>
    </row>
    <row r="18" spans="1:5" ht="12.75">
      <c r="A18" s="46" t="s">
        <v>7</v>
      </c>
      <c r="B18" s="43">
        <v>2576.66</v>
      </c>
      <c r="D18" s="46" t="s">
        <v>74</v>
      </c>
      <c r="E18" s="43">
        <v>3405.82</v>
      </c>
    </row>
    <row r="19" spans="1:5" ht="12.75">
      <c r="A19" s="46" t="s">
        <v>9</v>
      </c>
      <c r="B19" s="43">
        <v>2.09</v>
      </c>
      <c r="D19" s="46" t="s">
        <v>7</v>
      </c>
      <c r="E19" s="43">
        <v>19164.52</v>
      </c>
    </row>
    <row r="20" spans="1:5" ht="12.75">
      <c r="A20" s="46" t="s">
        <v>10</v>
      </c>
      <c r="B20" s="43">
        <v>88.15</v>
      </c>
      <c r="D20" s="46" t="s">
        <v>9</v>
      </c>
      <c r="E20" s="43">
        <v>20.26</v>
      </c>
    </row>
    <row r="21" spans="1:5" ht="12.75">
      <c r="A21" s="36" t="s">
        <v>11</v>
      </c>
      <c r="B21" s="37">
        <f>SUM(B13:B20)</f>
        <v>282398.18000000005</v>
      </c>
      <c r="D21" s="46" t="s">
        <v>10</v>
      </c>
      <c r="E21" s="43">
        <v>859.37</v>
      </c>
    </row>
    <row r="22" spans="1:5" ht="12.75">
      <c r="A22" s="46" t="s">
        <v>32</v>
      </c>
      <c r="B22" s="43">
        <v>191.8</v>
      </c>
      <c r="D22" s="36" t="s">
        <v>11</v>
      </c>
      <c r="E22" s="37">
        <f>SUM(E13:E21)</f>
        <v>421903.7</v>
      </c>
    </row>
    <row r="23" spans="1:5" ht="12.75">
      <c r="A23" s="46" t="s">
        <v>48</v>
      </c>
      <c r="B23" s="43">
        <v>6.7</v>
      </c>
      <c r="D23" s="46" t="s">
        <v>32</v>
      </c>
      <c r="E23" s="43">
        <v>2002.7</v>
      </c>
    </row>
    <row r="24" spans="1:5" ht="12.75">
      <c r="A24" s="46" t="s">
        <v>75</v>
      </c>
      <c r="B24" s="43">
        <v>439.5</v>
      </c>
      <c r="D24" s="46" t="s">
        <v>48</v>
      </c>
      <c r="E24" s="43">
        <v>245.28</v>
      </c>
    </row>
    <row r="25" spans="1:5" ht="12.75">
      <c r="A25" s="46" t="s">
        <v>83</v>
      </c>
      <c r="B25" s="43">
        <v>14368</v>
      </c>
      <c r="D25" s="46" t="s">
        <v>75</v>
      </c>
      <c r="E25" s="43">
        <v>2820.28</v>
      </c>
    </row>
    <row r="26" spans="1:5" ht="12.75">
      <c r="A26" s="46" t="s">
        <v>14</v>
      </c>
      <c r="B26" s="43">
        <v>303.25</v>
      </c>
      <c r="D26" s="46" t="s">
        <v>49</v>
      </c>
      <c r="E26" s="43">
        <v>1847.59</v>
      </c>
    </row>
    <row r="27" spans="1:5" ht="12.75">
      <c r="A27" s="46" t="s">
        <v>15</v>
      </c>
      <c r="B27" s="43">
        <v>39</v>
      </c>
      <c r="D27" s="46" t="s">
        <v>83</v>
      </c>
      <c r="E27" s="43">
        <v>5986</v>
      </c>
    </row>
    <row r="28" spans="1:5" ht="12.75">
      <c r="A28" s="46" t="s">
        <v>50</v>
      </c>
      <c r="B28" s="43">
        <v>11</v>
      </c>
      <c r="D28" s="46" t="s">
        <v>14</v>
      </c>
      <c r="E28" s="43">
        <v>341.68</v>
      </c>
    </row>
    <row r="29" spans="1:5" ht="12.75">
      <c r="A29" s="46" t="s">
        <v>84</v>
      </c>
      <c r="B29" s="43">
        <v>676</v>
      </c>
      <c r="D29" s="46" t="s">
        <v>123</v>
      </c>
      <c r="E29" s="43">
        <v>325.29</v>
      </c>
    </row>
    <row r="30" spans="1:5" ht="12.75">
      <c r="A30" s="46" t="s">
        <v>47</v>
      </c>
      <c r="B30" s="47">
        <v>57</v>
      </c>
      <c r="D30" s="36" t="s">
        <v>16</v>
      </c>
      <c r="E30" s="37">
        <f>SUM(E23:E29)</f>
        <v>13568.820000000002</v>
      </c>
    </row>
    <row r="31" spans="1:5" ht="12.75">
      <c r="A31" s="36" t="s">
        <v>16</v>
      </c>
      <c r="B31" s="37">
        <f>SUM(B22:B30)</f>
        <v>16092.25</v>
      </c>
      <c r="D31" s="46" t="s">
        <v>34</v>
      </c>
      <c r="E31" s="43">
        <v>1115</v>
      </c>
    </row>
    <row r="32" spans="1:5" ht="12.75">
      <c r="A32" s="46" t="s">
        <v>34</v>
      </c>
      <c r="B32" s="43">
        <v>1525</v>
      </c>
      <c r="D32" s="36" t="s">
        <v>17</v>
      </c>
      <c r="E32" s="37">
        <v>1115</v>
      </c>
    </row>
    <row r="33" spans="1:5" ht="12.75">
      <c r="A33" s="36" t="s">
        <v>17</v>
      </c>
      <c r="B33" s="37">
        <v>1525</v>
      </c>
      <c r="D33" s="36" t="s">
        <v>18</v>
      </c>
      <c r="E33" s="37">
        <v>1115</v>
      </c>
    </row>
    <row r="34" spans="1:5" ht="12.75">
      <c r="A34" s="36" t="s">
        <v>18</v>
      </c>
      <c r="B34" s="37">
        <v>1525</v>
      </c>
      <c r="D34" s="44" t="s">
        <v>19</v>
      </c>
      <c r="E34" s="45">
        <f>E22+E30+E33</f>
        <v>436587.52</v>
      </c>
    </row>
    <row r="35" spans="1:5" ht="12.75">
      <c r="A35" s="44" t="s">
        <v>19</v>
      </c>
      <c r="B35" s="45">
        <f>B21+B31+B34</f>
        <v>300015.43000000005</v>
      </c>
      <c r="D35" s="46" t="s">
        <v>20</v>
      </c>
      <c r="E35" s="43">
        <v>38178.47</v>
      </c>
    </row>
    <row r="36" spans="1:5" ht="12.75">
      <c r="A36" s="46" t="s">
        <v>20</v>
      </c>
      <c r="B36" s="43">
        <v>29985.7</v>
      </c>
      <c r="D36" s="46" t="s">
        <v>61</v>
      </c>
      <c r="E36" s="43">
        <v>20062.81</v>
      </c>
    </row>
    <row r="37" spans="1:5" ht="12.75">
      <c r="A37" s="46" t="s">
        <v>61</v>
      </c>
      <c r="B37" s="43">
        <v>16791.09</v>
      </c>
      <c r="D37" s="46" t="s">
        <v>21</v>
      </c>
      <c r="E37" s="43">
        <v>37617.18</v>
      </c>
    </row>
    <row r="38" spans="1:5" ht="12.75">
      <c r="A38" s="46" t="s">
        <v>21</v>
      </c>
      <c r="B38" s="43">
        <v>37617.18</v>
      </c>
      <c r="D38" s="46" t="s">
        <v>22</v>
      </c>
      <c r="E38" s="43">
        <v>25802.71</v>
      </c>
    </row>
    <row r="39" spans="1:5" ht="12.75">
      <c r="A39" s="46" t="s">
        <v>22</v>
      </c>
      <c r="B39" s="43">
        <v>17511.49</v>
      </c>
      <c r="D39" s="46" t="s">
        <v>23</v>
      </c>
      <c r="E39" s="43">
        <v>2641.45</v>
      </c>
    </row>
    <row r="40" spans="1:5" ht="12.75">
      <c r="A40" s="46" t="s">
        <v>23</v>
      </c>
      <c r="B40" s="43">
        <v>2641.45</v>
      </c>
      <c r="D40" s="46" t="s">
        <v>25</v>
      </c>
      <c r="E40" s="43">
        <v>20746.98</v>
      </c>
    </row>
    <row r="41" spans="1:5" ht="12.75">
      <c r="A41" s="46" t="s">
        <v>25</v>
      </c>
      <c r="B41" s="43">
        <v>20746.98</v>
      </c>
      <c r="D41" s="46" t="s">
        <v>26</v>
      </c>
      <c r="E41" s="43">
        <v>39769.16</v>
      </c>
    </row>
    <row r="42" spans="1:5" ht="12.75">
      <c r="A42" s="46" t="s">
        <v>26</v>
      </c>
      <c r="B42" s="43">
        <v>32278.14</v>
      </c>
      <c r="D42" s="46" t="s">
        <v>27</v>
      </c>
      <c r="E42" s="43">
        <v>21777.16</v>
      </c>
    </row>
    <row r="43" spans="1:5" ht="12.75">
      <c r="A43" s="46" t="s">
        <v>27</v>
      </c>
      <c r="B43" s="43">
        <v>19158.03</v>
      </c>
      <c r="D43" s="46" t="s">
        <v>28</v>
      </c>
      <c r="E43" s="43">
        <v>3458.91</v>
      </c>
    </row>
    <row r="44" spans="1:5" ht="12.75">
      <c r="A44" s="46" t="s">
        <v>28</v>
      </c>
      <c r="B44" s="43">
        <v>2721.15</v>
      </c>
      <c r="D44" s="46" t="s">
        <v>29</v>
      </c>
      <c r="E44" s="43">
        <v>3480.53</v>
      </c>
    </row>
    <row r="45" spans="1:5" ht="12.75">
      <c r="A45" s="46" t="s">
        <v>29</v>
      </c>
      <c r="B45" s="43">
        <v>2733.6</v>
      </c>
      <c r="D45" s="36" t="s">
        <v>30</v>
      </c>
      <c r="E45" s="37">
        <f>SUM(E35:E44)</f>
        <v>213535.36</v>
      </c>
    </row>
    <row r="46" spans="1:5" ht="12.75">
      <c r="A46" s="36" t="s">
        <v>30</v>
      </c>
      <c r="B46" s="37">
        <f>SUM(B36:B45)</f>
        <v>182184.81</v>
      </c>
      <c r="D46" s="44" t="s">
        <v>31</v>
      </c>
      <c r="E46" s="45">
        <f>E34+E45</f>
        <v>650122.88</v>
      </c>
    </row>
    <row r="47" spans="1:2" ht="12.75">
      <c r="A47" s="44" t="s">
        <v>31</v>
      </c>
      <c r="B47" s="45">
        <f>B35+B46</f>
        <v>482200.24000000005</v>
      </c>
    </row>
    <row r="49" spans="1:2" ht="12.75">
      <c r="A49" s="3" t="s">
        <v>35</v>
      </c>
      <c r="B49" s="4"/>
    </row>
    <row r="50" spans="1:2" ht="12.75">
      <c r="A50" s="3" t="s">
        <v>36</v>
      </c>
      <c r="B50" s="4"/>
    </row>
    <row r="51" spans="1:2" ht="12.75">
      <c r="A51" s="3" t="s">
        <v>76</v>
      </c>
      <c r="B51" s="4"/>
    </row>
    <row r="52" spans="1:2" ht="12.75">
      <c r="A52" s="3" t="s">
        <v>37</v>
      </c>
      <c r="B52" s="4"/>
    </row>
    <row r="53" spans="1:2" ht="12.75">
      <c r="A53" s="3" t="s">
        <v>38</v>
      </c>
      <c r="B53" s="4"/>
    </row>
    <row r="54" spans="1:2" ht="12.75">
      <c r="A54" s="3" t="s">
        <v>67</v>
      </c>
      <c r="B54" s="4"/>
    </row>
    <row r="55" spans="1:2" ht="12.75">
      <c r="A55" s="5" t="s">
        <v>2</v>
      </c>
      <c r="B55" s="6" t="s">
        <v>3</v>
      </c>
    </row>
    <row r="56" spans="1:2" ht="12.75">
      <c r="A56" s="46" t="s">
        <v>71</v>
      </c>
      <c r="B56" s="43">
        <v>202950.42</v>
      </c>
    </row>
    <row r="57" spans="1:2" ht="12.75">
      <c r="A57" s="46" t="s">
        <v>45</v>
      </c>
      <c r="B57" s="43">
        <v>2463.3</v>
      </c>
    </row>
    <row r="58" spans="1:2" ht="12.75">
      <c r="A58" s="46" t="s">
        <v>5</v>
      </c>
      <c r="B58" s="43">
        <v>63610.08</v>
      </c>
    </row>
    <row r="59" spans="1:2" ht="12.75">
      <c r="A59" s="46" t="s">
        <v>6</v>
      </c>
      <c r="B59" s="43">
        <v>5390.7</v>
      </c>
    </row>
    <row r="60" spans="1:2" ht="12.75">
      <c r="A60" s="46" t="s">
        <v>124</v>
      </c>
      <c r="B60" s="43">
        <v>18.46</v>
      </c>
    </row>
    <row r="61" spans="1:2" ht="12.75">
      <c r="A61" s="46" t="s">
        <v>73</v>
      </c>
      <c r="B61" s="43">
        <v>14117.94</v>
      </c>
    </row>
    <row r="62" spans="1:2" ht="12.75">
      <c r="A62" s="46" t="s">
        <v>74</v>
      </c>
      <c r="B62" s="43">
        <v>6862.55</v>
      </c>
    </row>
    <row r="63" spans="1:2" ht="12.75">
      <c r="A63" s="46" t="s">
        <v>7</v>
      </c>
      <c r="B63" s="43">
        <v>5548.99</v>
      </c>
    </row>
    <row r="64" spans="1:2" ht="12.75">
      <c r="A64" s="46" t="s">
        <v>9</v>
      </c>
      <c r="B64" s="43">
        <v>4.38</v>
      </c>
    </row>
    <row r="65" spans="1:2" ht="12.75">
      <c r="A65" s="46" t="s">
        <v>10</v>
      </c>
      <c r="B65" s="43">
        <v>185.71</v>
      </c>
    </row>
    <row r="66" spans="1:2" ht="12.75">
      <c r="A66" s="36" t="s">
        <v>11</v>
      </c>
      <c r="B66" s="37">
        <f>SUM(B56:B65)</f>
        <v>301152.53</v>
      </c>
    </row>
    <row r="67" spans="1:2" ht="12.75">
      <c r="A67" s="46" t="s">
        <v>125</v>
      </c>
      <c r="B67" s="43">
        <v>1</v>
      </c>
    </row>
    <row r="68" spans="1:2" ht="12.75">
      <c r="A68" s="46" t="s">
        <v>32</v>
      </c>
      <c r="B68" s="43">
        <v>413.92</v>
      </c>
    </row>
    <row r="69" spans="1:2" ht="12.75">
      <c r="A69" s="46" t="s">
        <v>126</v>
      </c>
      <c r="B69" s="43">
        <v>3.35</v>
      </c>
    </row>
    <row r="70" spans="1:2" ht="12.75">
      <c r="A70" s="46" t="s">
        <v>75</v>
      </c>
      <c r="B70" s="43">
        <v>1405.89</v>
      </c>
    </row>
    <row r="71" spans="1:2" ht="12.75">
      <c r="A71" s="46" t="s">
        <v>14</v>
      </c>
      <c r="B71" s="43">
        <v>304.26</v>
      </c>
    </row>
    <row r="72" spans="1:2" ht="12.75">
      <c r="A72" s="46" t="s">
        <v>15</v>
      </c>
      <c r="B72" s="43">
        <v>27.55</v>
      </c>
    </row>
    <row r="73" spans="1:2" ht="12.75">
      <c r="A73" s="36" t="s">
        <v>16</v>
      </c>
      <c r="B73" s="37">
        <f>SUM(B67:B72)</f>
        <v>2155.9700000000003</v>
      </c>
    </row>
    <row r="74" spans="1:2" ht="12.75">
      <c r="A74" s="46" t="s">
        <v>34</v>
      </c>
      <c r="B74" s="43">
        <v>1010</v>
      </c>
    </row>
    <row r="75" spans="1:2" ht="12.75">
      <c r="A75" s="36" t="s">
        <v>17</v>
      </c>
      <c r="B75" s="37">
        <v>1010</v>
      </c>
    </row>
    <row r="76" spans="1:2" ht="12.75">
      <c r="A76" s="36" t="s">
        <v>18</v>
      </c>
      <c r="B76" s="37">
        <v>1010</v>
      </c>
    </row>
    <row r="77" spans="1:2" ht="12.75">
      <c r="A77" s="44" t="s">
        <v>19</v>
      </c>
      <c r="B77" s="45">
        <f>B66+B73+B76</f>
        <v>304318.5</v>
      </c>
    </row>
    <row r="78" spans="1:2" ht="12.75">
      <c r="A78" s="46" t="s">
        <v>20</v>
      </c>
      <c r="B78" s="43">
        <v>34245.85</v>
      </c>
    </row>
    <row r="79" spans="1:2" ht="12.75">
      <c r="A79" s="46" t="s">
        <v>61</v>
      </c>
      <c r="B79" s="43">
        <v>22509.85</v>
      </c>
    </row>
    <row r="80" spans="1:2" ht="12.75">
      <c r="A80" s="46" t="s">
        <v>21</v>
      </c>
      <c r="B80" s="43">
        <v>38757.09</v>
      </c>
    </row>
    <row r="81" spans="1:2" ht="12.75">
      <c r="A81" s="46" t="s">
        <v>22</v>
      </c>
      <c r="B81" s="43">
        <v>23944.06</v>
      </c>
    </row>
    <row r="82" spans="1:2" ht="12.75">
      <c r="A82" s="46" t="s">
        <v>23</v>
      </c>
      <c r="B82" s="43">
        <v>2721.5</v>
      </c>
    </row>
    <row r="83" spans="1:2" ht="12.75">
      <c r="A83" s="46" t="s">
        <v>25</v>
      </c>
      <c r="B83" s="43">
        <v>21375.67</v>
      </c>
    </row>
    <row r="84" spans="1:2" ht="12.75">
      <c r="A84" s="46" t="s">
        <v>26</v>
      </c>
      <c r="B84" s="43">
        <v>34902.56</v>
      </c>
    </row>
    <row r="85" spans="1:2" ht="12.75">
      <c r="A85" s="46" t="s">
        <v>27</v>
      </c>
      <c r="B85" s="43">
        <v>18017.28</v>
      </c>
    </row>
    <row r="86" spans="1:2" ht="12.75">
      <c r="A86" s="46" t="s">
        <v>28</v>
      </c>
      <c r="B86" s="43">
        <v>3099.2</v>
      </c>
    </row>
    <row r="87" spans="1:2" ht="12.75">
      <c r="A87" s="46" t="s">
        <v>29</v>
      </c>
      <c r="B87" s="43">
        <v>3122.05</v>
      </c>
    </row>
    <row r="88" spans="1:2" ht="12.75">
      <c r="A88" s="36" t="s">
        <v>30</v>
      </c>
      <c r="B88" s="37">
        <f>SUM(B78:B87)</f>
        <v>202695.11</v>
      </c>
    </row>
    <row r="89" spans="1:2" ht="12.75">
      <c r="A89" s="49" t="s">
        <v>31</v>
      </c>
      <c r="B89" s="50">
        <f>B77+B88</f>
        <v>507013.61</v>
      </c>
    </row>
    <row r="93" ht="12.75">
      <c r="A93" s="19">
        <f>B47</f>
        <v>482200.24000000005</v>
      </c>
    </row>
    <row r="94" spans="1:2" ht="12.75">
      <c r="A94" s="20">
        <f>E46</f>
        <v>650122.88</v>
      </c>
      <c r="B94" s="12"/>
    </row>
    <row r="95" spans="1:2" ht="12.75">
      <c r="A95" s="19">
        <f>B89</f>
        <v>507013.61</v>
      </c>
      <c r="B95" s="12"/>
    </row>
    <row r="96" spans="1:2" ht="12.75">
      <c r="A96" s="21">
        <f>SUM(A93:A95)</f>
        <v>1639336.73</v>
      </c>
      <c r="B96" s="13"/>
    </row>
    <row r="97" spans="1:2" ht="12.75">
      <c r="A97" s="38">
        <v>57</v>
      </c>
      <c r="B97" s="14" t="s">
        <v>63</v>
      </c>
    </row>
    <row r="98" spans="1:2" ht="12.75">
      <c r="A98" s="52">
        <f>A96-A97</f>
        <v>1639279.73</v>
      </c>
      <c r="B98" s="1" t="s">
        <v>39</v>
      </c>
    </row>
    <row r="100" ht="12.75">
      <c r="A100" s="7" t="s">
        <v>58</v>
      </c>
    </row>
    <row r="101" ht="12.75">
      <c r="A101" t="s">
        <v>127</v>
      </c>
    </row>
    <row r="102" ht="12.75">
      <c r="A102" t="s">
        <v>128</v>
      </c>
    </row>
    <row r="104" ht="12.75">
      <c r="A104" s="1" t="s">
        <v>149</v>
      </c>
    </row>
    <row r="105" ht="12.75">
      <c r="A105" t="s">
        <v>131</v>
      </c>
    </row>
    <row r="106" ht="12.75">
      <c r="A106" t="s">
        <v>132</v>
      </c>
    </row>
    <row r="108" ht="12.75">
      <c r="A108" s="1" t="s">
        <v>41</v>
      </c>
    </row>
    <row r="109" ht="12.75">
      <c r="A109" t="s">
        <v>133</v>
      </c>
    </row>
    <row r="110" ht="12.75">
      <c r="A110" t="s">
        <v>134</v>
      </c>
    </row>
    <row r="112" ht="12.75">
      <c r="A112" s="1" t="s">
        <v>42</v>
      </c>
    </row>
    <row r="113" ht="12.75">
      <c r="A113" t="s">
        <v>145</v>
      </c>
    </row>
    <row r="114" ht="12.75">
      <c r="A114" t="s">
        <v>146</v>
      </c>
    </row>
    <row r="115" ht="12.75">
      <c r="A115" t="s">
        <v>147</v>
      </c>
    </row>
    <row r="117" spans="1:4" ht="15">
      <c r="A117" s="8" t="s">
        <v>148</v>
      </c>
      <c r="D117" s="17" t="s">
        <v>150</v>
      </c>
    </row>
  </sheetData>
  <sheetProtection/>
  <printOptions/>
  <pageMargins left="0.5905511811023623" right="0" top="0.1968503937007874" bottom="0.3937007874015748" header="0.1968503937007874" footer="0.3937007874015748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u360021</dc:creator>
  <cp:keywords/>
  <dc:description/>
  <cp:lastModifiedBy>u102002</cp:lastModifiedBy>
  <cp:lastPrinted>2012-09-20T08:57:51Z</cp:lastPrinted>
  <dcterms:created xsi:type="dcterms:W3CDTF">2008-06-06T11:47:32Z</dcterms:created>
  <dcterms:modified xsi:type="dcterms:W3CDTF">2012-09-20T09:44:10Z</dcterms:modified>
  <cp:category/>
  <cp:version/>
  <cp:contentType/>
  <cp:contentStatus/>
</cp:coreProperties>
</file>