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9320" windowHeight="12150" activeTab="0"/>
  </bookViews>
  <sheets>
    <sheet name="Stundensatz" sheetId="1" r:id="rId1"/>
    <sheet name="Amtsärztliche Leistungen" sheetId="2" r:id="rId2"/>
    <sheet name="Heilpraktiker" sheetId="3" r:id="rId3"/>
    <sheet name="Infektionsschutz" sheetId="4" r:id="rId4"/>
    <sheet name="Umwelthygiene" sheetId="5" r:id="rId5"/>
    <sheet name="Kinder- u. Jugendärzte" sheetId="6" r:id="rId6"/>
  </sheets>
  <definedNames>
    <definedName name="_xlnm.Print_Area" localSheetId="0">'Stundensatz'!$A$1:$P$26</definedName>
    <definedName name="_xlnm.Print_Titles" localSheetId="0">'Stundensatz'!$1:$2</definedName>
  </definedNames>
  <calcPr fullCalcOnLoad="1"/>
</workbook>
</file>

<file path=xl/sharedStrings.xml><?xml version="1.0" encoding="utf-8"?>
<sst xmlns="http://schemas.openxmlformats.org/spreadsheetml/2006/main" count="278" uniqueCount="228">
  <si>
    <t>Kostenstelle</t>
  </si>
  <si>
    <t>Kostenträger</t>
  </si>
  <si>
    <t>Gebührentatbestand</t>
  </si>
  <si>
    <t>Stunden-satz neu</t>
  </si>
  <si>
    <t>Zeit</t>
  </si>
  <si>
    <t>Zeit x Stunden-satz</t>
  </si>
  <si>
    <t>Gebühr neu</t>
  </si>
  <si>
    <t>Begründung</t>
  </si>
  <si>
    <t>Umwelthygiene</t>
  </si>
  <si>
    <r>
      <t xml:space="preserve">53236000 </t>
    </r>
    <r>
      <rPr>
        <sz val="10"/>
        <rFont val="Arial"/>
        <family val="2"/>
      </rPr>
      <t>Umwelt-bezogener Gesundheits-schutz, Umwelt-hygiene</t>
    </r>
  </si>
  <si>
    <r>
      <t>532A09</t>
    </r>
    <r>
      <rPr>
        <sz val="10"/>
        <rFont val="Arial"/>
        <family val="2"/>
      </rPr>
      <t xml:space="preserve"> Umweltbezo-gener Gesund-heitsschutz</t>
    </r>
  </si>
  <si>
    <t>Stellungnahme/Gutachten zum Schadstoffmanagement nach § 1 Abs. 1 und 3, § 6 ÖGDG</t>
  </si>
  <si>
    <t xml:space="preserve"> - für die 1. Stunde Arbeitsaufwand</t>
  </si>
  <si>
    <t>- für jede weitere angefangene 1/2 Stunde</t>
  </si>
  <si>
    <t>Schriftliche Stellungnahmen zu bauhygienischen Anfragen nach § 9 ÖGDG, § 45 SGB VIII, § 30 GewO oder Privatschulgesetz</t>
  </si>
  <si>
    <t>Trink- und Badebeckenwasseruntersuchungen</t>
  </si>
  <si>
    <r>
      <t>532A04</t>
    </r>
    <r>
      <rPr>
        <sz val="10"/>
        <rFont val="Arial"/>
        <family val="2"/>
      </rPr>
      <t xml:space="preserve"> Hygienische Überwachung von Einrichtungen – Trink- und Badebecken-wasser</t>
    </r>
  </si>
  <si>
    <t>Kontrolle und Nachkontrolle von Hausinstallationen (§ 18 TrinkwV 2001) in Krankenhäusern, Alten- und Pflegeheimen, in Bewirtungseinrichtungen in Bahnhöfen, in Kinderbetreuungseinrichtungen, in sonstigen Gemeinschaftseinrichtungen, in Sport- und Freizeiteinrichtungen, in Beherbergungsbetrieben und Gaststätten und anderen Wasserversorgungsanlagen, aus denen Wasser für die Öffentlichkeit bereitgestellt wird, incl. Besichtigung, zuzügl. Auslagen für Laboruntersuchungen (mikrobiologische und chemische)</t>
  </si>
  <si>
    <t>Der Gebührenanteil beschränkt sich auf die hoheitliche Maßnahme Prüfung und der Besichtigung vor Ort. Nach §19 Abs. 1 TrinkwVO beinhaltet die Prüfungspflicht des Gesundheitsamts auch die Besichtigung der Wasserversorgungsanlage. Die anfallenden Laborkosten bei Trinkwasseruntersuchungen können je nach Fragestellung sehr unterschiedlich sein, z.B. können die Laborkosten im Bereich Trinkwasser bei der Keimzahlenbestimmung 53 €, 50 € oder 41 € betragen, bei der Keimdifferenzierung werden entweder 8,90 € oder 8,35 € angesetzt. In diesem Bereich erfolgt eine fallbezogene Zuordnung. In manchen Fällen werden auch keine Laborkosten berechnet. Hier ist eine generelle Einberechnung in die Gebühr nicht gerechtfertigt.</t>
  </si>
  <si>
    <t>- zuzüglich Auslagen für Probenahme (Stagnationsbeprobung), Transport der Probe zum Labor und Ergebnisaufbereitung, sofern vom Gesundheitsamt vorgenommen, je angefangene 1/2 Stunde</t>
  </si>
  <si>
    <t>Nach §19 Abs. 2 TrinkwVO kann die Probenahme und die Laboruntersuchung auch von zugelassenen Dritten vorgenommen werden, deshalb nicht in Gebühr einkalkuliert.</t>
  </si>
  <si>
    <t>Kontrolle Hausinstallationen bei Beanstandungen oder Anfragen nach § 18 TrinkwV 2001, zuzügl. Auslagen für Laboruntersuchungen (mikrobiologische und chemische) - für die 1. Stunde Arbeitsaufwand</t>
  </si>
  <si>
    <t>Zur Trennung hoheitliche Maßnahme und Auslagen siehe hier die Ausführungen unter "Kontrolle der Hausinstallationen in Form einer Stagnationsbeprobung"</t>
  </si>
  <si>
    <t>- zuzüglich Auslagen für Probenahme, Transport der Probe zum Labor und Ergebnisaufbereitung, sofern vom Gesundheitsamt vorgenommen - je angefangene 1/2 Stunde</t>
  </si>
  <si>
    <t>Nach §19 Abs. 2 TrinkwVO kann die Probenahme und die Laburuntersuchung auch von zugelassenen Dritten vorgenommen werden, deshalb nicht in Gebühr einkalkuliert.</t>
  </si>
  <si>
    <t>Kontrolle und Nachkontrolle von Kleinanlagen zur Trinkwasserversorgung, Hausinstallationen (keine Stagnationsbeprobung) und Brunnen nach § 18 Abs. 1 Satz 2 TrinkwV 2001, zuzügl. Auslagen für Laboruntersuchungen (mikrobiologische und chemische) - für 1. Probenahme</t>
  </si>
  <si>
    <t>Ab sofort ohne die sonstigen nicht-ortsfesten Anlagen. Durch die Verbringung der Probe zum LGA und nicht mehr, wie bisher, zu CVUA werden ca. 15 Minuten Fahrzeit eingespart.</t>
  </si>
  <si>
    <t>- wie oben, jedoch für jede weitere Probe an derselben Anlage</t>
  </si>
  <si>
    <t>Kontrolle und Nachkontrolle von sonstigen nicht-ortsfesten Anlagen  (§ 18 TrinkwV 2001), zuzügl. Auslagen für Laboruntersuchungen (mikrobiologische und chemische) - für 1. Probenahme</t>
  </si>
  <si>
    <t>Eigener Gebührentatbestand für die sonstigen nicht-ortsfesten Anlagen. Durch die Verbringung der Probe zum LGA und nicht mehr, wie bisher, zu CVUA werden ca. 15 Minuten Fahrzeit eingespart.</t>
  </si>
  <si>
    <t>Probenahme und Nachprobenahme von Schwimm- und Badebeckenwasser, zuzügl. Auslagen für Laboruntersuchungen (mikrobiologische und chemische) - für das 1. Becken</t>
  </si>
  <si>
    <t>Die anfallenden Laborkosten bei Badewasseruntersuchungen können je nach Fragestellung sehr unterschiedlich sein, z.B. können Laborkosten für Badewasseranalysen 25,60? € oder auch 30,70? € betragen, für die Untersuchung auf Legionellen werden entweder 15,35? €, 15,40? €, 10,25? € oder 9,90? € verrechnet. Diese Zuordnungen erfolgen immer fallbezogen. Manchmal wird auch keine Laborgebühr berechnet. Eine generelle Einberechnung der Auslagen in die Gebühr ist nicht gerechtfertigt.</t>
  </si>
  <si>
    <t>- wie oben, jedoch jedes weitere Becken</t>
  </si>
  <si>
    <t>Gebührenkalkulation Gesundheitsamt Dezember 2009 auf Basis der Vollkosten - Berechnung der Stundensätze</t>
  </si>
  <si>
    <t>Kostenstellen</t>
  </si>
  <si>
    <t>Leistung 2008 in Arb.std.</t>
  </si>
  <si>
    <t>Leistung 2009 = Planleis-tung 2010 in Arb.std.</t>
  </si>
  <si>
    <t>70%-Anteil Planleis-tung 2010</t>
  </si>
  <si>
    <t>Kalkulatori-sche Abschrei-bungen</t>
  </si>
  <si>
    <t>%-Anteil Kträger an Kstelle</t>
  </si>
  <si>
    <t>Aufteilung Arb.std. auf Kträger</t>
  </si>
  <si>
    <t>Sachkos-ten direkt 2008</t>
  </si>
  <si>
    <t>Gemein-kosten 2008</t>
  </si>
  <si>
    <t>zzgl. kalk. Abschrei-bungen (PCs Möbel)</t>
  </si>
  <si>
    <t>Personal-kosten 2008</t>
  </si>
  <si>
    <t>Lohnstei-gerungen 2009 über 2,8%</t>
  </si>
  <si>
    <t>Steuerungs-umlage</t>
  </si>
  <si>
    <t>Vollkosten 2009 und gleichzeitg Plankosten 2010</t>
  </si>
  <si>
    <r>
      <t>53216000</t>
    </r>
    <r>
      <rPr>
        <sz val="10"/>
        <color theme="1"/>
        <rFont val="Arial"/>
        <family val="2"/>
      </rPr>
      <t xml:space="preserve"> Amtsärztlicher Dienst</t>
    </r>
  </si>
  <si>
    <r>
      <t>532A01</t>
    </r>
    <r>
      <rPr>
        <sz val="10"/>
        <color theme="1"/>
        <rFont val="Arial"/>
        <family val="2"/>
      </rPr>
      <t xml:space="preserve"> Amtsärztliche Gutachten</t>
    </r>
  </si>
  <si>
    <r>
      <t>532A10</t>
    </r>
    <r>
      <rPr>
        <sz val="10"/>
        <color theme="1"/>
        <rFont val="Arial"/>
        <family val="2"/>
      </rPr>
      <t xml:space="preserve"> Ärztliche Gutachten Psychiatrie</t>
    </r>
  </si>
  <si>
    <r>
      <t>53316000</t>
    </r>
    <r>
      <rPr>
        <sz val="10"/>
        <color theme="1"/>
        <rFont val="Arial"/>
        <family val="2"/>
      </rPr>
      <t xml:space="preserve"> Kinder- und Jugendgesundheit</t>
    </r>
  </si>
  <si>
    <r>
      <t>533A01</t>
    </r>
    <r>
      <rPr>
        <sz val="10"/>
        <color theme="1"/>
        <rFont val="Arial"/>
        <family val="2"/>
      </rPr>
      <t xml:space="preserve"> Ärztliche Gutachten Kinder- und Jugendgesundheit</t>
    </r>
  </si>
  <si>
    <r>
      <t xml:space="preserve">53356000 </t>
    </r>
    <r>
      <rPr>
        <sz val="10"/>
        <color theme="1"/>
        <rFont val="Arial"/>
        <family val="2"/>
      </rPr>
      <t>Zahngesundheit</t>
    </r>
  </si>
  <si>
    <r>
      <t>533A04</t>
    </r>
    <r>
      <rPr>
        <sz val="10"/>
        <color theme="1"/>
        <rFont val="Arial"/>
        <family val="2"/>
      </rPr>
      <t xml:space="preserve"> Ärztliche Gutachten Zahngesundheit</t>
    </r>
  </si>
  <si>
    <t>Mischstundensatz Gutachten</t>
  </si>
  <si>
    <r>
      <t>53216000</t>
    </r>
    <r>
      <rPr>
        <sz val="10"/>
        <rFont val="Arial"/>
        <family val="2"/>
      </rPr>
      <t xml:space="preserve"> Amtsärztlicher Dienst</t>
    </r>
  </si>
  <si>
    <r>
      <t>532A08</t>
    </r>
    <r>
      <rPr>
        <sz val="10"/>
        <color theme="1"/>
        <rFont val="Arial"/>
        <family val="2"/>
      </rPr>
      <t xml:space="preserve"> Heilpraktikerüberprüfung</t>
    </r>
  </si>
  <si>
    <r>
      <t xml:space="preserve">532A02 </t>
    </r>
    <r>
      <rPr>
        <sz val="10"/>
        <rFont val="Arial"/>
        <family val="2"/>
      </rPr>
      <t>Amtsärztliche Leichenschau</t>
    </r>
  </si>
  <si>
    <r>
      <t>53226000</t>
    </r>
    <r>
      <rPr>
        <sz val="10"/>
        <rFont val="Arial"/>
        <family val="2"/>
      </rPr>
      <t xml:space="preserve"> Infektionsschutz</t>
    </r>
  </si>
  <si>
    <r>
      <t xml:space="preserve">532A03 </t>
    </r>
    <r>
      <rPr>
        <sz val="10"/>
        <color theme="1"/>
        <rFont val="Arial"/>
        <family val="2"/>
      </rPr>
      <t>Hygienische Überwachung von Einrichtungen -Krankenhäusern und Heimen-</t>
    </r>
  </si>
  <si>
    <r>
      <t>532A05</t>
    </r>
    <r>
      <rPr>
        <sz val="10"/>
        <color theme="1"/>
        <rFont val="Arial"/>
        <family val="2"/>
      </rPr>
      <t xml:space="preserve"> Hygienische Überwachung anderer Einrichtungen, allgemeiner Gesundheitsschutz</t>
    </r>
  </si>
  <si>
    <r>
      <t>532A07</t>
    </r>
    <r>
      <rPr>
        <sz val="10"/>
        <color theme="1"/>
        <rFont val="Arial"/>
        <family val="2"/>
      </rPr>
      <t xml:space="preserve"> Erstbelehrung im Lebensmittelbereich</t>
    </r>
  </si>
  <si>
    <r>
      <t>532B02</t>
    </r>
    <r>
      <rPr>
        <sz val="10"/>
        <color theme="1"/>
        <rFont val="Arial"/>
        <family val="2"/>
      </rPr>
      <t xml:space="preserve"> Ärztliche Beratung/ Untersuchung für Menschen mit Infektionskrankheiten und AIDS</t>
    </r>
  </si>
  <si>
    <r>
      <t>532B06</t>
    </r>
    <r>
      <rPr>
        <sz val="10"/>
        <color theme="1"/>
        <rFont val="Arial"/>
        <family val="2"/>
      </rPr>
      <t xml:space="preserve"> Ärztliche Beratung und Untersuchung für Menschen mit Tuberkulose</t>
    </r>
  </si>
  <si>
    <r>
      <t>532S01</t>
    </r>
    <r>
      <rPr>
        <sz val="10"/>
        <color theme="1"/>
        <rFont val="Arial"/>
        <family val="2"/>
      </rPr>
      <t xml:space="preserve"> Regionale Todesursa-chenstatistik und meldepflichtige Erkrankungen</t>
    </r>
  </si>
  <si>
    <r>
      <t>53236000</t>
    </r>
    <r>
      <rPr>
        <sz val="10"/>
        <rFont val="Arial"/>
        <family val="2"/>
      </rPr>
      <t xml:space="preserve"> Umweltbezogener Gesundheitsschutz, Umwelthygiene</t>
    </r>
  </si>
  <si>
    <r>
      <t>532A09</t>
    </r>
    <r>
      <rPr>
        <sz val="10"/>
        <color theme="1"/>
        <rFont val="Arial"/>
        <family val="2"/>
      </rPr>
      <t xml:space="preserve"> Umweltbezogener Gesundheitsschutz</t>
    </r>
  </si>
  <si>
    <r>
      <t>532A04</t>
    </r>
    <r>
      <rPr>
        <sz val="10"/>
        <color theme="1"/>
        <rFont val="Arial"/>
        <family val="2"/>
      </rPr>
      <t xml:space="preserve"> Hyg. Überwachung von Einrichtungen – Trink- und Badewasser</t>
    </r>
  </si>
  <si>
    <t>beachte:</t>
  </si>
  <si>
    <t>Die Gehaltssteigerungen 2009 beliefen sich auf 2,8% für das gesamte Jahr bei den Beschäftigten und auf 3% für März bis Dezember 09 bei den Beamten zuzügl. 40 Euro pro Monat. Für die Gehaltssteigerungen im Gesamtjahr 2009 wird deshalb ein Näherungswert von 2,8% über Alles angenommen.</t>
  </si>
  <si>
    <t>Teilleistung</t>
  </si>
  <si>
    <t>Std. satz</t>
  </si>
  <si>
    <t>Zeit-bedarf Std.</t>
  </si>
  <si>
    <t>Std. satz x Zeit</t>
  </si>
  <si>
    <t>neue Gebühr</t>
  </si>
  <si>
    <t>Infektionsschutz</t>
  </si>
  <si>
    <r>
      <t>53226000</t>
    </r>
    <r>
      <rPr>
        <sz val="9"/>
        <rFont val="Arial"/>
        <family val="2"/>
      </rPr>
      <t xml:space="preserve"> Infektionsschutz</t>
    </r>
  </si>
  <si>
    <r>
      <t xml:space="preserve">532A03 </t>
    </r>
    <r>
      <rPr>
        <sz val="9"/>
        <rFont val="Arial"/>
        <family val="2"/>
      </rPr>
      <t>und</t>
    </r>
    <r>
      <rPr>
        <b/>
        <sz val="9"/>
        <rFont val="Arial"/>
        <family val="2"/>
      </rPr>
      <t xml:space="preserve"> 532A05</t>
    </r>
    <r>
      <rPr>
        <sz val="9"/>
        <rFont val="Arial"/>
        <family val="2"/>
      </rPr>
      <t xml:space="preserve"> Hyg. Überwachung von Einrichtungen</t>
    </r>
  </si>
  <si>
    <t>Überwachung der Einhaltung der Infektionshygiene nach § 36 IfSG und § 9 ÖGDG. Erstbegehung in den zu überwachenden Einrichtungen</t>
  </si>
  <si>
    <t>gebüh-renfrei</t>
  </si>
  <si>
    <t>gebührenfrei</t>
  </si>
  <si>
    <t>Die Erstbegehung in den Betrieben soll kostenlos sein, jede notwendige Nachbegehung aufgrund einer Beanstandung soll nach Zeitaufwand berechnet werden. Der Stundensatz wird als Mischstundensatz über beide Kostenträger, 532A03 und 532A05 berechnet, da dieser Tatbestand für beide Bereiche gilt.</t>
  </si>
  <si>
    <t>- Zusätzliche Überwachungstermine bei hygienischen Beanstandungen, Arbeitsaufwand bis 1 Stunde</t>
  </si>
  <si>
    <t>- Zuschlag für jede weitere angefangene 1/2 Stunde</t>
  </si>
  <si>
    <r>
      <t>532A07</t>
    </r>
    <r>
      <rPr>
        <sz val="9"/>
        <rFont val="Arial"/>
        <family val="2"/>
      </rPr>
      <t xml:space="preserve"> Erstbelehrung im Lebensmittelbereich</t>
    </r>
  </si>
  <si>
    <t>Ermächtigung zur Durchführung von Belehrungen nach § 43 Abs. 1 IfSG</t>
  </si>
  <si>
    <t>Wertgebühr, wirtschaftlicher Nutzen wird mit 200 € bewertet.</t>
  </si>
  <si>
    <t>Durchführung einer Belehrung nach § 43 Abs. 1 IfSG</t>
  </si>
  <si>
    <t>- für ehrenamtlich Tätige</t>
  </si>
  <si>
    <t>Politisches Ziel der Verwaltungsspitze, Unterstützung des Ehrenamts (soziale Zwecke, Lenkungszwecke, öffentliches Interesse).</t>
  </si>
  <si>
    <t>Fertigung eines Duplikats einer Bescheinigung der Belehrung nach § 43 Abs. 1 IfSG</t>
  </si>
  <si>
    <r>
      <t>532B02</t>
    </r>
    <r>
      <rPr>
        <sz val="9"/>
        <rFont val="Arial"/>
        <family val="2"/>
      </rPr>
      <t xml:space="preserve"> Ärztliche Beratung/ Untersu-chung für Menschen mit Infektionskrank-heiten</t>
    </r>
  </si>
  <si>
    <t>Untersuchung auf und Impfung gegen sexuell übertragbare Krankheiten nach § 19 Abs. 1 IfSG - ggf. anfallende Kosten für Labor und Impfstoff werden als Auslagen erhoben -</t>
  </si>
  <si>
    <t>gebührenfrei, nur Auslagen werden erhoben!</t>
  </si>
  <si>
    <t>Anonymer AIDS-Test nach §7 ÖGDG</t>
  </si>
  <si>
    <t>kostenfrei</t>
  </si>
  <si>
    <t>AIDS-Test mit schriftlicher Befundbestätigung incl. evtl. anfallender Laborkosten</t>
  </si>
  <si>
    <t>Gebühr incl. Auslagen für Laborkosten.</t>
  </si>
  <si>
    <r>
      <t>532B06</t>
    </r>
    <r>
      <rPr>
        <sz val="9"/>
        <rFont val="Arial"/>
        <family val="2"/>
      </rPr>
      <t xml:space="preserve"> Ärztliche Beratung und Untersuchung für Menschen mit Tuberkulose</t>
    </r>
  </si>
  <si>
    <t>Ärztliche TB-Untersuchung mit Bescheinigung und</t>
  </si>
  <si>
    <t>- Tuberkulintest</t>
  </si>
  <si>
    <t>Gebühr incl. Sachkosten für Tuberkulin</t>
  </si>
  <si>
    <t>- Röntgenuntersuchung</t>
  </si>
  <si>
    <t>Gebühr incl. Sachkosten für Film, Entwicklung, Entsorgung etc.</t>
  </si>
  <si>
    <t>Kurze Ärztliche Bescheinigung über das Befundergebnis oder ärztliches Zeugnis mit kurzer gutachterlicher Äußerung über eine labordiagnostische Untersuchung oder eine Röntgenuntersuchung, sofern diese nicht bereits Teil einer ärztlichen TB-Untersuchung sind.</t>
  </si>
  <si>
    <t>Sachkosten für TB-Untersuchungen von Polizeibewerbern</t>
  </si>
  <si>
    <t>Sachkosten direkt 16.223€ + Gemeinkosten 170.356€ + Abschreibungen 3.553 € = 190.132 €; daraus 0,1% Anteil am Aufwand des KTrägers = 190,13 €. Aufgeteilt auf 5 Bewerber pro Jahr = 38,02 € Sachkosten pro Bewerber</t>
  </si>
  <si>
    <r>
      <t>532S01</t>
    </r>
    <r>
      <rPr>
        <sz val="9"/>
        <rFont val="Arial"/>
        <family val="2"/>
      </rPr>
      <t xml:space="preserve"> Leichenschau-scheine</t>
    </r>
  </si>
  <si>
    <t>Schriftl. Auskünfte aus Todesbescheinigungen</t>
  </si>
  <si>
    <t>Heilpraktikerüberprüfungen</t>
  </si>
  <si>
    <t>bisherige Gebühr lt. Satzung</t>
  </si>
  <si>
    <t>Verhältnis</t>
  </si>
  <si>
    <t>Fall-zahlen</t>
  </si>
  <si>
    <t>Vollkosten 2009 und gleichzeitig Plankosten 2010</t>
  </si>
  <si>
    <t>Errechnete Einzelgebühr</t>
  </si>
  <si>
    <t>Errechnete Steigerung</t>
  </si>
  <si>
    <t>Gebühr verbleibt wie bisher</t>
  </si>
  <si>
    <t>Schriftliche Überprüfung allgemein u. Psychotherapie</t>
  </si>
  <si>
    <t>Mündliche Überprüfung allgemein</t>
  </si>
  <si>
    <t>Mündliche Überprüfung (Psychotherapie Tätige)</t>
  </si>
  <si>
    <t>Verschieben der Überprüfung</t>
  </si>
  <si>
    <t>Fernbleiben von der Überprüfung</t>
  </si>
  <si>
    <t>Bearbeitungsgebühr bei verspäteter Rücknahme</t>
  </si>
  <si>
    <t>Mündliche Heilpraktikerüberprüfung, eingeschränkt auf in der Physiotherapie und der Chiropraktik Tätige werden an die mündliche Überprüfung der allgemeinen Heilpraktikerüberprüfung angelehnt, da der Aufwand nahezu identisch ist. Die Überprüfungen sind vom Gesundheitsamt anzubieten, sie mussten bisher aber noch nicht durchgeführt werden. Vorschlag zur Gebührenhöhe:  285,00 €.</t>
  </si>
  <si>
    <t>Stundensatz</t>
  </si>
  <si>
    <t>Dauer in Std.</t>
  </si>
  <si>
    <t>Neue Gebühr</t>
  </si>
  <si>
    <t>Akteneinsicht bei Heilpraktikerüberprüfungen</t>
  </si>
  <si>
    <t>Großer Aufwand, da die Prüflinge häufig die Prüfungsergebnisse anzweifeln. Dafür ist Aufsichtspersonal abzustellen. In der Regel ist ein Arzt hierfür gebunden, da regelmäßig auch fachliche Fragen gestellt werden. Die Prüflinge wünschen dann auch Kopien ihrer Prüfungen.</t>
  </si>
  <si>
    <t>Zusendung der schriftlichen Überprüfungsunterlagen der letzten allgemeinen Heilpraktikerüberprüfung</t>
  </si>
  <si>
    <t>Zusendung der Unterlagen zur Prüfungsvorbereitung</t>
  </si>
  <si>
    <t>Die Berechnung der Gebühren für die Heilpraktikerüberprüfungen werden aus den Gebührensätzen vor dem neuen Landesgebührengesetz hergeleitet. Die Gebühren waren damals mit allen Gesundheitsämtern abgestimmt und akzeptiert. Auf diese damaligen Gebühren wird der Faktor 2,5 angewendet. Die Weitergabe des jetzt erhöhten Betrags erscheint in Anbetracht der Tatsache, dass neben den Gebühren für schriftliche und mündliche Überprüfung noch Gebühren für die Antragsstellung und die Erlaubnis hinzukommen, als zu hoch. Es werden deshalb die bestehenden Gebührensätze nicht erhöht, die neu errechneten Einzelgebühren kommen nicht zur Anwendung!!</t>
  </si>
  <si>
    <t>Kinder- und Jugendärztliche Leistungen</t>
  </si>
  <si>
    <t>Kosten-stelle</t>
  </si>
  <si>
    <t>Kosten-träger</t>
  </si>
  <si>
    <t>Misch-stunden-satz</t>
  </si>
  <si>
    <t>Zeit-dauer</t>
  </si>
  <si>
    <t>kalkulierte Gebühr</t>
  </si>
  <si>
    <r>
      <t>53316000</t>
    </r>
    <r>
      <rPr>
        <sz val="10"/>
        <rFont val="Arial"/>
        <family val="2"/>
      </rPr>
      <t xml:space="preserve"> Kinder- und Jugendge-sundheit</t>
    </r>
  </si>
  <si>
    <r>
      <t>533A01</t>
    </r>
    <r>
      <rPr>
        <sz val="10"/>
        <rFont val="Arial"/>
        <family val="2"/>
      </rPr>
      <t xml:space="preserve"> Ärztliche Gutachten</t>
    </r>
  </si>
  <si>
    <t>Bescheinigungen bei Lese- und Rechtschreibschwäche und sonstige Gutachten nach Aktenlage - je angefangene 1/4 Stunde Arbeitsaufwand</t>
  </si>
  <si>
    <t>Gutachterliche Tätigkeit, deshalb wird der Mischstundensatz angewendet. Zeitgebühr pro 1/4 Stunde</t>
  </si>
  <si>
    <t>Kinderärztliche Gutachten / Gutachterliche Stellungnahmen in Beihilfeangelegenheiten zu Maßnahmen und Präparaten und zu Reha, Kur und Heilverfahren)</t>
  </si>
  <si>
    <t>Gutachterliche Tätigkeit, deshalb wird der Mischstundensatz angewendet.</t>
  </si>
  <si>
    <t>- bis zu 2 Stunden Arbeitsaufwand</t>
  </si>
  <si>
    <t>- von 2 - 3 Stunden</t>
  </si>
  <si>
    <t>- ab 3 Stunden</t>
  </si>
  <si>
    <t>Sonstige Gutachten mit Untersuchung im Bereich Kinder und Jugendliche</t>
  </si>
  <si>
    <t>Amtsärztliche Bescheinigung  (Sichtvermerk) nach dem Schengener Abkommen und amtsärztliche Bescheinigung/Beglaubigung bei Mitführen von Betäubungsmitteln in Drittländer</t>
  </si>
  <si>
    <t>Wird als Tatbestand aufgenommen, auch im amtsärztlichen Dienst. Reduzierung, da häufig auch Kinder mit regelmäßiger Medikamenteneinnahme und Klienten auf Entzug oder Substitution den Sichtvermerk bei Reisen ins Ausland benötigen. Wurde auf 12€ begrenzt!!</t>
  </si>
  <si>
    <t>Zahnärztliche Leistungen</t>
  </si>
  <si>
    <r>
      <t>53356000</t>
    </r>
    <r>
      <rPr>
        <sz val="10"/>
        <rFont val="Arial"/>
        <family val="2"/>
      </rPr>
      <t xml:space="preserve"> Zahnge-sundheit</t>
    </r>
  </si>
  <si>
    <r>
      <t>533A04</t>
    </r>
    <r>
      <rPr>
        <sz val="10"/>
        <rFont val="Arial"/>
        <family val="2"/>
      </rPr>
      <t xml:space="preserve"> Ärztliche Gutachten</t>
    </r>
  </si>
  <si>
    <t>Zahnärztliche Gutachten/Gutachterliche Stellungnahmen in Beihilfeangelegenheiten - je angefangener 1/4 Stunde Arbeitsaufwand</t>
  </si>
  <si>
    <t xml:space="preserve">Zeitgebühr pro 1/4 Stunde. </t>
  </si>
  <si>
    <t>Auslagen für Befundanforderung von behandelnden Ärzten werden gesondert erhoben !!</t>
  </si>
  <si>
    <t>Gebührentatbestände</t>
  </si>
  <si>
    <t>kalk. Stun-densatz neu</t>
  </si>
  <si>
    <t>Dauer Leis-tung in Std.</t>
  </si>
  <si>
    <t>Berechnete Gebühren-höhe</t>
  </si>
  <si>
    <t>Begründung für Gebührensenkungen/ -erhöhungen</t>
  </si>
  <si>
    <t>Amtsärztliche Leistungen</t>
  </si>
  <si>
    <t>53216000 Amtsärztli-cher Dienst</t>
  </si>
  <si>
    <r>
      <t>532A01</t>
    </r>
    <r>
      <rPr>
        <sz val="8"/>
        <rFont val="Arial"/>
        <family val="2"/>
      </rPr>
      <t xml:space="preserve"> Ärztliche Gutachten</t>
    </r>
  </si>
  <si>
    <t xml:space="preserve">Gutachten zur Frage der Prüfungsfähigkeit, z.B:                         - bei Universitätsprüfungen                                                      - nach § 12 Abs. 1 der Juristenausbildungs- und Prüfungsordnung (JAPrO)                                                    - wegen Schreibverlängerung nach § 18 Abs. 1 der Approbationsordnung für Ärzte                                           - wegen Schreibverlängerung nach § 28 Abs. 2 Ausbildungs- und Prüfungsordnung für den gehobenen Verwaltungsdienst (AprOVwgD) </t>
  </si>
  <si>
    <t>- bis 1 Stunde</t>
  </si>
  <si>
    <t>- von 1 bis 2 Stunden</t>
  </si>
  <si>
    <t>- über 2 Stunden</t>
  </si>
  <si>
    <t>Amtsärztliche Gutachten zur Schul- und Studierfähigkeit</t>
  </si>
  <si>
    <t>Gutachterliche Stellungnahme zu Maßnahmen und Präparaten in Beihilfeangelegenheiten</t>
  </si>
  <si>
    <t>- nach Aktenlage bis 1 Stunde</t>
  </si>
  <si>
    <t>- nach Aktenlage von 1 bis 2 Stunden</t>
  </si>
  <si>
    <t>- nach Aktenlage über 2 Stunden</t>
  </si>
  <si>
    <t>- mit Untersuchung zusätzlich</t>
  </si>
  <si>
    <t>Gutachterliche Stellungnahme zu Reha, Kur, Heilverfahren in Beihilfeangelegenheiten</t>
  </si>
  <si>
    <t>- nach Aktenlage von 2 bis 5 Stunden</t>
  </si>
  <si>
    <t>- nach Aktenlage über 5 Stunden</t>
  </si>
  <si>
    <t>Gutachten für Bescheinigungen für das Finanzamt, z.B. steuerliche Anerkennung als außergewöhnliche Belastungen</t>
  </si>
  <si>
    <t>Zeitgebühr pro 1/4 Stunde</t>
  </si>
  <si>
    <t>Gutachten für Kindergeldkasse nach Bundeskindergeldgesetz</t>
  </si>
  <si>
    <t>Beachte: Reduzierung der kalkulierten Gebühr wg. sozialer Komponente. Die Belastung für die Familien sind trotz des ggf. weitergezahlten Kindergelds sehr hoch, richtiger ist, dass das Kindergeld hier eher Nachteilsausgleich ist. Würde der Intention zur finanziellen Unterstützung zuwiderlaufen. Die Kinder können nicht arbeiten, Eltern müssen für den Lebensunterhalt aufkommen.</t>
  </si>
  <si>
    <t>Begutachtung von Beschäftigten nach § 33 TVöD</t>
  </si>
  <si>
    <t>Amtsärztliche Gutachten bei Ausgrabung und/oder Umbettung</t>
  </si>
  <si>
    <t>neuer Gebührentatbestand</t>
  </si>
  <si>
    <t>Untersuchung zur Schul- und Sportbefreiung mit amtsärztlicher Bescheinigung</t>
  </si>
  <si>
    <t>Ärztliche Untersuchung nach Fahrerlaubnisverordnung (Erlaubnis für Busse und Taxen, LKW, PKW)</t>
  </si>
  <si>
    <t>- bis 2 Stunden</t>
  </si>
  <si>
    <r>
      <t xml:space="preserve">Einstellungsuntersuchung von Beamten </t>
    </r>
    <r>
      <rPr>
        <b/>
        <sz val="8"/>
        <rFont val="Arial"/>
        <family val="2"/>
      </rPr>
      <t>außer</t>
    </r>
    <r>
      <rPr>
        <sz val="8"/>
        <rFont val="Arial"/>
        <family val="2"/>
      </rPr>
      <t xml:space="preserve"> für den allgemeinen Justizvollzugsdienst</t>
    </r>
  </si>
  <si>
    <r>
      <t xml:space="preserve">Einstellungsuntersuchung von Beamten </t>
    </r>
    <r>
      <rPr>
        <b/>
        <sz val="8"/>
        <rFont val="Arial"/>
        <family val="2"/>
      </rPr>
      <t>in</t>
    </r>
    <r>
      <rPr>
        <sz val="8"/>
        <rFont val="Arial"/>
        <family val="2"/>
      </rPr>
      <t xml:space="preserve"> den allgemeinen Justizvollzugsdienst</t>
    </r>
  </si>
  <si>
    <t>Amtsärztliche Untersuchung der Dienstfähigkeit von Beamten nach §§ 6, 53-57 LBG</t>
  </si>
  <si>
    <t>- bis 4 Stunden</t>
  </si>
  <si>
    <t>- über 4 Stunden</t>
  </si>
  <si>
    <t>Amtsärztliche Untersuchung von Beamten bezüglich einer Deputatsermäßigung nach §§ 6, 53-57 LBG</t>
  </si>
  <si>
    <t>Amtsärztliche Untersuchung von Beamten wegen eines Dienstunfalls nach §§ 30 ff Beamtenversorgungsgesetz</t>
  </si>
  <si>
    <t>- bis 3 Stunden</t>
  </si>
  <si>
    <t>- über 3 Stunden</t>
  </si>
  <si>
    <t>Amtsärztliche Untersuchung von Beamten zur Frage der Reaktivierung nach §§ 6, 53-57 LBG</t>
  </si>
  <si>
    <t>Amtsärztliche Untersuchungen für Adoptionen nach § 1741 Abs. 1 BGB, § 7 Abs. 3 Adoptionsvermittlungsgesetz</t>
  </si>
  <si>
    <t>Einstellungsuntersuchung von Beschäftigten nach § 3 Abs. 4 TVöD</t>
  </si>
  <si>
    <t>Einstellungsuntersuchungen für Berufsgenossenschaften</t>
  </si>
  <si>
    <t>Amtsärztliches Zeugnis über frühere Untersuchungen</t>
  </si>
  <si>
    <t>Amtsärztliche Untersuchungen von Beamten nach der JugendschutzVO</t>
  </si>
  <si>
    <t>Ärztliche Untersuchung Eignung als Fahrlehrer</t>
  </si>
  <si>
    <t>Amtsärztliche Bescheinigung über das Befundergebnis oder eine labordiagnostische Untersuchung</t>
  </si>
  <si>
    <t>Bestätigung ärztlicher Atteste zur Vorlage im Ausland und Bescheinigung an selbständig tätige Medizinalpersonen zur Vorlage bei Krankenkassen</t>
  </si>
  <si>
    <t>Amtsärztliche Bescheinigung  (Sichtvermerk) nach dem Schengener Abkommen und amtsärztliche Bescheinigung/Beglaubigung bei Mitführen von Betäubungsmittel in Drittländer</t>
  </si>
  <si>
    <t>Reduzierung, da häufig auch Kinder mit regelmäßiger Medikamenteneinnahme und Klienten auf Entzug oder Substitution den Sichtvermerk bei Reisen ins Ausland benötigen. Änderungen abgestimmt mit 53-3.1</t>
  </si>
  <si>
    <t>Amtsärztliche Gutachten auf gesundheitliche Eignung als Heilpraktiker</t>
  </si>
  <si>
    <t>Sonstige Amtsärztliche Gutachten mit und ohne Untersuchung, wenn kein spezieller Gebührentatbestand einschlägig.</t>
  </si>
  <si>
    <t xml:space="preserve"> -  Arbeitsaufwand für die 1. Stunde</t>
  </si>
  <si>
    <t>Nervenärztliche Leistungen</t>
  </si>
  <si>
    <r>
      <t>532A10</t>
    </r>
    <r>
      <rPr>
        <sz val="8"/>
        <rFont val="Arial"/>
        <family val="2"/>
      </rPr>
      <t xml:space="preserve"> Ärztliche Gutachten Psychiatrie</t>
    </r>
  </si>
  <si>
    <t>Nervenärztliche Begutachtungen / Stellungnahmen in Beihilfeangelegenheiten zur Frage ambulanter Behandlungen bzw. Notwendigkeit stationärer Behandlungen</t>
  </si>
  <si>
    <t>- bis 1,5 Stunden Arbeitsaufwand</t>
  </si>
  <si>
    <t>- ab 1,5 bis 3 Stunden</t>
  </si>
  <si>
    <t>Nervenärztliche Begutachtung von Beschäftigten zur Frage der Arbeitsfähigkeit bzw. Notwendigkeit einer Rentenantragstellung nach § 3 Abs. 4 TVöD</t>
  </si>
  <si>
    <t>- bis zu 3 Stunden Arbeitsaufwand</t>
  </si>
  <si>
    <t>- von 3 bis 5 Stunden</t>
  </si>
  <si>
    <t>- ab 5 Stunden</t>
  </si>
  <si>
    <t>Nervenärztliche Begutachtung zur Frage der Dienstfähigkeit von Beamten</t>
  </si>
  <si>
    <t>Nervenärztliche Gutachten zur Frage der Prüfungsfähigkeit bei Universitätsprüfungen</t>
  </si>
  <si>
    <t>Nervenärztliche Gutachten für die Ausstellung einer Bescheinigung der Notwendigkeit einer ambulanten psychotherapeutischen Behandlung für das Finanzamt, z.B. steuerliche Anerkennung als außergewöhnliche Belastung</t>
  </si>
  <si>
    <t>Nervenärztliche Gutachten zur Vorlage bei der Kindergeldkasse nach Bundeskindergeldgesetz</t>
  </si>
  <si>
    <t>Nervenärztliche Gutachten zur Schul- und Studierfähigkeit</t>
  </si>
  <si>
    <t>Terminabsage/Terminverschiebung/Terminausfall, sofern nicht 32.40/32.41 einschlägig</t>
  </si>
  <si>
    <t>Festgebühr für 1/4 Stunde</t>
  </si>
  <si>
    <t>Kalkulierter Mischstundensatz aller Gutachten: 89,93 €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</si>
</sst>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 [$€-407]"/>
    <numFmt numFmtId="166" formatCode="#,##0.0_ ;[Red]\-#,##0.0\ "/>
    <numFmt numFmtId="167" formatCode="0.0%"/>
    <numFmt numFmtId="168" formatCode="#,##0\ &quot;€&quot;"/>
    <numFmt numFmtId="169" formatCode="0.0"/>
  </numFmts>
  <fonts count="43">
    <font>
      <sz val="10"/>
      <color theme="1"/>
      <name val="Arial"/>
      <family val="2"/>
    </font>
    <font>
      <sz val="10"/>
      <color indexed="8"/>
      <name val="Arial"/>
      <family val="2"/>
    </font>
    <font>
      <sz val="10"/>
      <name val="Arial"/>
      <family val="2"/>
    </font>
    <font>
      <b/>
      <sz val="10"/>
      <name val="Arial"/>
      <family val="2"/>
    </font>
    <font>
      <b/>
      <sz val="12"/>
      <name val="Arial"/>
      <family val="2"/>
    </font>
    <font>
      <sz val="10"/>
      <color indexed="57"/>
      <name val="Arial"/>
      <family val="2"/>
    </font>
    <font>
      <b/>
      <sz val="8"/>
      <name val="Arial"/>
      <family val="2"/>
    </font>
    <font>
      <b/>
      <sz val="9"/>
      <name val="Arial"/>
      <family val="2"/>
    </font>
    <font>
      <b/>
      <sz val="11"/>
      <name val="Arial"/>
      <family val="2"/>
    </font>
    <font>
      <sz val="9"/>
      <name val="Arial"/>
      <family val="2"/>
    </font>
    <font>
      <sz val="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44" fontId="2" fillId="0" borderId="0" applyFont="0" applyFill="0" applyBorder="0" applyAlignment="0" applyProtection="0"/>
    <xf numFmtId="0" fontId="33" fillId="28" borderId="0" applyNumberFormat="0" applyBorder="0" applyAlignment="0" applyProtection="0"/>
    <xf numFmtId="0" fontId="3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35" fillId="31" borderId="0" applyNumberFormat="0" applyBorder="0" applyAlignment="0" applyProtection="0"/>
    <xf numFmtId="0" fontId="2" fillId="0" borderId="0">
      <alignment/>
      <protection/>
    </xf>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41" fillId="0" borderId="0" applyNumberFormat="0" applyFill="0" applyBorder="0" applyAlignment="0" applyProtection="0"/>
    <xf numFmtId="0" fontId="42" fillId="32" borderId="9" applyNumberFormat="0" applyAlignment="0" applyProtection="0"/>
  </cellStyleXfs>
  <cellXfs count="139">
    <xf numFmtId="0" fontId="0" fillId="0" borderId="0" xfId="0" applyAlignment="1">
      <alignment/>
    </xf>
    <xf numFmtId="0" fontId="3" fillId="0" borderId="0" xfId="53" applyFont="1" applyAlignment="1">
      <alignment wrapText="1"/>
      <protection/>
    </xf>
    <xf numFmtId="0" fontId="4" fillId="0" borderId="0" xfId="53" applyFont="1" applyAlignment="1">
      <alignment/>
      <protection/>
    </xf>
    <xf numFmtId="0" fontId="3" fillId="0" borderId="0" xfId="53" applyFont="1" applyAlignment="1">
      <alignment vertical="top" wrapText="1"/>
      <protection/>
    </xf>
    <xf numFmtId="49" fontId="2" fillId="0" borderId="0" xfId="53" applyNumberFormat="1" applyFont="1" applyAlignment="1">
      <alignment vertical="top" wrapText="1"/>
      <protection/>
    </xf>
    <xf numFmtId="0" fontId="2" fillId="0" borderId="0" xfId="53" applyFont="1">
      <alignment/>
      <protection/>
    </xf>
    <xf numFmtId="0" fontId="2" fillId="0" borderId="0" xfId="53" applyFont="1" applyAlignment="1">
      <alignment vertical="top" wrapText="1"/>
      <protection/>
    </xf>
    <xf numFmtId="0" fontId="2" fillId="0" borderId="0" xfId="53">
      <alignment/>
      <protection/>
    </xf>
    <xf numFmtId="164" fontId="2" fillId="0" borderId="0" xfId="62" applyNumberFormat="1" applyFont="1" applyAlignment="1">
      <alignment vertical="top" wrapText="1"/>
    </xf>
    <xf numFmtId="0" fontId="2" fillId="0" borderId="0" xfId="53" applyFont="1" applyAlignment="1">
      <alignment vertical="top"/>
      <protection/>
    </xf>
    <xf numFmtId="164" fontId="2" fillId="0" borderId="0" xfId="53" applyNumberFormat="1" applyFont="1" applyAlignment="1">
      <alignment vertical="top"/>
      <protection/>
    </xf>
    <xf numFmtId="165" fontId="2" fillId="0" borderId="0" xfId="62" applyNumberFormat="1" applyFont="1" applyAlignment="1">
      <alignment vertical="top" wrapText="1"/>
    </xf>
    <xf numFmtId="0" fontId="4" fillId="0" borderId="0" xfId="53" applyFont="1" applyAlignment="1">
      <alignment vertical="top"/>
      <protection/>
    </xf>
    <xf numFmtId="0" fontId="2" fillId="0" borderId="0" xfId="53" applyNumberFormat="1" applyFont="1" applyAlignment="1">
      <alignment vertical="top" wrapText="1"/>
      <protection/>
    </xf>
    <xf numFmtId="49" fontId="5" fillId="0" borderId="0" xfId="53" applyNumberFormat="1" applyFont="1" applyAlignment="1">
      <alignment vertical="top" wrapText="1"/>
      <protection/>
    </xf>
    <xf numFmtId="0" fontId="3" fillId="0" borderId="10" xfId="53" applyFont="1" applyBorder="1">
      <alignment/>
      <protection/>
    </xf>
    <xf numFmtId="0" fontId="2" fillId="0" borderId="10" xfId="53" applyBorder="1">
      <alignment/>
      <protection/>
    </xf>
    <xf numFmtId="49" fontId="6" fillId="0" borderId="10" xfId="53" applyNumberFormat="1" applyFont="1" applyBorder="1" applyAlignment="1">
      <alignment wrapText="1"/>
      <protection/>
    </xf>
    <xf numFmtId="49" fontId="2" fillId="0" borderId="0" xfId="53" applyNumberFormat="1" applyAlignment="1">
      <alignment wrapText="1"/>
      <protection/>
    </xf>
    <xf numFmtId="167" fontId="2" fillId="0" borderId="10" xfId="53" applyNumberFormat="1" applyFont="1" applyBorder="1">
      <alignment/>
      <protection/>
    </xf>
    <xf numFmtId="166" fontId="2" fillId="0" borderId="10" xfId="53" applyNumberFormat="1" applyBorder="1">
      <alignment/>
      <protection/>
    </xf>
    <xf numFmtId="0" fontId="3" fillId="0" borderId="10" xfId="53" applyFont="1" applyBorder="1" applyAlignment="1">
      <alignment wrapText="1"/>
      <protection/>
    </xf>
    <xf numFmtId="6" fontId="2" fillId="0" borderId="10" xfId="53" applyNumberFormat="1" applyBorder="1">
      <alignment/>
      <protection/>
    </xf>
    <xf numFmtId="8" fontId="2" fillId="0" borderId="10" xfId="53" applyNumberFormat="1" applyFont="1" applyBorder="1">
      <alignment/>
      <protection/>
    </xf>
    <xf numFmtId="49" fontId="3" fillId="0" borderId="10" xfId="53" applyNumberFormat="1" applyFont="1" applyBorder="1" applyAlignment="1">
      <alignment wrapText="1"/>
      <protection/>
    </xf>
    <xf numFmtId="166" fontId="2" fillId="0" borderId="10" xfId="53" applyNumberFormat="1" applyBorder="1" applyAlignment="1">
      <alignment/>
      <protection/>
    </xf>
    <xf numFmtId="44" fontId="0" fillId="0" borderId="10" xfId="46" applyFont="1" applyBorder="1" applyAlignment="1">
      <alignment/>
    </xf>
    <xf numFmtId="6" fontId="3" fillId="0" borderId="10" xfId="53" applyNumberFormat="1" applyFont="1" applyBorder="1" applyAlignment="1">
      <alignment horizontal="right"/>
      <protection/>
    </xf>
    <xf numFmtId="8" fontId="3" fillId="0" borderId="10" xfId="53" applyNumberFormat="1" applyFont="1" applyBorder="1">
      <alignment/>
      <protection/>
    </xf>
    <xf numFmtId="49" fontId="2" fillId="0" borderId="10" xfId="53" applyNumberFormat="1" applyBorder="1" applyAlignment="1">
      <alignment wrapText="1"/>
      <protection/>
    </xf>
    <xf numFmtId="0" fontId="2" fillId="0" borderId="10" xfId="53" applyBorder="1" applyAlignment="1">
      <alignment vertical="top" wrapText="1"/>
      <protection/>
    </xf>
    <xf numFmtId="167" fontId="2" fillId="0" borderId="10" xfId="53" applyNumberFormat="1" applyFont="1" applyBorder="1" applyAlignment="1">
      <alignment wrapText="1"/>
      <protection/>
    </xf>
    <xf numFmtId="168" fontId="2" fillId="0" borderId="10" xfId="53" applyNumberFormat="1" applyBorder="1">
      <alignment/>
      <protection/>
    </xf>
    <xf numFmtId="3" fontId="2" fillId="0" borderId="10" xfId="53" applyNumberFormat="1" applyBorder="1">
      <alignment/>
      <protection/>
    </xf>
    <xf numFmtId="166" fontId="2" fillId="0" borderId="10" xfId="53" applyNumberFormat="1" applyBorder="1" applyAlignment="1">
      <alignment wrapText="1"/>
      <protection/>
    </xf>
    <xf numFmtId="167" fontId="2" fillId="0" borderId="10" xfId="53" applyNumberFormat="1" applyBorder="1" applyAlignment="1">
      <alignment wrapText="1"/>
      <protection/>
    </xf>
    <xf numFmtId="0" fontId="2" fillId="0" borderId="10" xfId="53" applyBorder="1" applyAlignment="1">
      <alignment wrapText="1"/>
      <protection/>
    </xf>
    <xf numFmtId="0" fontId="2" fillId="0" borderId="0" xfId="53" applyAlignment="1">
      <alignment vertical="top" wrapText="1"/>
      <protection/>
    </xf>
    <xf numFmtId="166" fontId="2" fillId="0" borderId="0" xfId="53" applyNumberFormat="1" applyAlignment="1">
      <alignment vertical="top" wrapText="1"/>
      <protection/>
    </xf>
    <xf numFmtId="166" fontId="2" fillId="0" borderId="0" xfId="53" applyNumberFormat="1" applyAlignment="1">
      <alignment wrapText="1"/>
      <protection/>
    </xf>
    <xf numFmtId="167" fontId="2" fillId="0" borderId="0" xfId="53" applyNumberFormat="1" applyAlignment="1">
      <alignment wrapText="1"/>
      <protection/>
    </xf>
    <xf numFmtId="0" fontId="2" fillId="0" borderId="0" xfId="53" applyAlignment="1">
      <alignment wrapText="1"/>
      <protection/>
    </xf>
    <xf numFmtId="167" fontId="2" fillId="0" borderId="0" xfId="53" applyNumberFormat="1">
      <alignment/>
      <protection/>
    </xf>
    <xf numFmtId="166" fontId="2" fillId="0" borderId="0" xfId="53" applyNumberFormat="1">
      <alignment/>
      <protection/>
    </xf>
    <xf numFmtId="169" fontId="2" fillId="0" borderId="0" xfId="53" applyNumberFormat="1">
      <alignment/>
      <protection/>
    </xf>
    <xf numFmtId="49" fontId="7" fillId="0" borderId="0" xfId="53" applyNumberFormat="1" applyFont="1" applyAlignment="1">
      <alignment wrapText="1"/>
      <protection/>
    </xf>
    <xf numFmtId="49" fontId="3" fillId="0" borderId="0" xfId="53" applyNumberFormat="1" applyFont="1" applyAlignment="1">
      <alignment wrapText="1"/>
      <protection/>
    </xf>
    <xf numFmtId="49" fontId="8" fillId="0" borderId="0" xfId="53" applyNumberFormat="1" applyFont="1" applyAlignment="1">
      <alignment/>
      <protection/>
    </xf>
    <xf numFmtId="49" fontId="9" fillId="0" borderId="0" xfId="53" applyNumberFormat="1" applyFont="1" applyAlignment="1">
      <alignment wrapText="1"/>
      <protection/>
    </xf>
    <xf numFmtId="8" fontId="9" fillId="0" borderId="0" xfId="53" applyNumberFormat="1" applyFont="1">
      <alignment/>
      <protection/>
    </xf>
    <xf numFmtId="0" fontId="9" fillId="0" borderId="0" xfId="53" applyFont="1">
      <alignment/>
      <protection/>
    </xf>
    <xf numFmtId="0" fontId="9" fillId="0" borderId="0" xfId="53" applyFont="1" applyAlignment="1">
      <alignment wrapText="1"/>
      <protection/>
    </xf>
    <xf numFmtId="8" fontId="9" fillId="0" borderId="0" xfId="53" applyNumberFormat="1" applyFont="1" applyAlignment="1">
      <alignment wrapText="1"/>
      <protection/>
    </xf>
    <xf numFmtId="168" fontId="9" fillId="0" borderId="0" xfId="53" applyNumberFormat="1" applyFont="1">
      <alignment/>
      <protection/>
    </xf>
    <xf numFmtId="164" fontId="9" fillId="0" borderId="0" xfId="62" applyNumberFormat="1" applyFont="1" applyAlignment="1">
      <alignment wrapText="1"/>
    </xf>
    <xf numFmtId="164" fontId="9" fillId="0" borderId="0" xfId="53" applyNumberFormat="1" applyFont="1">
      <alignment/>
      <protection/>
    </xf>
    <xf numFmtId="165" fontId="9" fillId="0" borderId="0" xfId="62" applyNumberFormat="1" applyFont="1" applyAlignment="1">
      <alignment wrapText="1"/>
    </xf>
    <xf numFmtId="0" fontId="7" fillId="0" borderId="0" xfId="53" applyFont="1" applyAlignment="1">
      <alignment wrapText="1"/>
      <protection/>
    </xf>
    <xf numFmtId="165" fontId="9" fillId="0" borderId="0" xfId="53" applyNumberFormat="1" applyFont="1">
      <alignment/>
      <protection/>
    </xf>
    <xf numFmtId="0" fontId="9" fillId="0" borderId="0" xfId="53" applyNumberFormat="1" applyFont="1" applyAlignment="1">
      <alignment wrapText="1"/>
      <protection/>
    </xf>
    <xf numFmtId="0" fontId="3" fillId="0" borderId="0" xfId="53" applyFont="1">
      <alignment/>
      <protection/>
    </xf>
    <xf numFmtId="44" fontId="0" fillId="0" borderId="0" xfId="46" applyFont="1" applyAlignment="1">
      <alignment/>
    </xf>
    <xf numFmtId="10" fontId="0" fillId="0" borderId="0" xfId="46" applyNumberFormat="1" applyFont="1" applyAlignment="1">
      <alignment/>
    </xf>
    <xf numFmtId="44" fontId="2" fillId="0" borderId="0" xfId="53" applyNumberFormat="1">
      <alignment/>
      <protection/>
    </xf>
    <xf numFmtId="3" fontId="0" fillId="0" borderId="0" xfId="46" applyNumberFormat="1" applyFont="1" applyAlignment="1">
      <alignment/>
    </xf>
    <xf numFmtId="9" fontId="0" fillId="0" borderId="0" xfId="51" applyFont="1" applyAlignment="1">
      <alignment/>
    </xf>
    <xf numFmtId="44" fontId="3" fillId="0" borderId="0" xfId="53" applyNumberFormat="1" applyFont="1" applyAlignment="1">
      <alignment wrapText="1"/>
      <protection/>
    </xf>
    <xf numFmtId="8" fontId="2" fillId="0" borderId="0" xfId="53" applyNumberFormat="1">
      <alignment/>
      <protection/>
    </xf>
    <xf numFmtId="6" fontId="2" fillId="0" borderId="0" xfId="53" applyNumberFormat="1">
      <alignment/>
      <protection/>
    </xf>
    <xf numFmtId="0" fontId="2" fillId="0" borderId="0" xfId="53" applyFont="1" applyAlignment="1">
      <alignment wrapText="1"/>
      <protection/>
    </xf>
    <xf numFmtId="49" fontId="3" fillId="0" borderId="0" xfId="62" applyNumberFormat="1" applyFont="1" applyAlignment="1">
      <alignment wrapText="1"/>
    </xf>
    <xf numFmtId="164" fontId="2" fillId="0" borderId="0" xfId="62" applyNumberFormat="1" applyFont="1" applyAlignment="1">
      <alignment wrapText="1"/>
    </xf>
    <xf numFmtId="0" fontId="2" fillId="0" borderId="0" xfId="53" applyFont="1" applyAlignment="1">
      <alignment/>
      <protection/>
    </xf>
    <xf numFmtId="164" fontId="2" fillId="0" borderId="0" xfId="53" applyNumberFormat="1" applyFont="1">
      <alignment/>
      <protection/>
    </xf>
    <xf numFmtId="165" fontId="2" fillId="0" borderId="0" xfId="62" applyNumberFormat="1" applyFont="1" applyAlignment="1">
      <alignment wrapText="1"/>
    </xf>
    <xf numFmtId="49" fontId="2" fillId="0" borderId="0" xfId="53" applyNumberFormat="1" applyFont="1" applyAlignment="1">
      <alignment wrapText="1"/>
      <protection/>
    </xf>
    <xf numFmtId="0" fontId="2" fillId="0" borderId="0" xfId="53" applyAlignment="1">
      <alignment vertical="top"/>
      <protection/>
    </xf>
    <xf numFmtId="49" fontId="4" fillId="0" borderId="0" xfId="53" applyNumberFormat="1" applyFont="1" applyAlignment="1">
      <alignment vertical="top"/>
      <protection/>
    </xf>
    <xf numFmtId="49" fontId="2" fillId="0" borderId="0" xfId="53" applyNumberFormat="1" applyFont="1" applyAlignment="1">
      <alignment/>
      <protection/>
    </xf>
    <xf numFmtId="49" fontId="2" fillId="0" borderId="0" xfId="62" applyNumberFormat="1" applyFont="1" applyAlignment="1">
      <alignment/>
    </xf>
    <xf numFmtId="0" fontId="6" fillId="0" borderId="0" xfId="53" applyFont="1" applyAlignment="1">
      <alignment wrapText="1"/>
      <protection/>
    </xf>
    <xf numFmtId="49" fontId="6" fillId="0" borderId="0" xfId="53" applyNumberFormat="1" applyFont="1" applyAlignment="1">
      <alignment wrapText="1"/>
      <protection/>
    </xf>
    <xf numFmtId="0" fontId="10" fillId="0" borderId="0" xfId="53" applyFont="1" applyAlignment="1">
      <alignment wrapText="1"/>
      <protection/>
    </xf>
    <xf numFmtId="49" fontId="10" fillId="0" borderId="0" xfId="53" applyNumberFormat="1" applyFont="1" applyAlignment="1">
      <alignment wrapText="1"/>
      <protection/>
    </xf>
    <xf numFmtId="0" fontId="8" fillId="0" borderId="0" xfId="53" applyFont="1" applyAlignment="1">
      <alignment/>
      <protection/>
    </xf>
    <xf numFmtId="0" fontId="10" fillId="0" borderId="0" xfId="53" applyFont="1" applyAlignment="1">
      <alignment vertical="top" wrapText="1"/>
      <protection/>
    </xf>
    <xf numFmtId="44" fontId="10" fillId="0" borderId="0" xfId="62" applyFont="1" applyAlignment="1">
      <alignment wrapText="1"/>
    </xf>
    <xf numFmtId="0" fontId="10" fillId="0" borderId="0" xfId="53" applyFont="1">
      <alignment/>
      <protection/>
    </xf>
    <xf numFmtId="164" fontId="10" fillId="0" borderId="0" xfId="53" applyNumberFormat="1" applyFont="1">
      <alignment/>
      <protection/>
    </xf>
    <xf numFmtId="165" fontId="10" fillId="0" borderId="0" xfId="62" applyNumberFormat="1" applyFont="1" applyAlignment="1">
      <alignment wrapText="1"/>
    </xf>
    <xf numFmtId="44" fontId="10" fillId="0" borderId="0" xfId="62" applyFont="1" applyAlignment="1">
      <alignment vertical="top" wrapText="1"/>
    </xf>
    <xf numFmtId="0" fontId="10" fillId="0" borderId="0" xfId="53" applyFont="1" applyAlignment="1">
      <alignment vertical="top"/>
      <protection/>
    </xf>
    <xf numFmtId="164" fontId="10" fillId="0" borderId="0" xfId="53" applyNumberFormat="1" applyFont="1" applyAlignment="1">
      <alignment vertical="top"/>
      <protection/>
    </xf>
    <xf numFmtId="165" fontId="10" fillId="0" borderId="0" xfId="62" applyNumberFormat="1" applyFont="1" applyAlignment="1">
      <alignment vertical="top" wrapText="1"/>
    </xf>
    <xf numFmtId="0" fontId="8" fillId="0" borderId="0" xfId="53" applyFont="1">
      <alignment/>
      <protection/>
    </xf>
    <xf numFmtId="5" fontId="10" fillId="0" borderId="0" xfId="62" applyNumberFormat="1" applyFont="1" applyAlignment="1">
      <alignment/>
    </xf>
    <xf numFmtId="0" fontId="10" fillId="0" borderId="0" xfId="53" applyFont="1" applyAlignment="1">
      <alignment vertical="top" wrapText="1"/>
      <protection/>
    </xf>
    <xf numFmtId="0" fontId="10" fillId="0" borderId="0" xfId="53" applyFont="1">
      <alignment/>
      <protection/>
    </xf>
    <xf numFmtId="49" fontId="3" fillId="0" borderId="10" xfId="53" applyNumberFormat="1" applyFont="1" applyBorder="1" applyAlignment="1">
      <alignment vertical="top" wrapText="1"/>
      <protection/>
    </xf>
    <xf numFmtId="49" fontId="2" fillId="0" borderId="10" xfId="53" applyNumberFormat="1" applyBorder="1" applyAlignment="1">
      <alignment vertical="top" wrapText="1"/>
      <protection/>
    </xf>
    <xf numFmtId="166" fontId="2" fillId="0" borderId="10" xfId="53" applyNumberFormat="1" applyBorder="1" applyAlignment="1">
      <alignment vertical="center"/>
      <protection/>
    </xf>
    <xf numFmtId="44" fontId="0" fillId="0" borderId="10" xfId="46" applyFont="1" applyBorder="1" applyAlignment="1">
      <alignment vertical="center"/>
    </xf>
    <xf numFmtId="0" fontId="3" fillId="0" borderId="10" xfId="53" applyFont="1" applyBorder="1" applyAlignment="1">
      <alignment vertical="top" wrapText="1"/>
      <protection/>
    </xf>
    <xf numFmtId="0" fontId="3" fillId="0" borderId="11" xfId="53" applyFont="1" applyBorder="1" applyAlignment="1">
      <alignment vertical="top" wrapText="1"/>
      <protection/>
    </xf>
    <xf numFmtId="0" fontId="3" fillId="0" borderId="12" xfId="53" applyFont="1" applyBorder="1" applyAlignment="1">
      <alignment vertical="top" wrapText="1"/>
      <protection/>
    </xf>
    <xf numFmtId="0" fontId="2" fillId="0" borderId="12" xfId="53" applyBorder="1" applyAlignment="1">
      <alignment vertical="top" wrapText="1"/>
      <protection/>
    </xf>
    <xf numFmtId="0" fontId="2" fillId="0" borderId="13" xfId="53" applyBorder="1" applyAlignment="1">
      <alignment vertical="top" wrapText="1"/>
      <protection/>
    </xf>
    <xf numFmtId="166" fontId="2" fillId="0" borderId="11" xfId="53" applyNumberFormat="1" applyBorder="1" applyAlignment="1">
      <alignment vertical="center" wrapText="1"/>
      <protection/>
    </xf>
    <xf numFmtId="166" fontId="2" fillId="0" borderId="12" xfId="53" applyNumberFormat="1" applyBorder="1" applyAlignment="1">
      <alignment vertical="center" wrapText="1"/>
      <protection/>
    </xf>
    <xf numFmtId="0" fontId="2" fillId="0" borderId="12" xfId="53" applyBorder="1" applyAlignment="1">
      <alignment vertical="center" wrapText="1"/>
      <protection/>
    </xf>
    <xf numFmtId="0" fontId="2" fillId="0" borderId="13" xfId="53" applyBorder="1" applyAlignment="1">
      <alignment vertical="center" wrapText="1"/>
      <protection/>
    </xf>
    <xf numFmtId="44" fontId="0" fillId="0" borderId="11" xfId="46" applyFont="1" applyBorder="1" applyAlignment="1">
      <alignment vertical="center"/>
    </xf>
    <xf numFmtId="44" fontId="0" fillId="0" borderId="12" xfId="46" applyFont="1" applyBorder="1" applyAlignment="1">
      <alignment vertical="center"/>
    </xf>
    <xf numFmtId="0" fontId="2" fillId="0" borderId="12" xfId="53" applyBorder="1" applyAlignment="1">
      <alignment vertical="center"/>
      <protection/>
    </xf>
    <xf numFmtId="0" fontId="2" fillId="0" borderId="13" xfId="53" applyBorder="1" applyAlignment="1">
      <alignment vertical="center"/>
      <protection/>
    </xf>
    <xf numFmtId="8" fontId="3" fillId="0" borderId="11" xfId="53" applyNumberFormat="1" applyFont="1" applyBorder="1" applyAlignment="1">
      <alignment vertical="center"/>
      <protection/>
    </xf>
    <xf numFmtId="0" fontId="3" fillId="0" borderId="13" xfId="53" applyFont="1" applyBorder="1" applyAlignment="1">
      <alignment vertical="center"/>
      <protection/>
    </xf>
    <xf numFmtId="0" fontId="2" fillId="0" borderId="10" xfId="53" applyBorder="1" applyAlignment="1">
      <alignment vertical="top" wrapText="1"/>
      <protection/>
    </xf>
    <xf numFmtId="0" fontId="2" fillId="0" borderId="10" xfId="53" applyBorder="1" applyAlignment="1">
      <alignment wrapText="1"/>
      <protection/>
    </xf>
    <xf numFmtId="0" fontId="6" fillId="0" borderId="0" xfId="53" applyFont="1" applyAlignment="1">
      <alignment vertical="top" wrapText="1"/>
      <protection/>
    </xf>
    <xf numFmtId="0" fontId="10" fillId="0" borderId="0" xfId="53" applyFont="1" applyAlignment="1">
      <alignment vertical="top" wrapText="1"/>
      <protection/>
    </xf>
    <xf numFmtId="0" fontId="2" fillId="0" borderId="0" xfId="53" applyAlignment="1">
      <alignment wrapText="1"/>
      <protection/>
    </xf>
    <xf numFmtId="0" fontId="10" fillId="0" borderId="0" xfId="53" applyNumberFormat="1" applyFont="1" applyAlignment="1">
      <alignment wrapText="1"/>
      <protection/>
    </xf>
    <xf numFmtId="0" fontId="10" fillId="0" borderId="0" xfId="53" applyFont="1" applyAlignment="1">
      <alignment vertical="top" wrapText="1"/>
      <protection/>
    </xf>
    <xf numFmtId="0" fontId="10" fillId="0" borderId="0" xfId="53" applyFont="1" applyAlignment="1">
      <alignment vertical="center" wrapText="1"/>
      <protection/>
    </xf>
    <xf numFmtId="0" fontId="10" fillId="0" borderId="0" xfId="53" applyFont="1" applyAlignment="1">
      <alignment vertical="center"/>
      <protection/>
    </xf>
    <xf numFmtId="0" fontId="10" fillId="0" borderId="0" xfId="53" applyFont="1" applyAlignment="1">
      <alignment wrapText="1"/>
      <protection/>
    </xf>
    <xf numFmtId="9" fontId="0" fillId="0" borderId="0" xfId="51" applyFont="1" applyAlignment="1">
      <alignment horizontal="center" vertical="center"/>
    </xf>
    <xf numFmtId="0" fontId="2" fillId="0" borderId="0" xfId="53" applyNumberFormat="1" applyFont="1" applyAlignment="1">
      <alignment wrapText="1"/>
      <protection/>
    </xf>
    <xf numFmtId="0" fontId="2" fillId="0" borderId="0" xfId="53" applyNumberFormat="1" applyAlignment="1">
      <alignment wrapText="1"/>
      <protection/>
    </xf>
    <xf numFmtId="44" fontId="2" fillId="0" borderId="0" xfId="53" applyNumberFormat="1" applyFont="1" applyAlignment="1">
      <alignment wrapText="1"/>
      <protection/>
    </xf>
    <xf numFmtId="0" fontId="7" fillId="0" borderId="0" xfId="53" applyFont="1" applyAlignment="1">
      <alignment vertical="top" wrapText="1"/>
      <protection/>
    </xf>
    <xf numFmtId="0" fontId="9" fillId="0" borderId="0" xfId="53" applyFont="1" applyAlignment="1">
      <alignment vertical="top" wrapText="1"/>
      <protection/>
    </xf>
    <xf numFmtId="0" fontId="2" fillId="0" borderId="0" xfId="53" applyAlignment="1">
      <alignment vertical="top" wrapText="1"/>
      <protection/>
    </xf>
    <xf numFmtId="0" fontId="9" fillId="0" borderId="0" xfId="53" applyFont="1" applyAlignment="1">
      <alignment/>
      <protection/>
    </xf>
    <xf numFmtId="164" fontId="2" fillId="0" borderId="0" xfId="62" applyNumberFormat="1" applyFont="1" applyAlignment="1">
      <alignment vertical="top"/>
    </xf>
    <xf numFmtId="0" fontId="2" fillId="0" borderId="0" xfId="53" applyFont="1" applyAlignment="1">
      <alignment vertical="top" wrapText="1"/>
      <protection/>
    </xf>
    <xf numFmtId="0" fontId="3" fillId="0" borderId="0" xfId="53" applyFont="1" applyAlignment="1">
      <alignment vertical="top" wrapText="1"/>
      <protection/>
    </xf>
    <xf numFmtId="0" fontId="2" fillId="0" borderId="0" xfId="53" applyFont="1" applyAlignment="1">
      <alignment vertical="top"/>
      <protection/>
    </xf>
  </cellXfs>
  <cellStyles count="51">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Euro" xfId="46"/>
    <cellStyle name="Gut" xfId="47"/>
    <cellStyle name="Neutral" xfId="48"/>
    <cellStyle name="Notiz" xfId="49"/>
    <cellStyle name="Percent" xfId="50"/>
    <cellStyle name="Prozent 2"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ährung 2" xfId="62"/>
    <cellStyle name="Warnender Text" xfId="63"/>
    <cellStyle name="Zelle überprüfe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P65"/>
  <sheetViews>
    <sheetView tabSelected="1" view="pageLayout" workbookViewId="0" topLeftCell="B1">
      <selection activeCell="H1" sqref="H1"/>
    </sheetView>
  </sheetViews>
  <sheetFormatPr defaultColWidth="11.421875" defaultRowHeight="12.75"/>
  <cols>
    <col min="1" max="1" width="21.8515625" style="7" customWidth="1"/>
    <col min="2" max="4" width="8.421875" style="7" customWidth="1"/>
    <col min="5" max="5" width="10.57421875" style="7" customWidth="1"/>
    <col min="6" max="6" width="6.8515625" style="7" customWidth="1"/>
    <col min="7" max="7" width="8.8515625" style="7" customWidth="1"/>
    <col min="8" max="8" width="33.8515625" style="7" customWidth="1"/>
    <col min="9" max="9" width="8.8515625" style="7" customWidth="1"/>
    <col min="10" max="10" width="10.421875" style="7" customWidth="1"/>
    <col min="11" max="11" width="8.28125" style="7" customWidth="1"/>
    <col min="12" max="12" width="10.140625" style="7" customWidth="1"/>
    <col min="13" max="13" width="9.140625" style="7" customWidth="1"/>
    <col min="14" max="14" width="10.140625" style="7" customWidth="1"/>
    <col min="15" max="15" width="11.57421875" style="7" customWidth="1"/>
    <col min="16" max="16" width="9.421875" style="7" customWidth="1"/>
    <col min="17" max="16384" width="11.421875" style="7" customWidth="1"/>
  </cols>
  <sheetData>
    <row r="1" spans="1:16" ht="17.25" customHeight="1">
      <c r="A1" s="15" t="s">
        <v>33</v>
      </c>
      <c r="B1" s="16"/>
      <c r="C1" s="16"/>
      <c r="D1" s="16"/>
      <c r="E1" s="16"/>
      <c r="F1" s="16"/>
      <c r="G1" s="16"/>
      <c r="H1" s="16"/>
      <c r="I1" s="15"/>
      <c r="J1" s="16"/>
      <c r="K1" s="16"/>
      <c r="L1" s="16"/>
      <c r="M1" s="16"/>
      <c r="N1" s="16"/>
      <c r="O1" s="16"/>
      <c r="P1" s="16"/>
    </row>
    <row r="2" spans="1:16" s="18" customFormat="1" ht="67.5">
      <c r="A2" s="17" t="s">
        <v>34</v>
      </c>
      <c r="B2" s="17" t="s">
        <v>35</v>
      </c>
      <c r="C2" s="17" t="s">
        <v>36</v>
      </c>
      <c r="D2" s="17" t="s">
        <v>37</v>
      </c>
      <c r="E2" s="17" t="s">
        <v>38</v>
      </c>
      <c r="F2" s="17" t="s">
        <v>39</v>
      </c>
      <c r="G2" s="17" t="s">
        <v>40</v>
      </c>
      <c r="H2" s="17" t="s">
        <v>1</v>
      </c>
      <c r="I2" s="17" t="s">
        <v>41</v>
      </c>
      <c r="J2" s="17" t="s">
        <v>42</v>
      </c>
      <c r="K2" s="17" t="s">
        <v>43</v>
      </c>
      <c r="L2" s="17" t="s">
        <v>44</v>
      </c>
      <c r="M2" s="17" t="s">
        <v>45</v>
      </c>
      <c r="N2" s="17" t="s">
        <v>46</v>
      </c>
      <c r="O2" s="17" t="s">
        <v>47</v>
      </c>
      <c r="P2" s="17" t="s">
        <v>3</v>
      </c>
    </row>
    <row r="3" spans="1:16" ht="12.75">
      <c r="A3" s="98" t="s">
        <v>48</v>
      </c>
      <c r="B3" s="100">
        <v>17735.15</v>
      </c>
      <c r="C3" s="100">
        <v>17808.2</v>
      </c>
      <c r="D3" s="100">
        <f>C3*70%</f>
        <v>12465.74</v>
      </c>
      <c r="E3" s="101">
        <v>5125.83</v>
      </c>
      <c r="F3" s="19">
        <v>0.71</v>
      </c>
      <c r="G3" s="20">
        <f>D$3*F3</f>
        <v>8850.6754</v>
      </c>
      <c r="H3" s="21" t="s">
        <v>49</v>
      </c>
      <c r="I3" s="22">
        <v>11577</v>
      </c>
      <c r="J3" s="22">
        <v>198877</v>
      </c>
      <c r="K3" s="22">
        <f>E3*F3</f>
        <v>3639.3392999999996</v>
      </c>
      <c r="L3" s="22">
        <v>616224</v>
      </c>
      <c r="M3" s="22">
        <f>L3*2.8%</f>
        <v>17254.271999999997</v>
      </c>
      <c r="N3" s="22">
        <v>11224</v>
      </c>
      <c r="O3" s="22">
        <f>SUM(I3:N3)</f>
        <v>858795.6113</v>
      </c>
      <c r="P3" s="23">
        <f>O3/G3</f>
        <v>97.03164701984213</v>
      </c>
    </row>
    <row r="4" spans="1:16" ht="12.75" customHeight="1">
      <c r="A4" s="99"/>
      <c r="B4" s="100"/>
      <c r="C4" s="100"/>
      <c r="D4" s="100"/>
      <c r="E4" s="101"/>
      <c r="F4" s="19">
        <v>0.06</v>
      </c>
      <c r="G4" s="20">
        <f>D$3*F4</f>
        <v>747.9444</v>
      </c>
      <c r="H4" s="21" t="s">
        <v>50</v>
      </c>
      <c r="I4" s="22">
        <v>3115</v>
      </c>
      <c r="J4" s="22">
        <v>16807</v>
      </c>
      <c r="K4" s="22">
        <f>E3*F4</f>
        <v>307.5498</v>
      </c>
      <c r="L4" s="22">
        <v>52075</v>
      </c>
      <c r="M4" s="22">
        <f>L4*2.8%</f>
        <v>1458.1</v>
      </c>
      <c r="N4" s="22">
        <v>951</v>
      </c>
      <c r="O4" s="22">
        <f>SUM(I4:N4)</f>
        <v>74713.64980000001</v>
      </c>
      <c r="P4" s="23">
        <f>O4/G4</f>
        <v>99.89198368220956</v>
      </c>
    </row>
    <row r="5" spans="1:16" ht="27.75" customHeight="1">
      <c r="A5" s="24" t="s">
        <v>51</v>
      </c>
      <c r="B5" s="25">
        <v>36502.62</v>
      </c>
      <c r="C5" s="25">
        <v>36677.61</v>
      </c>
      <c r="D5" s="25">
        <f>C5*70%</f>
        <v>25674.326999999997</v>
      </c>
      <c r="E5" s="26">
        <v>7721.18</v>
      </c>
      <c r="F5" s="19">
        <v>0.2</v>
      </c>
      <c r="G5" s="20">
        <f>D$5*F5</f>
        <v>5134.8654</v>
      </c>
      <c r="H5" s="21" t="s">
        <v>52</v>
      </c>
      <c r="I5" s="22">
        <v>482</v>
      </c>
      <c r="J5" s="22">
        <v>106084</v>
      </c>
      <c r="K5" s="22">
        <f>E5*F5</f>
        <v>1544.236</v>
      </c>
      <c r="L5" s="22">
        <v>268801</v>
      </c>
      <c r="M5" s="22">
        <f>L5*2.8%</f>
        <v>7526.427999999999</v>
      </c>
      <c r="N5" s="22">
        <v>5402</v>
      </c>
      <c r="O5" s="22">
        <f>SUM(I5:N5)</f>
        <v>389839.66400000005</v>
      </c>
      <c r="P5" s="23">
        <f>O5/G5</f>
        <v>75.92013297953245</v>
      </c>
    </row>
    <row r="6" spans="1:16" ht="25.5">
      <c r="A6" s="24" t="s">
        <v>53</v>
      </c>
      <c r="B6" s="25">
        <v>10252.39</v>
      </c>
      <c r="C6" s="25">
        <v>9710.31</v>
      </c>
      <c r="D6" s="25">
        <f>C6*70%</f>
        <v>6797.217</v>
      </c>
      <c r="E6" s="26">
        <v>2266.57</v>
      </c>
      <c r="F6" s="19">
        <v>0.02</v>
      </c>
      <c r="G6" s="20">
        <f>D$6*F6</f>
        <v>135.94433999999998</v>
      </c>
      <c r="H6" s="21" t="s">
        <v>54</v>
      </c>
      <c r="I6" s="22">
        <v>986</v>
      </c>
      <c r="J6" s="22">
        <v>4677</v>
      </c>
      <c r="K6" s="22">
        <f>E6*F6</f>
        <v>45.3314</v>
      </c>
      <c r="L6" s="22">
        <v>7667</v>
      </c>
      <c r="M6" s="22">
        <f>L6*2.8%</f>
        <v>214.676</v>
      </c>
      <c r="N6" s="22">
        <v>201</v>
      </c>
      <c r="O6" s="22">
        <f>SUM(I6:N6)</f>
        <v>13791.007399999999</v>
      </c>
      <c r="P6" s="23">
        <f>O6/G6</f>
        <v>101.44598443745433</v>
      </c>
    </row>
    <row r="7" spans="1:16" ht="15.75" customHeight="1">
      <c r="A7" s="24"/>
      <c r="B7" s="20"/>
      <c r="C7" s="20"/>
      <c r="D7" s="20"/>
      <c r="E7" s="26"/>
      <c r="F7" s="19"/>
      <c r="G7" s="20">
        <f>SUM(G3:G6)</f>
        <v>14869.42954</v>
      </c>
      <c r="H7" s="21"/>
      <c r="I7" s="22"/>
      <c r="J7" s="22"/>
      <c r="K7" s="22"/>
      <c r="L7" s="16"/>
      <c r="M7" s="16"/>
      <c r="N7" s="16"/>
      <c r="O7" s="22">
        <f>SUM(O3:O6)</f>
        <v>1337139.9325</v>
      </c>
      <c r="P7" s="16"/>
    </row>
    <row r="8" spans="1:16" ht="12.75">
      <c r="A8" s="24"/>
      <c r="B8" s="20"/>
      <c r="C8" s="20"/>
      <c r="D8" s="20"/>
      <c r="E8" s="26"/>
      <c r="F8" s="19"/>
      <c r="G8" s="20"/>
      <c r="H8" s="21"/>
      <c r="I8" s="22"/>
      <c r="J8" s="22"/>
      <c r="K8" s="22"/>
      <c r="L8" s="27" t="s">
        <v>55</v>
      </c>
      <c r="M8" s="27"/>
      <c r="N8" s="27"/>
      <c r="O8" s="22"/>
      <c r="P8" s="28">
        <f>O7/G7</f>
        <v>89.92543586846979</v>
      </c>
    </row>
    <row r="9" spans="1:16" ht="12.75">
      <c r="A9" s="29"/>
      <c r="B9" s="20"/>
      <c r="C9" s="20"/>
      <c r="D9" s="20"/>
      <c r="E9" s="26"/>
      <c r="F9" s="19"/>
      <c r="G9" s="20"/>
      <c r="H9" s="16"/>
      <c r="I9" s="22"/>
      <c r="J9" s="22"/>
      <c r="K9" s="22"/>
      <c r="L9" s="22"/>
      <c r="M9" s="22"/>
      <c r="N9" s="22"/>
      <c r="O9" s="22"/>
      <c r="P9" s="28"/>
    </row>
    <row r="10" spans="1:16" ht="12.75">
      <c r="A10" s="102" t="s">
        <v>56</v>
      </c>
      <c r="B10" s="100">
        <v>17735.15</v>
      </c>
      <c r="C10" s="100">
        <v>17808.2</v>
      </c>
      <c r="D10" s="100">
        <f>C10*70%</f>
        <v>12465.74</v>
      </c>
      <c r="E10" s="101">
        <v>5125.83</v>
      </c>
      <c r="F10" s="19">
        <v>0.04</v>
      </c>
      <c r="G10" s="20">
        <f>D$10*F10</f>
        <v>498.6296</v>
      </c>
      <c r="H10" s="21" t="s">
        <v>57</v>
      </c>
      <c r="I10" s="22">
        <v>3088</v>
      </c>
      <c r="J10" s="22">
        <v>11208</v>
      </c>
      <c r="K10" s="22">
        <f>E10*F10</f>
        <v>205.0332</v>
      </c>
      <c r="L10" s="22">
        <v>34714</v>
      </c>
      <c r="M10" s="22">
        <f>L10*2.8%</f>
        <v>971.9919999999998</v>
      </c>
      <c r="N10" s="22">
        <v>850</v>
      </c>
      <c r="O10" s="22">
        <f>SUM(I10:N10)</f>
        <v>51037.0252</v>
      </c>
      <c r="P10" s="28">
        <f>O10/G10</f>
        <v>102.35458384339798</v>
      </c>
    </row>
    <row r="11" spans="1:16" ht="12.75" customHeight="1">
      <c r="A11" s="102"/>
      <c r="B11" s="100"/>
      <c r="C11" s="100"/>
      <c r="D11" s="100"/>
      <c r="E11" s="101"/>
      <c r="F11" s="19">
        <v>0.05</v>
      </c>
      <c r="G11" s="20">
        <f>D$10*F11</f>
        <v>623.287</v>
      </c>
      <c r="H11" s="21" t="s">
        <v>58</v>
      </c>
      <c r="I11" s="22">
        <v>75</v>
      </c>
      <c r="J11" s="22">
        <v>14006</v>
      </c>
      <c r="K11" s="22">
        <f>E10*F11</f>
        <v>256.2915</v>
      </c>
      <c r="L11" s="22">
        <v>43396</v>
      </c>
      <c r="M11" s="22">
        <f>L11*2.8%</f>
        <v>1215.088</v>
      </c>
      <c r="N11" s="22">
        <v>784</v>
      </c>
      <c r="O11" s="22">
        <f>SUM(I11:N11)</f>
        <v>59732.3795</v>
      </c>
      <c r="P11" s="28">
        <f>O11/G11</f>
        <v>95.83447031624276</v>
      </c>
    </row>
    <row r="12" spans="1:16" ht="12.75">
      <c r="A12" s="30"/>
      <c r="B12" s="25"/>
      <c r="C12" s="20"/>
      <c r="D12" s="20"/>
      <c r="E12" s="26"/>
      <c r="F12" s="19"/>
      <c r="G12" s="20"/>
      <c r="H12" s="16"/>
      <c r="I12" s="22"/>
      <c r="J12" s="22"/>
      <c r="K12" s="22"/>
      <c r="L12" s="22"/>
      <c r="M12" s="22"/>
      <c r="N12" s="22"/>
      <c r="O12" s="22"/>
      <c r="P12" s="28"/>
    </row>
    <row r="13" spans="1:16" ht="38.25">
      <c r="A13" s="103" t="s">
        <v>59</v>
      </c>
      <c r="B13" s="107">
        <v>35117.25</v>
      </c>
      <c r="C13" s="107">
        <v>30792.55</v>
      </c>
      <c r="D13" s="107">
        <f>C13*70%</f>
        <v>21554.785</v>
      </c>
      <c r="E13" s="111">
        <v>8459.79</v>
      </c>
      <c r="F13" s="31">
        <v>0.11</v>
      </c>
      <c r="G13" s="20">
        <f aca="true" t="shared" si="0" ref="G13:G18">D$13*F13</f>
        <v>2371.02635</v>
      </c>
      <c r="H13" s="21" t="s">
        <v>60</v>
      </c>
      <c r="I13" s="32">
        <v>685</v>
      </c>
      <c r="J13" s="32">
        <v>44617</v>
      </c>
      <c r="K13" s="22">
        <f aca="true" t="shared" si="1" ref="K13:K18">E$13*F13</f>
        <v>930.5769000000001</v>
      </c>
      <c r="L13" s="33">
        <v>128621</v>
      </c>
      <c r="M13" s="22">
        <f aca="true" t="shared" si="2" ref="M13:M18">L13*2.8%</f>
        <v>3601.3879999999995</v>
      </c>
      <c r="N13" s="33">
        <v>3086</v>
      </c>
      <c r="O13" s="22">
        <f aca="true" t="shared" si="3" ref="O13:O18">SUM(I13:N13)</f>
        <v>181540.9649</v>
      </c>
      <c r="P13" s="115">
        <f>(O13+O14)/(G13+G14)</f>
        <v>76.79132761781973</v>
      </c>
    </row>
    <row r="14" spans="1:16" ht="38.25">
      <c r="A14" s="104"/>
      <c r="B14" s="108"/>
      <c r="C14" s="108"/>
      <c r="D14" s="108"/>
      <c r="E14" s="112"/>
      <c r="F14" s="31">
        <v>0.13</v>
      </c>
      <c r="G14" s="20">
        <f t="shared" si="0"/>
        <v>2802.12205</v>
      </c>
      <c r="H14" s="21" t="s">
        <v>61</v>
      </c>
      <c r="I14" s="32">
        <v>1957</v>
      </c>
      <c r="J14" s="32">
        <v>52729</v>
      </c>
      <c r="K14" s="22">
        <f t="shared" si="1"/>
        <v>1099.7727000000002</v>
      </c>
      <c r="L14" s="33">
        <v>152007</v>
      </c>
      <c r="M14" s="22">
        <f t="shared" si="2"/>
        <v>4256.196</v>
      </c>
      <c r="N14" s="33">
        <v>3663</v>
      </c>
      <c r="O14" s="22">
        <f t="shared" si="3"/>
        <v>215711.9687</v>
      </c>
      <c r="P14" s="116"/>
    </row>
    <row r="15" spans="1:16" ht="25.5">
      <c r="A15" s="104"/>
      <c r="B15" s="108"/>
      <c r="C15" s="108"/>
      <c r="D15" s="108"/>
      <c r="E15" s="112"/>
      <c r="F15" s="31">
        <v>0.07</v>
      </c>
      <c r="G15" s="20">
        <f t="shared" si="0"/>
        <v>1508.8349500000002</v>
      </c>
      <c r="H15" s="21" t="s">
        <v>62</v>
      </c>
      <c r="I15" s="22">
        <v>1627</v>
      </c>
      <c r="J15" s="22">
        <v>28392</v>
      </c>
      <c r="K15" s="22">
        <f t="shared" si="1"/>
        <v>592.1853000000001</v>
      </c>
      <c r="L15" s="22">
        <v>81850</v>
      </c>
      <c r="M15" s="22">
        <f t="shared" si="2"/>
        <v>2291.7999999999997</v>
      </c>
      <c r="N15" s="22">
        <v>1964</v>
      </c>
      <c r="O15" s="22">
        <f t="shared" si="3"/>
        <v>116716.9853</v>
      </c>
      <c r="P15" s="28">
        <f>O15/G15</f>
        <v>77.35570103277365</v>
      </c>
    </row>
    <row r="16" spans="1:16" ht="38.25">
      <c r="A16" s="105"/>
      <c r="B16" s="109"/>
      <c r="C16" s="109"/>
      <c r="D16" s="109"/>
      <c r="E16" s="113"/>
      <c r="F16" s="31">
        <v>0.08</v>
      </c>
      <c r="G16" s="20">
        <f t="shared" si="0"/>
        <v>1724.3828</v>
      </c>
      <c r="H16" s="21" t="s">
        <v>63</v>
      </c>
      <c r="I16" s="22">
        <v>37584</v>
      </c>
      <c r="J16" s="22">
        <v>32499</v>
      </c>
      <c r="K16" s="22">
        <f t="shared" si="1"/>
        <v>676.7832000000001</v>
      </c>
      <c r="L16" s="22">
        <v>93543</v>
      </c>
      <c r="M16" s="22">
        <f t="shared" si="2"/>
        <v>2619.2039999999997</v>
      </c>
      <c r="N16" s="22">
        <v>2688</v>
      </c>
      <c r="O16" s="22">
        <f t="shared" si="3"/>
        <v>169609.9872</v>
      </c>
      <c r="P16" s="28">
        <f>O16/G16</f>
        <v>98.35982312048114</v>
      </c>
    </row>
    <row r="17" spans="1:16" ht="38.25">
      <c r="A17" s="105"/>
      <c r="B17" s="109"/>
      <c r="C17" s="109"/>
      <c r="D17" s="109"/>
      <c r="E17" s="113"/>
      <c r="F17" s="31">
        <v>0.42</v>
      </c>
      <c r="G17" s="20">
        <f t="shared" si="0"/>
        <v>9053.009699999999</v>
      </c>
      <c r="H17" s="21" t="s">
        <v>64</v>
      </c>
      <c r="I17" s="22">
        <v>16223</v>
      </c>
      <c r="J17" s="22">
        <v>170356</v>
      </c>
      <c r="K17" s="22">
        <f t="shared" si="1"/>
        <v>3553.1118</v>
      </c>
      <c r="L17" s="22">
        <v>491100</v>
      </c>
      <c r="M17" s="22">
        <f t="shared" si="2"/>
        <v>13750.8</v>
      </c>
      <c r="N17" s="22">
        <v>11780</v>
      </c>
      <c r="O17" s="22">
        <f t="shared" si="3"/>
        <v>706762.9118000001</v>
      </c>
      <c r="P17" s="28">
        <f>O17/G17</f>
        <v>78.06938633899843</v>
      </c>
    </row>
    <row r="18" spans="1:16" ht="38.25">
      <c r="A18" s="106"/>
      <c r="B18" s="110"/>
      <c r="C18" s="110"/>
      <c r="D18" s="110"/>
      <c r="E18" s="114"/>
      <c r="F18" s="31">
        <v>0.04</v>
      </c>
      <c r="G18" s="20">
        <f t="shared" si="0"/>
        <v>862.1914</v>
      </c>
      <c r="H18" s="21" t="s">
        <v>65</v>
      </c>
      <c r="I18" s="22">
        <v>685</v>
      </c>
      <c r="J18" s="22">
        <v>16225</v>
      </c>
      <c r="K18" s="22">
        <f t="shared" si="1"/>
        <v>338.39160000000004</v>
      </c>
      <c r="L18" s="22">
        <v>46771</v>
      </c>
      <c r="M18" s="22">
        <f t="shared" si="2"/>
        <v>1309.588</v>
      </c>
      <c r="N18" s="22">
        <v>1122</v>
      </c>
      <c r="O18" s="22">
        <f t="shared" si="3"/>
        <v>66450.9796</v>
      </c>
      <c r="P18" s="28">
        <f>O18/G18</f>
        <v>77.07219023525403</v>
      </c>
    </row>
    <row r="19" spans="1:16" ht="12.75">
      <c r="A19" s="30"/>
      <c r="B19" s="34"/>
      <c r="C19" s="34"/>
      <c r="D19" s="34"/>
      <c r="E19" s="26"/>
      <c r="F19" s="31"/>
      <c r="G19" s="34"/>
      <c r="H19" s="16"/>
      <c r="I19" s="22"/>
      <c r="J19" s="22"/>
      <c r="K19" s="22"/>
      <c r="L19" s="22"/>
      <c r="M19" s="22"/>
      <c r="N19" s="22"/>
      <c r="O19" s="22"/>
      <c r="P19" s="28"/>
    </row>
    <row r="20" spans="1:16" ht="25.5">
      <c r="A20" s="102" t="s">
        <v>66</v>
      </c>
      <c r="B20" s="100">
        <v>11872.5</v>
      </c>
      <c r="C20" s="100">
        <v>12653</v>
      </c>
      <c r="D20" s="100">
        <f>C6*70%</f>
        <v>6797.217</v>
      </c>
      <c r="E20" s="101">
        <v>1714.89</v>
      </c>
      <c r="F20" s="31">
        <v>0.3</v>
      </c>
      <c r="G20" s="20">
        <f>D$20*F20</f>
        <v>2039.1650999999997</v>
      </c>
      <c r="H20" s="21" t="s">
        <v>67</v>
      </c>
      <c r="I20" s="22">
        <v>973</v>
      </c>
      <c r="J20" s="22">
        <v>43175</v>
      </c>
      <c r="K20" s="22">
        <f>E20*F20</f>
        <v>514.467</v>
      </c>
      <c r="L20" s="22">
        <v>126794</v>
      </c>
      <c r="M20" s="22">
        <f>L20*2.8%</f>
        <v>3550.2319999999995</v>
      </c>
      <c r="N20" s="22">
        <v>2904</v>
      </c>
      <c r="O20" s="22">
        <f>SUM(I20:N20)</f>
        <v>177910.699</v>
      </c>
      <c r="P20" s="28">
        <f>O20/G20</f>
        <v>87.24683401064486</v>
      </c>
    </row>
    <row r="21" spans="1:16" ht="27" customHeight="1">
      <c r="A21" s="102"/>
      <c r="B21" s="100"/>
      <c r="C21" s="100"/>
      <c r="D21" s="100"/>
      <c r="E21" s="101"/>
      <c r="F21" s="31">
        <v>0.7</v>
      </c>
      <c r="G21" s="20">
        <f>D$20*F21</f>
        <v>4758.0518999999995</v>
      </c>
      <c r="H21" s="21" t="s">
        <v>68</v>
      </c>
      <c r="I21" s="22">
        <v>10468</v>
      </c>
      <c r="J21" s="22">
        <v>101948</v>
      </c>
      <c r="K21" s="22">
        <f>E20*F21</f>
        <v>1200.423</v>
      </c>
      <c r="L21" s="22">
        <v>295852</v>
      </c>
      <c r="M21" s="22">
        <f>L21*2.8%</f>
        <v>8283.856</v>
      </c>
      <c r="N21" s="22">
        <v>6844</v>
      </c>
      <c r="O21" s="22">
        <f>SUM(I21:N21)</f>
        <v>424596.279</v>
      </c>
      <c r="P21" s="28">
        <f>O21/G21</f>
        <v>89.23742067630663</v>
      </c>
    </row>
    <row r="22" spans="1:16" ht="12.75">
      <c r="A22" s="30"/>
      <c r="B22" s="34"/>
      <c r="C22" s="34"/>
      <c r="D22" s="34"/>
      <c r="E22" s="26"/>
      <c r="F22" s="35"/>
      <c r="G22" s="34"/>
      <c r="H22" s="36"/>
      <c r="I22" s="22"/>
      <c r="J22" s="22"/>
      <c r="K22" s="22"/>
      <c r="L22" s="22"/>
      <c r="M22" s="22"/>
      <c r="N22" s="22"/>
      <c r="O22" s="22"/>
      <c r="P22" s="28"/>
    </row>
    <row r="23" spans="1:16" ht="12.75">
      <c r="A23" s="30" t="s">
        <v>69</v>
      </c>
      <c r="B23" s="34"/>
      <c r="C23" s="34"/>
      <c r="D23" s="34"/>
      <c r="E23" s="34"/>
      <c r="F23" s="35"/>
      <c r="G23" s="34"/>
      <c r="H23" s="36"/>
      <c r="I23" s="16"/>
      <c r="J23" s="16"/>
      <c r="K23" s="16"/>
      <c r="L23" s="16"/>
      <c r="M23" s="16"/>
      <c r="N23" s="16"/>
      <c r="O23" s="16"/>
      <c r="P23" s="16"/>
    </row>
    <row r="24" spans="1:16" ht="26.25" customHeight="1">
      <c r="A24" s="117" t="s">
        <v>70</v>
      </c>
      <c r="B24" s="118"/>
      <c r="C24" s="118"/>
      <c r="D24" s="118"/>
      <c r="E24" s="118"/>
      <c r="F24" s="118"/>
      <c r="G24" s="118"/>
      <c r="H24" s="118"/>
      <c r="I24" s="118"/>
      <c r="J24" s="118"/>
      <c r="K24" s="118"/>
      <c r="L24" s="118"/>
      <c r="M24" s="118"/>
      <c r="N24" s="118"/>
      <c r="O24" s="118"/>
      <c r="P24" s="118"/>
    </row>
    <row r="25" spans="1:16" ht="12.75">
      <c r="A25" s="117"/>
      <c r="B25" s="118"/>
      <c r="C25" s="118"/>
      <c r="D25" s="118"/>
      <c r="E25" s="118"/>
      <c r="F25" s="118"/>
      <c r="G25" s="118"/>
      <c r="H25" s="118"/>
      <c r="I25" s="118"/>
      <c r="J25" s="118"/>
      <c r="K25" s="118"/>
      <c r="L25" s="118"/>
      <c r="M25" s="118"/>
      <c r="N25" s="118"/>
      <c r="O25" s="118"/>
      <c r="P25" s="118"/>
    </row>
    <row r="26" spans="1:8" ht="12.75">
      <c r="A26" s="37"/>
      <c r="B26" s="38"/>
      <c r="C26" s="39"/>
      <c r="D26" s="39"/>
      <c r="E26" s="39"/>
      <c r="F26" s="40"/>
      <c r="G26" s="39"/>
      <c r="H26" s="41"/>
    </row>
    <row r="27" spans="1:8" ht="12.75">
      <c r="A27" s="37"/>
      <c r="B27" s="38"/>
      <c r="C27" s="39"/>
      <c r="D27" s="39"/>
      <c r="E27" s="39"/>
      <c r="F27" s="40"/>
      <c r="G27" s="39"/>
      <c r="H27" s="41"/>
    </row>
    <row r="28" spans="1:8" ht="12.75">
      <c r="A28" s="37"/>
      <c r="B28" s="38"/>
      <c r="C28" s="39"/>
      <c r="D28" s="39"/>
      <c r="E28" s="39"/>
      <c r="F28" s="40"/>
      <c r="G28" s="39"/>
      <c r="H28" s="41"/>
    </row>
    <row r="29" spans="1:8" ht="12.75">
      <c r="A29" s="37"/>
      <c r="B29" s="38"/>
      <c r="C29" s="39"/>
      <c r="D29" s="39"/>
      <c r="E29" s="39"/>
      <c r="F29" s="40"/>
      <c r="G29" s="39"/>
      <c r="H29" s="41"/>
    </row>
    <row r="30" spans="1:8" ht="12.75">
      <c r="A30" s="37"/>
      <c r="B30" s="38"/>
      <c r="C30" s="39"/>
      <c r="D30" s="39"/>
      <c r="E30" s="39"/>
      <c r="F30" s="40"/>
      <c r="G30" s="39"/>
      <c r="H30" s="41"/>
    </row>
    <row r="31" spans="1:8" ht="12.75">
      <c r="A31" s="37"/>
      <c r="B31" s="38"/>
      <c r="C31" s="39"/>
      <c r="D31" s="39"/>
      <c r="E31" s="39"/>
      <c r="F31" s="40"/>
      <c r="G31" s="39"/>
      <c r="H31" s="41"/>
    </row>
    <row r="32" spans="1:8" ht="12.75">
      <c r="A32" s="37"/>
      <c r="B32" s="38"/>
      <c r="C32" s="39"/>
      <c r="D32" s="39"/>
      <c r="E32" s="39"/>
      <c r="F32" s="40"/>
      <c r="G32" s="39"/>
      <c r="H32" s="41"/>
    </row>
    <row r="33" spans="1:8" ht="12.75">
      <c r="A33" s="37"/>
      <c r="B33" s="38"/>
      <c r="C33" s="39"/>
      <c r="D33" s="39"/>
      <c r="E33" s="39"/>
      <c r="F33" s="40"/>
      <c r="G33" s="39"/>
      <c r="H33" s="41"/>
    </row>
    <row r="34" spans="1:8" ht="12.75">
      <c r="A34" s="37"/>
      <c r="B34" s="38"/>
      <c r="C34" s="39"/>
      <c r="D34" s="39"/>
      <c r="E34" s="39"/>
      <c r="F34" s="40"/>
      <c r="G34" s="39"/>
      <c r="H34" s="41"/>
    </row>
    <row r="35" spans="1:8" ht="12.75">
      <c r="A35" s="37"/>
      <c r="B35" s="37"/>
      <c r="C35" s="41"/>
      <c r="D35" s="41"/>
      <c r="E35" s="41"/>
      <c r="F35" s="40"/>
      <c r="G35" s="39"/>
      <c r="H35" s="41"/>
    </row>
    <row r="36" spans="1:7" ht="12.75">
      <c r="A36" s="18"/>
      <c r="F36" s="42"/>
      <c r="G36" s="43"/>
    </row>
    <row r="37" spans="1:7" ht="12.75">
      <c r="A37" s="18"/>
      <c r="F37" s="42"/>
      <c r="G37" s="43"/>
    </row>
    <row r="38" spans="1:7" ht="12.75">
      <c r="A38" s="18"/>
      <c r="F38" s="42"/>
      <c r="G38" s="43"/>
    </row>
    <row r="39" spans="1:7" ht="12.75">
      <c r="A39" s="18"/>
      <c r="F39" s="42"/>
      <c r="G39" s="43"/>
    </row>
    <row r="40" spans="1:7" ht="12.75">
      <c r="A40" s="18"/>
      <c r="F40" s="42"/>
      <c r="G40" s="43"/>
    </row>
    <row r="41" spans="1:7" ht="12.75">
      <c r="A41" s="18"/>
      <c r="F41" s="42"/>
      <c r="G41" s="43"/>
    </row>
    <row r="42" spans="1:7" ht="12.75">
      <c r="A42" s="18"/>
      <c r="F42" s="42"/>
      <c r="G42" s="43"/>
    </row>
    <row r="43" spans="1:7" ht="12.75">
      <c r="A43" s="18"/>
      <c r="F43" s="42"/>
      <c r="G43" s="43"/>
    </row>
    <row r="44" spans="1:7" ht="12.75">
      <c r="A44" s="18"/>
      <c r="F44" s="42"/>
      <c r="G44" s="43"/>
    </row>
    <row r="45" spans="1:7" ht="12.75">
      <c r="A45" s="18"/>
      <c r="F45" s="42"/>
      <c r="G45" s="43"/>
    </row>
    <row r="46" spans="1:7" ht="12.75">
      <c r="A46" s="18"/>
      <c r="F46" s="42"/>
      <c r="G46" s="44"/>
    </row>
    <row r="47" spans="1:7" ht="12.75">
      <c r="A47" s="18"/>
      <c r="F47" s="42"/>
      <c r="G47" s="44"/>
    </row>
    <row r="48" spans="1:7" ht="12.75">
      <c r="A48" s="18"/>
      <c r="G48" s="44"/>
    </row>
    <row r="49" spans="1:7" ht="12.75">
      <c r="A49" s="18"/>
      <c r="G49" s="44"/>
    </row>
    <row r="50" spans="1:7" ht="12.75">
      <c r="A50" s="18"/>
      <c r="G50" s="44"/>
    </row>
    <row r="51" spans="1:7" ht="12.75">
      <c r="A51" s="18"/>
      <c r="G51" s="44"/>
    </row>
    <row r="52" spans="1:7" ht="12.75">
      <c r="A52" s="18"/>
      <c r="G52" s="44"/>
    </row>
    <row r="53" spans="1:7" ht="12.75">
      <c r="A53" s="18"/>
      <c r="G53" s="44"/>
    </row>
    <row r="54" spans="1:7" ht="12.75">
      <c r="A54" s="18"/>
      <c r="G54" s="44"/>
    </row>
    <row r="55" spans="1:7" ht="12.75">
      <c r="A55" s="18"/>
      <c r="G55" s="44"/>
    </row>
    <row r="56" spans="1:7" ht="12.75">
      <c r="A56" s="18"/>
      <c r="G56" s="44"/>
    </row>
    <row r="57" spans="1:7" ht="12.75">
      <c r="A57" s="18"/>
      <c r="G57" s="44"/>
    </row>
    <row r="58" spans="1:7" ht="12.75">
      <c r="A58" s="18"/>
      <c r="G58" s="44"/>
    </row>
    <row r="59" spans="1:7" ht="12.75">
      <c r="A59" s="18"/>
      <c r="G59" s="44"/>
    </row>
    <row r="60" spans="1:7" ht="12.75">
      <c r="A60" s="18"/>
      <c r="G60" s="44"/>
    </row>
    <row r="61" spans="1:7" ht="12.75">
      <c r="A61" s="18"/>
      <c r="G61" s="44"/>
    </row>
    <row r="62" spans="1:7" ht="12.75">
      <c r="A62" s="18"/>
      <c r="G62" s="44"/>
    </row>
    <row r="63" spans="1:7" ht="12.75">
      <c r="A63" s="18"/>
      <c r="G63" s="44"/>
    </row>
    <row r="64" spans="1:7" ht="12.75">
      <c r="A64" s="18"/>
      <c r="G64" s="44"/>
    </row>
    <row r="65" ht="12.75">
      <c r="A65" s="18"/>
    </row>
  </sheetData>
  <sheetProtection/>
  <mergeCells count="23">
    <mergeCell ref="A25:P25"/>
    <mergeCell ref="A20:A21"/>
    <mergeCell ref="B20:B21"/>
    <mergeCell ref="C20:C21"/>
    <mergeCell ref="D20:D21"/>
    <mergeCell ref="E20:E21"/>
    <mergeCell ref="A24:P24"/>
    <mergeCell ref="A13:A18"/>
    <mergeCell ref="B13:B18"/>
    <mergeCell ref="C13:C18"/>
    <mergeCell ref="D13:D18"/>
    <mergeCell ref="E13:E18"/>
    <mergeCell ref="P13:P14"/>
    <mergeCell ref="A3:A4"/>
    <mergeCell ref="B3:B4"/>
    <mergeCell ref="C3:C4"/>
    <mergeCell ref="D3:D4"/>
    <mergeCell ref="E3:E4"/>
    <mergeCell ref="A10:A11"/>
    <mergeCell ref="B10:B11"/>
    <mergeCell ref="C10:C11"/>
    <mergeCell ref="D10:D11"/>
    <mergeCell ref="E10:E11"/>
  </mergeCells>
  <printOptions gridLines="1"/>
  <pageMargins left="0.5511811023622047" right="0.1968503937007874" top="0.8661417322834646" bottom="0.5118110236220472" header="0.15748031496062992" footer="0.15748031496062992"/>
  <pageSetup fitToHeight="1" fitToWidth="1" horizontalDpi="600" verticalDpi="600" orientation="landscape" paperSize="9" scale="75" r:id="rId1"/>
  <headerFooter scaleWithDoc="0" alignWithMargins="0">
    <oddHeader>&amp;R&amp;"Arial,Fett"&amp;11Anlage 16 zu Nr. 32</oddHeader>
  </headerFooter>
</worksheet>
</file>

<file path=xl/worksheets/sheet2.xml><?xml version="1.0" encoding="utf-8"?>
<worksheet xmlns="http://schemas.openxmlformats.org/spreadsheetml/2006/main" xmlns:r="http://schemas.openxmlformats.org/officeDocument/2006/relationships">
  <dimension ref="A1:H181"/>
  <sheetViews>
    <sheetView zoomScale="115" zoomScaleNormal="115" zoomScalePageLayoutView="0" workbookViewId="0" topLeftCell="A1">
      <selection activeCell="H94" sqref="H94"/>
    </sheetView>
  </sheetViews>
  <sheetFormatPr defaultColWidth="11.421875" defaultRowHeight="12.75"/>
  <cols>
    <col min="1" max="1" width="9.28125" style="7" customWidth="1"/>
    <col min="2" max="2" width="8.28125" style="7" customWidth="1"/>
    <col min="3" max="3" width="36.7109375" style="7" customWidth="1"/>
    <col min="4" max="4" width="7.7109375" style="7" customWidth="1"/>
    <col min="5" max="5" width="6.57421875" style="7" customWidth="1"/>
    <col min="6" max="6" width="9.421875" style="7" customWidth="1"/>
    <col min="7" max="7" width="7.8515625" style="7" customWidth="1"/>
    <col min="8" max="8" width="39.140625" style="7" customWidth="1"/>
    <col min="9" max="16384" width="11.421875" style="7" customWidth="1"/>
  </cols>
  <sheetData>
    <row r="1" spans="1:8" s="60" customFormat="1" ht="45">
      <c r="A1" s="80" t="s">
        <v>134</v>
      </c>
      <c r="B1" s="80" t="s">
        <v>135</v>
      </c>
      <c r="C1" s="80" t="s">
        <v>157</v>
      </c>
      <c r="D1" s="81" t="s">
        <v>158</v>
      </c>
      <c r="E1" s="80" t="s">
        <v>159</v>
      </c>
      <c r="F1" s="80" t="s">
        <v>160</v>
      </c>
      <c r="G1" s="81" t="s">
        <v>127</v>
      </c>
      <c r="H1" s="80" t="s">
        <v>161</v>
      </c>
    </row>
    <row r="2" spans="1:8" ht="12.75">
      <c r="A2" s="80"/>
      <c r="B2" s="80"/>
      <c r="C2" s="82"/>
      <c r="D2" s="83"/>
      <c r="E2" s="82"/>
      <c r="F2" s="82"/>
      <c r="G2" s="83"/>
      <c r="H2" s="82"/>
    </row>
    <row r="3" spans="1:8" ht="15">
      <c r="A3" s="84" t="s">
        <v>162</v>
      </c>
      <c r="B3" s="80"/>
      <c r="C3" s="82"/>
      <c r="D3" s="83"/>
      <c r="E3" s="82"/>
      <c r="F3" s="82"/>
      <c r="G3" s="83"/>
      <c r="H3" s="82"/>
    </row>
    <row r="4" spans="1:8" ht="64.5" customHeight="1">
      <c r="A4" s="119" t="s">
        <v>163</v>
      </c>
      <c r="B4" s="119" t="s">
        <v>164</v>
      </c>
      <c r="C4" s="122" t="s">
        <v>165</v>
      </c>
      <c r="D4" s="122"/>
      <c r="E4" s="122"/>
      <c r="F4" s="122"/>
      <c r="G4" s="122"/>
      <c r="H4" s="124"/>
    </row>
    <row r="5" spans="1:8" ht="18" customHeight="1">
      <c r="A5" s="120"/>
      <c r="B5" s="121"/>
      <c r="C5" s="122"/>
      <c r="D5" s="122"/>
      <c r="E5" s="122"/>
      <c r="F5" s="122"/>
      <c r="G5" s="122"/>
      <c r="H5" s="125"/>
    </row>
    <row r="6" spans="1:8" ht="12.75">
      <c r="A6" s="120"/>
      <c r="B6" s="121"/>
      <c r="C6" s="122"/>
      <c r="D6" s="122"/>
      <c r="E6" s="122"/>
      <c r="F6" s="122"/>
      <c r="G6" s="122"/>
      <c r="H6" s="125"/>
    </row>
    <row r="7" spans="1:8" ht="7.5" customHeight="1">
      <c r="A7" s="120"/>
      <c r="B7" s="121"/>
      <c r="C7" s="122"/>
      <c r="D7" s="122"/>
      <c r="E7" s="122"/>
      <c r="F7" s="122"/>
      <c r="G7" s="122"/>
      <c r="H7" s="125"/>
    </row>
    <row r="8" spans="1:8" ht="12.75">
      <c r="A8" s="120"/>
      <c r="B8" s="121"/>
      <c r="C8" s="83" t="s">
        <v>166</v>
      </c>
      <c r="D8" s="86">
        <v>89.93</v>
      </c>
      <c r="E8" s="87">
        <v>0.75</v>
      </c>
      <c r="F8" s="88">
        <f>D8*E8</f>
        <v>67.4475</v>
      </c>
      <c r="G8" s="89">
        <f>F8</f>
        <v>67.4475</v>
      </c>
      <c r="H8" s="124"/>
    </row>
    <row r="9" spans="1:8" ht="12.75">
      <c r="A9" s="120"/>
      <c r="B9" s="121"/>
      <c r="C9" s="83" t="s">
        <v>167</v>
      </c>
      <c r="D9" s="86">
        <v>89.93</v>
      </c>
      <c r="E9" s="87">
        <v>1.5</v>
      </c>
      <c r="F9" s="88">
        <f>D9*E9</f>
        <v>134.895</v>
      </c>
      <c r="G9" s="89">
        <f aca="true" t="shared" si="0" ref="G9:G58">F9</f>
        <v>134.895</v>
      </c>
      <c r="H9" s="124"/>
    </row>
    <row r="10" spans="1:8" ht="12.75">
      <c r="A10" s="120"/>
      <c r="B10" s="121"/>
      <c r="C10" s="83" t="s">
        <v>168</v>
      </c>
      <c r="D10" s="86">
        <v>89.93</v>
      </c>
      <c r="E10" s="87">
        <v>2.5</v>
      </c>
      <c r="F10" s="88">
        <f>D10*E10</f>
        <v>224.82500000000002</v>
      </c>
      <c r="G10" s="89">
        <f t="shared" si="0"/>
        <v>224.82500000000002</v>
      </c>
      <c r="H10" s="126"/>
    </row>
    <row r="11" spans="1:8" ht="22.5">
      <c r="A11" s="120"/>
      <c r="B11" s="121"/>
      <c r="C11" s="83" t="s">
        <v>169</v>
      </c>
      <c r="D11" s="86"/>
      <c r="E11" s="87"/>
      <c r="F11" s="88"/>
      <c r="G11" s="89"/>
      <c r="H11" s="82"/>
    </row>
    <row r="12" spans="1:8" ht="12.75">
      <c r="A12" s="120"/>
      <c r="B12" s="121"/>
      <c r="C12" s="83" t="s">
        <v>166</v>
      </c>
      <c r="D12" s="86">
        <v>89.93</v>
      </c>
      <c r="E12" s="87">
        <v>0.75</v>
      </c>
      <c r="F12" s="88">
        <f>D12*E12</f>
        <v>67.4475</v>
      </c>
      <c r="G12" s="89">
        <f>F12</f>
        <v>67.4475</v>
      </c>
      <c r="H12" s="82"/>
    </row>
    <row r="13" spans="1:8" ht="12.75">
      <c r="A13" s="120"/>
      <c r="B13" s="121"/>
      <c r="C13" s="83" t="s">
        <v>167</v>
      </c>
      <c r="D13" s="86">
        <v>89.93</v>
      </c>
      <c r="E13" s="87">
        <v>1.5</v>
      </c>
      <c r="F13" s="88">
        <f>D13*E13</f>
        <v>134.895</v>
      </c>
      <c r="G13" s="89">
        <f>F13</f>
        <v>134.895</v>
      </c>
      <c r="H13" s="82"/>
    </row>
    <row r="14" spans="1:8" ht="12.75">
      <c r="A14" s="120"/>
      <c r="B14" s="121"/>
      <c r="C14" s="83" t="s">
        <v>168</v>
      </c>
      <c r="D14" s="86">
        <v>89.93</v>
      </c>
      <c r="E14" s="87">
        <v>2.5</v>
      </c>
      <c r="F14" s="88">
        <f>D14*E14</f>
        <v>224.82500000000002</v>
      </c>
      <c r="G14" s="89">
        <f>F14</f>
        <v>224.82500000000002</v>
      </c>
      <c r="H14" s="82"/>
    </row>
    <row r="15" spans="1:8" ht="25.5" customHeight="1">
      <c r="A15" s="120"/>
      <c r="B15" s="121"/>
      <c r="C15" s="82" t="s">
        <v>170</v>
      </c>
      <c r="D15" s="86"/>
      <c r="E15" s="87"/>
      <c r="F15" s="88"/>
      <c r="G15" s="89"/>
      <c r="H15" s="82"/>
    </row>
    <row r="16" spans="1:8" ht="12.75">
      <c r="A16" s="120"/>
      <c r="B16" s="121"/>
      <c r="C16" s="83" t="s">
        <v>171</v>
      </c>
      <c r="D16" s="86">
        <v>89.93</v>
      </c>
      <c r="E16" s="87">
        <v>0.75</v>
      </c>
      <c r="F16" s="88">
        <f>D16*E16</f>
        <v>67.4475</v>
      </c>
      <c r="G16" s="89">
        <f t="shared" si="0"/>
        <v>67.4475</v>
      </c>
      <c r="H16" s="124"/>
    </row>
    <row r="17" spans="1:8" ht="12.75">
      <c r="A17" s="120"/>
      <c r="B17" s="121"/>
      <c r="C17" s="83" t="s">
        <v>172</v>
      </c>
      <c r="D17" s="86">
        <v>89.93</v>
      </c>
      <c r="E17" s="87">
        <v>1.5</v>
      </c>
      <c r="F17" s="88">
        <f>D17*E17</f>
        <v>134.895</v>
      </c>
      <c r="G17" s="89">
        <f t="shared" si="0"/>
        <v>134.895</v>
      </c>
      <c r="H17" s="124"/>
    </row>
    <row r="18" spans="1:8" ht="12.75">
      <c r="A18" s="120"/>
      <c r="B18" s="121"/>
      <c r="C18" s="83" t="s">
        <v>173</v>
      </c>
      <c r="D18" s="86">
        <v>89.93</v>
      </c>
      <c r="E18" s="87">
        <v>2.5</v>
      </c>
      <c r="F18" s="88">
        <f>D18*E18</f>
        <v>224.82500000000002</v>
      </c>
      <c r="G18" s="89">
        <f t="shared" si="0"/>
        <v>224.82500000000002</v>
      </c>
      <c r="H18" s="126"/>
    </row>
    <row r="19" spans="1:8" ht="12.75">
      <c r="A19" s="120"/>
      <c r="B19" s="121"/>
      <c r="C19" s="83" t="s">
        <v>174</v>
      </c>
      <c r="D19" s="86">
        <v>89.93</v>
      </c>
      <c r="E19" s="87">
        <v>0.75</v>
      </c>
      <c r="F19" s="88">
        <f>D19*E19</f>
        <v>67.4475</v>
      </c>
      <c r="G19" s="89">
        <f t="shared" si="0"/>
        <v>67.4475</v>
      </c>
      <c r="H19" s="126"/>
    </row>
    <row r="20" spans="1:8" ht="26.25" customHeight="1">
      <c r="A20" s="120"/>
      <c r="B20" s="121"/>
      <c r="C20" s="82" t="s">
        <v>175</v>
      </c>
      <c r="D20" s="86"/>
      <c r="E20" s="87"/>
      <c r="F20" s="88"/>
      <c r="G20" s="89"/>
      <c r="H20" s="82"/>
    </row>
    <row r="21" spans="1:8" ht="12.75">
      <c r="A21" s="120"/>
      <c r="B21" s="121"/>
      <c r="C21" s="83" t="s">
        <v>171</v>
      </c>
      <c r="D21" s="86">
        <v>89.93</v>
      </c>
      <c r="E21" s="87">
        <v>0.75</v>
      </c>
      <c r="F21" s="88">
        <f aca="true" t="shared" si="1" ref="F21:F28">D21*E21</f>
        <v>67.4475</v>
      </c>
      <c r="G21" s="89">
        <f t="shared" si="0"/>
        <v>67.4475</v>
      </c>
      <c r="H21" s="124"/>
    </row>
    <row r="22" spans="1:8" ht="12.75">
      <c r="A22" s="120"/>
      <c r="B22" s="121"/>
      <c r="C22" s="83" t="s">
        <v>172</v>
      </c>
      <c r="D22" s="86">
        <v>89.93</v>
      </c>
      <c r="E22" s="87">
        <v>1.5</v>
      </c>
      <c r="F22" s="88">
        <f t="shared" si="1"/>
        <v>134.895</v>
      </c>
      <c r="G22" s="89">
        <f t="shared" si="0"/>
        <v>134.895</v>
      </c>
      <c r="H22" s="124"/>
    </row>
    <row r="23" spans="1:8" ht="12.75">
      <c r="A23" s="120"/>
      <c r="B23" s="121"/>
      <c r="C23" s="83" t="s">
        <v>176</v>
      </c>
      <c r="D23" s="86">
        <v>89.93</v>
      </c>
      <c r="E23" s="87">
        <v>3.5</v>
      </c>
      <c r="F23" s="88">
        <f t="shared" si="1"/>
        <v>314.755</v>
      </c>
      <c r="G23" s="89">
        <f t="shared" si="0"/>
        <v>314.755</v>
      </c>
      <c r="H23" s="126"/>
    </row>
    <row r="24" spans="1:8" ht="12.75">
      <c r="A24" s="120"/>
      <c r="B24" s="121"/>
      <c r="C24" s="83" t="s">
        <v>177</v>
      </c>
      <c r="D24" s="86">
        <v>89.93</v>
      </c>
      <c r="E24" s="87">
        <v>7</v>
      </c>
      <c r="F24" s="88">
        <f t="shared" si="1"/>
        <v>629.51</v>
      </c>
      <c r="G24" s="89">
        <f t="shared" si="0"/>
        <v>629.51</v>
      </c>
      <c r="H24" s="126"/>
    </row>
    <row r="25" spans="1:8" ht="12.75">
      <c r="A25" s="120"/>
      <c r="B25" s="121"/>
      <c r="C25" s="83" t="s">
        <v>174</v>
      </c>
      <c r="D25" s="86">
        <v>89.93</v>
      </c>
      <c r="E25" s="87">
        <v>0.75</v>
      </c>
      <c r="F25" s="88">
        <f t="shared" si="1"/>
        <v>67.4475</v>
      </c>
      <c r="G25" s="89">
        <f t="shared" si="0"/>
        <v>67.4475</v>
      </c>
      <c r="H25" s="126"/>
    </row>
    <row r="26" spans="1:8" ht="35.25" customHeight="1">
      <c r="A26" s="120"/>
      <c r="B26" s="121"/>
      <c r="C26" s="82" t="s">
        <v>178</v>
      </c>
      <c r="D26" s="86">
        <v>89.93</v>
      </c>
      <c r="E26" s="87">
        <v>0.25</v>
      </c>
      <c r="F26" s="88">
        <f t="shared" si="1"/>
        <v>22.4825</v>
      </c>
      <c r="G26" s="89">
        <f t="shared" si="0"/>
        <v>22.4825</v>
      </c>
      <c r="H26" s="82" t="s">
        <v>179</v>
      </c>
    </row>
    <row r="27" spans="1:8" ht="101.25" customHeight="1">
      <c r="A27" s="120"/>
      <c r="B27" s="121"/>
      <c r="C27" s="85" t="s">
        <v>180</v>
      </c>
      <c r="D27" s="90">
        <v>89.93</v>
      </c>
      <c r="E27" s="91">
        <v>2</v>
      </c>
      <c r="F27" s="92">
        <f t="shared" si="1"/>
        <v>179.86</v>
      </c>
      <c r="G27" s="93">
        <v>50</v>
      </c>
      <c r="H27" s="85" t="s">
        <v>181</v>
      </c>
    </row>
    <row r="28" spans="1:8" ht="15.75" customHeight="1">
      <c r="A28" s="120"/>
      <c r="B28" s="121"/>
      <c r="C28" s="82" t="s">
        <v>182</v>
      </c>
      <c r="D28" s="86">
        <v>89.93</v>
      </c>
      <c r="E28" s="87">
        <v>3</v>
      </c>
      <c r="F28" s="88">
        <f t="shared" si="1"/>
        <v>269.79</v>
      </c>
      <c r="G28" s="89">
        <f t="shared" si="0"/>
        <v>269.79</v>
      </c>
      <c r="H28" s="82"/>
    </row>
    <row r="29" spans="1:8" ht="23.25" customHeight="1">
      <c r="A29" s="120"/>
      <c r="B29" s="121"/>
      <c r="C29" s="82" t="s">
        <v>183</v>
      </c>
      <c r="D29" s="86">
        <v>89.93</v>
      </c>
      <c r="E29" s="87">
        <v>0.75</v>
      </c>
      <c r="F29" s="88">
        <f>D29*E29</f>
        <v>67.4475</v>
      </c>
      <c r="G29" s="89">
        <f>F29</f>
        <v>67.4475</v>
      </c>
      <c r="H29" s="82" t="s">
        <v>184</v>
      </c>
    </row>
    <row r="30" spans="1:8" ht="24" customHeight="1">
      <c r="A30" s="120"/>
      <c r="B30" s="121"/>
      <c r="C30" s="82" t="s">
        <v>185</v>
      </c>
      <c r="D30" s="86"/>
      <c r="E30" s="87"/>
      <c r="F30" s="88"/>
      <c r="G30" s="89"/>
      <c r="H30" s="82" t="s">
        <v>184</v>
      </c>
    </row>
    <row r="31" spans="1:8" ht="12.75" customHeight="1">
      <c r="A31" s="120"/>
      <c r="B31" s="121"/>
      <c r="C31" s="83" t="s">
        <v>166</v>
      </c>
      <c r="D31" s="86">
        <v>89.93</v>
      </c>
      <c r="E31" s="87">
        <v>0.75</v>
      </c>
      <c r="F31" s="88">
        <f>D31*E31</f>
        <v>67.4475</v>
      </c>
      <c r="G31" s="89">
        <f>F31</f>
        <v>67.4475</v>
      </c>
      <c r="H31" s="82"/>
    </row>
    <row r="32" spans="1:8" ht="12.75" customHeight="1">
      <c r="A32" s="120"/>
      <c r="B32" s="121"/>
      <c r="C32" s="83" t="s">
        <v>167</v>
      </c>
      <c r="D32" s="86">
        <v>89.93</v>
      </c>
      <c r="E32" s="87">
        <v>1.5</v>
      </c>
      <c r="F32" s="88">
        <f>D32*E32</f>
        <v>134.895</v>
      </c>
      <c r="G32" s="89">
        <f>F32</f>
        <v>134.895</v>
      </c>
      <c r="H32" s="82"/>
    </row>
    <row r="33" spans="1:8" ht="12.75" customHeight="1">
      <c r="A33" s="120"/>
      <c r="B33" s="121"/>
      <c r="C33" s="83" t="s">
        <v>168</v>
      </c>
      <c r="D33" s="86">
        <v>89.93</v>
      </c>
      <c r="E33" s="87">
        <v>2.5</v>
      </c>
      <c r="F33" s="88">
        <f>D33*E33</f>
        <v>224.82500000000002</v>
      </c>
      <c r="G33" s="89">
        <f>F33</f>
        <v>224.82500000000002</v>
      </c>
      <c r="H33" s="82"/>
    </row>
    <row r="34" spans="1:8" ht="37.5" customHeight="1">
      <c r="A34" s="120"/>
      <c r="B34" s="121"/>
      <c r="C34" s="82" t="s">
        <v>186</v>
      </c>
      <c r="D34" s="86"/>
      <c r="E34" s="87"/>
      <c r="F34" s="88"/>
      <c r="G34" s="89"/>
      <c r="H34" s="82"/>
    </row>
    <row r="35" spans="1:8" ht="12.75">
      <c r="A35" s="120"/>
      <c r="B35" s="121"/>
      <c r="C35" s="83" t="s">
        <v>187</v>
      </c>
      <c r="D35" s="86">
        <v>89.93</v>
      </c>
      <c r="E35" s="87">
        <v>1.5</v>
      </c>
      <c r="F35" s="88">
        <f>D35*E35</f>
        <v>134.895</v>
      </c>
      <c r="G35" s="89">
        <f t="shared" si="0"/>
        <v>134.895</v>
      </c>
      <c r="H35" s="124"/>
    </row>
    <row r="36" spans="1:8" ht="12.75">
      <c r="A36" s="120"/>
      <c r="B36" s="121"/>
      <c r="C36" s="83" t="s">
        <v>168</v>
      </c>
      <c r="D36" s="86">
        <v>89.93</v>
      </c>
      <c r="E36" s="87">
        <v>3</v>
      </c>
      <c r="F36" s="88">
        <f>D36*E36</f>
        <v>269.79</v>
      </c>
      <c r="G36" s="89">
        <f t="shared" si="0"/>
        <v>269.79</v>
      </c>
      <c r="H36" s="124"/>
    </row>
    <row r="37" spans="1:8" ht="27" customHeight="1">
      <c r="A37" s="120"/>
      <c r="B37" s="121"/>
      <c r="C37" s="82" t="s">
        <v>188</v>
      </c>
      <c r="D37" s="86">
        <v>89.93</v>
      </c>
      <c r="E37" s="87">
        <v>1.5</v>
      </c>
      <c r="F37" s="88">
        <f>D37*E37</f>
        <v>134.895</v>
      </c>
      <c r="G37" s="89">
        <f t="shared" si="0"/>
        <v>134.895</v>
      </c>
      <c r="H37" s="82"/>
    </row>
    <row r="38" spans="1:8" ht="24" customHeight="1">
      <c r="A38" s="120"/>
      <c r="B38" s="121"/>
      <c r="C38" s="82" t="s">
        <v>189</v>
      </c>
      <c r="D38" s="86">
        <v>89.93</v>
      </c>
      <c r="E38" s="87">
        <v>2</v>
      </c>
      <c r="F38" s="88">
        <f>D38*E38</f>
        <v>179.86</v>
      </c>
      <c r="G38" s="89">
        <f t="shared" si="0"/>
        <v>179.86</v>
      </c>
      <c r="H38" s="82"/>
    </row>
    <row r="39" spans="1:8" ht="24" customHeight="1">
      <c r="A39" s="120"/>
      <c r="B39" s="121"/>
      <c r="C39" s="82" t="s">
        <v>190</v>
      </c>
      <c r="D39" s="86"/>
      <c r="E39" s="87"/>
      <c r="F39" s="88"/>
      <c r="G39" s="89"/>
      <c r="H39" s="82"/>
    </row>
    <row r="40" spans="1:8" ht="12.75">
      <c r="A40" s="120"/>
      <c r="B40" s="121"/>
      <c r="C40" s="83" t="s">
        <v>191</v>
      </c>
      <c r="D40" s="86">
        <v>89.93</v>
      </c>
      <c r="E40" s="87">
        <v>3.5</v>
      </c>
      <c r="F40" s="88">
        <f>D40*E40</f>
        <v>314.755</v>
      </c>
      <c r="G40" s="89">
        <f t="shared" si="0"/>
        <v>314.755</v>
      </c>
      <c r="H40" s="82"/>
    </row>
    <row r="41" spans="1:8" ht="12.75">
      <c r="A41" s="120"/>
      <c r="B41" s="121"/>
      <c r="C41" s="83" t="s">
        <v>192</v>
      </c>
      <c r="D41" s="86">
        <v>89.93</v>
      </c>
      <c r="E41" s="87">
        <v>4.5</v>
      </c>
      <c r="F41" s="88">
        <f>D41*E41</f>
        <v>404.68500000000006</v>
      </c>
      <c r="G41" s="89">
        <f t="shared" si="0"/>
        <v>404.68500000000006</v>
      </c>
      <c r="H41" s="82"/>
    </row>
    <row r="42" spans="1:8" ht="24" customHeight="1">
      <c r="A42" s="120"/>
      <c r="B42" s="121"/>
      <c r="C42" s="82" t="s">
        <v>193</v>
      </c>
      <c r="D42" s="86"/>
      <c r="E42" s="87"/>
      <c r="F42" s="88"/>
      <c r="G42" s="89"/>
      <c r="H42" s="82"/>
    </row>
    <row r="43" spans="1:8" ht="12.75">
      <c r="A43" s="120"/>
      <c r="B43" s="121"/>
      <c r="C43" s="83" t="s">
        <v>191</v>
      </c>
      <c r="D43" s="86">
        <v>89.93</v>
      </c>
      <c r="E43" s="87">
        <v>3.5</v>
      </c>
      <c r="F43" s="88">
        <f>D43*E43</f>
        <v>314.755</v>
      </c>
      <c r="G43" s="89">
        <f t="shared" si="0"/>
        <v>314.755</v>
      </c>
      <c r="H43" s="82"/>
    </row>
    <row r="44" spans="1:8" ht="12.75">
      <c r="A44" s="120"/>
      <c r="B44" s="121"/>
      <c r="C44" s="83" t="s">
        <v>192</v>
      </c>
      <c r="D44" s="86">
        <v>89.93</v>
      </c>
      <c r="E44" s="87">
        <v>4.5</v>
      </c>
      <c r="F44" s="88">
        <f>D44*E44</f>
        <v>404.68500000000006</v>
      </c>
      <c r="G44" s="89">
        <f t="shared" si="0"/>
        <v>404.68500000000006</v>
      </c>
      <c r="H44" s="82"/>
    </row>
    <row r="45" spans="1:8" ht="36" customHeight="1">
      <c r="A45" s="120"/>
      <c r="B45" s="121"/>
      <c r="C45" s="82" t="s">
        <v>194</v>
      </c>
      <c r="D45" s="86"/>
      <c r="E45" s="87"/>
      <c r="F45" s="88"/>
      <c r="G45" s="89"/>
      <c r="H45" s="82"/>
    </row>
    <row r="46" spans="1:8" ht="12.75">
      <c r="A46" s="120"/>
      <c r="B46" s="121"/>
      <c r="C46" s="83" t="s">
        <v>195</v>
      </c>
      <c r="D46" s="86">
        <v>89.93</v>
      </c>
      <c r="E46" s="87">
        <v>2.5</v>
      </c>
      <c r="F46" s="88">
        <f aca="true" t="shared" si="2" ref="F46:F58">D46*E46</f>
        <v>224.82500000000002</v>
      </c>
      <c r="G46" s="89">
        <f t="shared" si="0"/>
        <v>224.82500000000002</v>
      </c>
      <c r="H46" s="82"/>
    </row>
    <row r="47" spans="1:8" ht="12.75">
      <c r="A47" s="120"/>
      <c r="B47" s="121"/>
      <c r="C47" s="83" t="s">
        <v>196</v>
      </c>
      <c r="D47" s="86">
        <v>89.93</v>
      </c>
      <c r="E47" s="87">
        <v>3.5</v>
      </c>
      <c r="F47" s="88">
        <f t="shared" si="2"/>
        <v>314.755</v>
      </c>
      <c r="G47" s="89">
        <f t="shared" si="0"/>
        <v>314.755</v>
      </c>
      <c r="H47" s="82"/>
    </row>
    <row r="48" spans="1:8" ht="25.5" customHeight="1">
      <c r="A48" s="120"/>
      <c r="B48" s="121"/>
      <c r="C48" s="82" t="s">
        <v>197</v>
      </c>
      <c r="D48" s="86">
        <v>89.93</v>
      </c>
      <c r="E48" s="87">
        <v>3</v>
      </c>
      <c r="F48" s="88">
        <f t="shared" si="2"/>
        <v>269.79</v>
      </c>
      <c r="G48" s="89">
        <f t="shared" si="0"/>
        <v>269.79</v>
      </c>
      <c r="H48" s="82"/>
    </row>
    <row r="49" spans="1:8" ht="35.25" customHeight="1">
      <c r="A49" s="120"/>
      <c r="B49" s="121"/>
      <c r="C49" s="82" t="s">
        <v>198</v>
      </c>
      <c r="D49" s="86">
        <v>89.93</v>
      </c>
      <c r="E49" s="87">
        <v>1.5</v>
      </c>
      <c r="F49" s="88">
        <f t="shared" si="2"/>
        <v>134.895</v>
      </c>
      <c r="G49" s="89">
        <f t="shared" si="0"/>
        <v>134.895</v>
      </c>
      <c r="H49" s="82"/>
    </row>
    <row r="50" spans="1:8" ht="22.5" customHeight="1">
      <c r="A50" s="120"/>
      <c r="B50" s="121"/>
      <c r="C50" s="82" t="s">
        <v>199</v>
      </c>
      <c r="D50" s="86">
        <v>89.93</v>
      </c>
      <c r="E50" s="87">
        <v>1.5</v>
      </c>
      <c r="F50" s="88">
        <f t="shared" si="2"/>
        <v>134.895</v>
      </c>
      <c r="G50" s="89">
        <f t="shared" si="0"/>
        <v>134.895</v>
      </c>
      <c r="H50" s="82"/>
    </row>
    <row r="51" spans="1:8" ht="22.5" customHeight="1">
      <c r="A51" s="120"/>
      <c r="B51" s="121"/>
      <c r="C51" s="82" t="s">
        <v>200</v>
      </c>
      <c r="D51" s="86">
        <v>89.93</v>
      </c>
      <c r="E51" s="87">
        <v>1.5</v>
      </c>
      <c r="F51" s="88">
        <f t="shared" si="2"/>
        <v>134.895</v>
      </c>
      <c r="G51" s="89">
        <f t="shared" si="0"/>
        <v>134.895</v>
      </c>
      <c r="H51" s="82"/>
    </row>
    <row r="52" spans="1:8" ht="23.25" customHeight="1">
      <c r="A52" s="120"/>
      <c r="B52" s="121"/>
      <c r="C52" s="82" t="s">
        <v>201</v>
      </c>
      <c r="D52" s="86">
        <v>89.93</v>
      </c>
      <c r="E52" s="87">
        <v>0.5</v>
      </c>
      <c r="F52" s="88">
        <f t="shared" si="2"/>
        <v>44.965</v>
      </c>
      <c r="G52" s="89">
        <f t="shared" si="0"/>
        <v>44.965</v>
      </c>
      <c r="H52" s="82"/>
    </row>
    <row r="53" spans="1:8" ht="23.25" customHeight="1">
      <c r="A53" s="120"/>
      <c r="B53" s="121"/>
      <c r="C53" s="82" t="s">
        <v>202</v>
      </c>
      <c r="D53" s="86">
        <v>89.93</v>
      </c>
      <c r="E53" s="87">
        <v>1.5</v>
      </c>
      <c r="F53" s="88">
        <f t="shared" si="2"/>
        <v>134.895</v>
      </c>
      <c r="G53" s="89">
        <f t="shared" si="0"/>
        <v>134.895</v>
      </c>
      <c r="H53" s="82"/>
    </row>
    <row r="54" spans="1:8" ht="14.25" customHeight="1">
      <c r="A54" s="120"/>
      <c r="B54" s="121"/>
      <c r="C54" s="82" t="s">
        <v>203</v>
      </c>
      <c r="D54" s="86"/>
      <c r="E54" s="87"/>
      <c r="F54" s="88"/>
      <c r="G54" s="89"/>
      <c r="H54" s="82"/>
    </row>
    <row r="55" spans="1:8" ht="12.75">
      <c r="A55" s="120"/>
      <c r="B55" s="121"/>
      <c r="C55" s="83" t="s">
        <v>195</v>
      </c>
      <c r="D55" s="86">
        <v>89.93</v>
      </c>
      <c r="E55" s="87">
        <v>2.5</v>
      </c>
      <c r="F55" s="88">
        <f t="shared" si="2"/>
        <v>224.82500000000002</v>
      </c>
      <c r="G55" s="89">
        <f t="shared" si="0"/>
        <v>224.82500000000002</v>
      </c>
      <c r="H55" s="82"/>
    </row>
    <row r="56" spans="1:8" ht="12.75">
      <c r="A56" s="120"/>
      <c r="B56" s="121"/>
      <c r="C56" s="83" t="s">
        <v>196</v>
      </c>
      <c r="D56" s="86">
        <v>89.93</v>
      </c>
      <c r="E56" s="87">
        <v>3.5</v>
      </c>
      <c r="F56" s="88">
        <f t="shared" si="2"/>
        <v>314.755</v>
      </c>
      <c r="G56" s="89">
        <f t="shared" si="0"/>
        <v>314.755</v>
      </c>
      <c r="H56" s="82"/>
    </row>
    <row r="57" spans="1:8" ht="36.75" customHeight="1">
      <c r="A57" s="120"/>
      <c r="B57" s="121"/>
      <c r="C57" s="82" t="s">
        <v>204</v>
      </c>
      <c r="D57" s="86">
        <v>89.93</v>
      </c>
      <c r="E57" s="87">
        <v>0.5</v>
      </c>
      <c r="F57" s="88">
        <f t="shared" si="2"/>
        <v>44.965</v>
      </c>
      <c r="G57" s="89">
        <f t="shared" si="0"/>
        <v>44.965</v>
      </c>
      <c r="H57" s="82"/>
    </row>
    <row r="58" spans="1:8" ht="36" customHeight="1">
      <c r="A58" s="120"/>
      <c r="B58" s="121"/>
      <c r="C58" s="82" t="s">
        <v>205</v>
      </c>
      <c r="D58" s="86">
        <v>89.93</v>
      </c>
      <c r="E58" s="87">
        <v>0.5</v>
      </c>
      <c r="F58" s="88">
        <f t="shared" si="2"/>
        <v>44.965</v>
      </c>
      <c r="G58" s="89">
        <f t="shared" si="0"/>
        <v>44.965</v>
      </c>
      <c r="H58" s="82"/>
    </row>
    <row r="59" spans="1:8" ht="59.25" customHeight="1">
      <c r="A59" s="120"/>
      <c r="B59" s="121"/>
      <c r="C59" s="83" t="s">
        <v>206</v>
      </c>
      <c r="D59" s="86">
        <v>89.93</v>
      </c>
      <c r="E59" s="87">
        <v>0.2</v>
      </c>
      <c r="F59" s="88">
        <f>D59*E59</f>
        <v>17.986</v>
      </c>
      <c r="G59" s="89">
        <v>12</v>
      </c>
      <c r="H59" s="82" t="s">
        <v>207</v>
      </c>
    </row>
    <row r="60" spans="1:8" ht="25.5" customHeight="1">
      <c r="A60" s="121"/>
      <c r="B60" s="121"/>
      <c r="C60" s="83" t="s">
        <v>208</v>
      </c>
      <c r="D60" s="86">
        <v>89.93</v>
      </c>
      <c r="E60" s="87">
        <v>1.5</v>
      </c>
      <c r="F60" s="88">
        <f>D60*E60</f>
        <v>134.895</v>
      </c>
      <c r="G60" s="89">
        <f>F60</f>
        <v>134.895</v>
      </c>
      <c r="H60" s="82"/>
    </row>
    <row r="61" spans="1:8" ht="35.25" customHeight="1">
      <c r="A61" s="121"/>
      <c r="B61" s="121"/>
      <c r="C61" s="82" t="s">
        <v>209</v>
      </c>
      <c r="D61" s="86"/>
      <c r="E61" s="87"/>
      <c r="F61" s="88"/>
      <c r="G61" s="89"/>
      <c r="H61" s="82"/>
    </row>
    <row r="62" spans="1:8" ht="12.75">
      <c r="A62" s="121"/>
      <c r="B62" s="121"/>
      <c r="C62" s="83" t="s">
        <v>210</v>
      </c>
      <c r="D62" s="86">
        <v>89.93</v>
      </c>
      <c r="E62" s="87">
        <v>1</v>
      </c>
      <c r="F62" s="88">
        <f>D62*E62</f>
        <v>89.93</v>
      </c>
      <c r="G62" s="89">
        <f>F62</f>
        <v>89.93</v>
      </c>
      <c r="H62" s="87"/>
    </row>
    <row r="63" spans="1:8" ht="12.75">
      <c r="A63" s="121"/>
      <c r="B63" s="121"/>
      <c r="C63" s="83" t="s">
        <v>13</v>
      </c>
      <c r="D63" s="86">
        <v>89.93</v>
      </c>
      <c r="E63" s="87">
        <v>0.5</v>
      </c>
      <c r="F63" s="88">
        <f>D63*E63</f>
        <v>44.965</v>
      </c>
      <c r="G63" s="89">
        <f>F63</f>
        <v>44.965</v>
      </c>
      <c r="H63" s="87"/>
    </row>
    <row r="64" spans="1:8" ht="12.75">
      <c r="A64" s="121"/>
      <c r="B64" s="121"/>
      <c r="C64" s="83"/>
      <c r="D64" s="86"/>
      <c r="E64" s="87"/>
      <c r="F64" s="88"/>
      <c r="G64" s="89"/>
      <c r="H64" s="87"/>
    </row>
    <row r="65" spans="1:8" ht="15">
      <c r="A65" s="121"/>
      <c r="B65" s="94" t="s">
        <v>211</v>
      </c>
      <c r="C65" s="87"/>
      <c r="D65" s="87"/>
      <c r="E65" s="87"/>
      <c r="F65" s="87"/>
      <c r="G65" s="87"/>
      <c r="H65" s="87"/>
    </row>
    <row r="66" spans="1:8" ht="45">
      <c r="A66" s="121"/>
      <c r="B66" s="119" t="s">
        <v>212</v>
      </c>
      <c r="C66" s="82" t="s">
        <v>213</v>
      </c>
      <c r="D66" s="82"/>
      <c r="E66" s="95"/>
      <c r="F66" s="82"/>
      <c r="G66" s="87"/>
      <c r="H66" s="87"/>
    </row>
    <row r="67" spans="1:8" ht="12.75">
      <c r="A67" s="121"/>
      <c r="B67" s="123"/>
      <c r="C67" s="83" t="s">
        <v>214</v>
      </c>
      <c r="D67" s="86">
        <v>89.93</v>
      </c>
      <c r="E67" s="87">
        <v>1.5</v>
      </c>
      <c r="F67" s="88">
        <f>D67*E67</f>
        <v>134.895</v>
      </c>
      <c r="G67" s="89">
        <f>F67</f>
        <v>134.895</v>
      </c>
      <c r="H67" s="87"/>
    </row>
    <row r="68" spans="1:8" ht="12.75">
      <c r="A68" s="121"/>
      <c r="B68" s="123"/>
      <c r="C68" s="83" t="s">
        <v>215</v>
      </c>
      <c r="D68" s="86">
        <v>89.93</v>
      </c>
      <c r="E68" s="87">
        <v>2.5</v>
      </c>
      <c r="F68" s="88">
        <f>D68*E68</f>
        <v>224.82500000000002</v>
      </c>
      <c r="G68" s="89">
        <f>F68</f>
        <v>224.82500000000002</v>
      </c>
      <c r="H68" s="5"/>
    </row>
    <row r="69" spans="1:8" ht="33.75">
      <c r="A69" s="121"/>
      <c r="B69" s="123"/>
      <c r="C69" s="82" t="s">
        <v>216</v>
      </c>
      <c r="D69" s="5"/>
      <c r="E69" s="95"/>
      <c r="F69" s="82"/>
      <c r="G69" s="5"/>
      <c r="H69" s="5"/>
    </row>
    <row r="70" spans="1:8" ht="12.75">
      <c r="A70" s="121"/>
      <c r="B70" s="123"/>
      <c r="C70" s="83" t="s">
        <v>217</v>
      </c>
      <c r="D70" s="86">
        <v>89.93</v>
      </c>
      <c r="E70" s="87">
        <v>2.5</v>
      </c>
      <c r="F70" s="88">
        <f>D70*E70</f>
        <v>224.82500000000002</v>
      </c>
      <c r="G70" s="89">
        <f aca="true" t="shared" si="3" ref="G70:G85">F70</f>
        <v>224.82500000000002</v>
      </c>
      <c r="H70" s="5"/>
    </row>
    <row r="71" spans="1:8" ht="12.75">
      <c r="A71" s="121"/>
      <c r="B71" s="123"/>
      <c r="C71" s="83" t="s">
        <v>218</v>
      </c>
      <c r="D71" s="86">
        <v>89.93</v>
      </c>
      <c r="E71" s="87">
        <v>4</v>
      </c>
      <c r="F71" s="88">
        <f>D71*E71</f>
        <v>359.72</v>
      </c>
      <c r="G71" s="89">
        <f t="shared" si="3"/>
        <v>359.72</v>
      </c>
      <c r="H71" s="5"/>
    </row>
    <row r="72" spans="1:8" ht="12.75">
      <c r="A72" s="121"/>
      <c r="B72" s="123"/>
      <c r="C72" s="83" t="s">
        <v>219</v>
      </c>
      <c r="D72" s="86">
        <v>89.93</v>
      </c>
      <c r="E72" s="87">
        <v>5.5</v>
      </c>
      <c r="F72" s="88">
        <f>D72*E72</f>
        <v>494.615</v>
      </c>
      <c r="G72" s="89">
        <f t="shared" si="3"/>
        <v>494.615</v>
      </c>
      <c r="H72" s="5"/>
    </row>
    <row r="73" spans="1:8" ht="22.5">
      <c r="A73" s="121"/>
      <c r="B73" s="123"/>
      <c r="C73" s="82" t="s">
        <v>220</v>
      </c>
      <c r="D73" s="5"/>
      <c r="E73" s="95"/>
      <c r="F73" s="82"/>
      <c r="G73" s="5"/>
      <c r="H73" s="5"/>
    </row>
    <row r="74" spans="1:8" ht="12.75">
      <c r="A74" s="121"/>
      <c r="B74" s="123"/>
      <c r="C74" s="83" t="s">
        <v>217</v>
      </c>
      <c r="D74" s="86">
        <v>89.93</v>
      </c>
      <c r="E74" s="87">
        <v>2.5</v>
      </c>
      <c r="F74" s="88">
        <f>D74*E74</f>
        <v>224.82500000000002</v>
      </c>
      <c r="G74" s="89">
        <f t="shared" si="3"/>
        <v>224.82500000000002</v>
      </c>
      <c r="H74" s="5"/>
    </row>
    <row r="75" spans="1:8" ht="12.75">
      <c r="A75" s="121"/>
      <c r="B75" s="123"/>
      <c r="C75" s="83" t="s">
        <v>218</v>
      </c>
      <c r="D75" s="86">
        <v>89.93</v>
      </c>
      <c r="E75" s="87">
        <v>4</v>
      </c>
      <c r="F75" s="88">
        <f>D75*E75</f>
        <v>359.72</v>
      </c>
      <c r="G75" s="89">
        <f t="shared" si="3"/>
        <v>359.72</v>
      </c>
      <c r="H75" s="5"/>
    </row>
    <row r="76" spans="1:8" ht="12.75">
      <c r="A76" s="121"/>
      <c r="B76" s="123"/>
      <c r="C76" s="83" t="s">
        <v>219</v>
      </c>
      <c r="D76" s="86">
        <v>89.93</v>
      </c>
      <c r="E76" s="87">
        <v>5.5</v>
      </c>
      <c r="F76" s="88">
        <f>D76*E76</f>
        <v>494.615</v>
      </c>
      <c r="G76" s="89">
        <f t="shared" si="3"/>
        <v>494.615</v>
      </c>
      <c r="H76" s="5"/>
    </row>
    <row r="77" spans="1:8" ht="22.5">
      <c r="A77" s="121"/>
      <c r="B77" s="123"/>
      <c r="C77" s="82" t="s">
        <v>221</v>
      </c>
      <c r="D77" s="5"/>
      <c r="E77" s="95"/>
      <c r="F77" s="82"/>
      <c r="G77" s="5"/>
      <c r="H77" s="5"/>
    </row>
    <row r="78" spans="1:8" ht="12.75">
      <c r="A78" s="121"/>
      <c r="B78" s="123"/>
      <c r="C78" s="83" t="s">
        <v>217</v>
      </c>
      <c r="D78" s="86">
        <v>89.93</v>
      </c>
      <c r="E78" s="87">
        <v>2.5</v>
      </c>
      <c r="F78" s="88">
        <f>D78*E78</f>
        <v>224.82500000000002</v>
      </c>
      <c r="G78" s="89">
        <f t="shared" si="3"/>
        <v>224.82500000000002</v>
      </c>
      <c r="H78" s="5"/>
    </row>
    <row r="79" spans="1:8" ht="12.75">
      <c r="A79" s="121"/>
      <c r="B79" s="123"/>
      <c r="C79" s="83" t="s">
        <v>147</v>
      </c>
      <c r="D79" s="86">
        <v>89.93</v>
      </c>
      <c r="E79" s="87">
        <v>4</v>
      </c>
      <c r="F79" s="88">
        <f>D79*E79</f>
        <v>359.72</v>
      </c>
      <c r="G79" s="89">
        <f t="shared" si="3"/>
        <v>359.72</v>
      </c>
      <c r="H79" s="5"/>
    </row>
    <row r="80" spans="1:8" ht="56.25">
      <c r="A80" s="121"/>
      <c r="B80" s="123"/>
      <c r="C80" s="82" t="s">
        <v>222</v>
      </c>
      <c r="D80" s="86">
        <v>89.93</v>
      </c>
      <c r="E80" s="87">
        <v>3</v>
      </c>
      <c r="F80" s="88">
        <f>D80*E80</f>
        <v>269.79</v>
      </c>
      <c r="G80" s="89">
        <f t="shared" si="3"/>
        <v>269.79</v>
      </c>
      <c r="H80" s="5"/>
    </row>
    <row r="81" spans="1:8" ht="90">
      <c r="A81" s="121"/>
      <c r="B81" s="123"/>
      <c r="C81" s="82" t="s">
        <v>223</v>
      </c>
      <c r="D81" s="86">
        <v>89.93</v>
      </c>
      <c r="E81" s="87">
        <v>3</v>
      </c>
      <c r="F81" s="88">
        <f>D81*E81</f>
        <v>269.79</v>
      </c>
      <c r="G81" s="89">
        <v>50</v>
      </c>
      <c r="H81" s="82" t="s">
        <v>181</v>
      </c>
    </row>
    <row r="82" spans="1:8" ht="22.5">
      <c r="A82" s="121"/>
      <c r="B82" s="123"/>
      <c r="C82" s="82" t="s">
        <v>224</v>
      </c>
      <c r="D82" s="5"/>
      <c r="E82" s="95"/>
      <c r="F82" s="82"/>
      <c r="G82" s="5"/>
      <c r="H82" s="5"/>
    </row>
    <row r="83" spans="1:8" ht="12.75">
      <c r="A83" s="121"/>
      <c r="B83" s="123"/>
      <c r="C83" s="83" t="s">
        <v>217</v>
      </c>
      <c r="D83" s="86">
        <v>89.93</v>
      </c>
      <c r="E83" s="87">
        <v>2.5</v>
      </c>
      <c r="F83" s="88">
        <f>D83*E83</f>
        <v>224.82500000000002</v>
      </c>
      <c r="G83" s="89">
        <f t="shared" si="3"/>
        <v>224.82500000000002</v>
      </c>
      <c r="H83" s="5"/>
    </row>
    <row r="84" spans="1:8" ht="12.75">
      <c r="A84" s="121"/>
      <c r="B84" s="123"/>
      <c r="C84" s="83" t="s">
        <v>218</v>
      </c>
      <c r="D84" s="86">
        <v>89.93</v>
      </c>
      <c r="E84" s="87">
        <v>4</v>
      </c>
      <c r="F84" s="88">
        <f>D84*E84</f>
        <v>359.72</v>
      </c>
      <c r="G84" s="89">
        <f t="shared" si="3"/>
        <v>359.72</v>
      </c>
      <c r="H84" s="5"/>
    </row>
    <row r="85" spans="1:8" ht="12.75">
      <c r="A85" s="121"/>
      <c r="B85" s="123"/>
      <c r="C85" s="83" t="s">
        <v>219</v>
      </c>
      <c r="D85" s="86">
        <v>89.93</v>
      </c>
      <c r="E85" s="87">
        <v>5.5</v>
      </c>
      <c r="F85" s="88">
        <f>D85*E85</f>
        <v>494.615</v>
      </c>
      <c r="G85" s="89">
        <f t="shared" si="3"/>
        <v>494.615</v>
      </c>
      <c r="H85" s="5"/>
    </row>
    <row r="86" spans="1:8" ht="12.75">
      <c r="A86" s="41"/>
      <c r="B86" s="96"/>
      <c r="C86" s="83"/>
      <c r="D86" s="86"/>
      <c r="E86" s="87"/>
      <c r="F86" s="88"/>
      <c r="G86" s="89"/>
      <c r="H86" s="5"/>
    </row>
    <row r="87" spans="1:8" ht="22.5">
      <c r="A87" s="41"/>
      <c r="B87" s="96"/>
      <c r="C87" s="83" t="s">
        <v>225</v>
      </c>
      <c r="D87" s="86">
        <v>89.93</v>
      </c>
      <c r="E87" s="87">
        <v>0.25</v>
      </c>
      <c r="F87" s="88">
        <f>D87*E87</f>
        <v>22.4825</v>
      </c>
      <c r="G87" s="89">
        <f>F87</f>
        <v>22.4825</v>
      </c>
      <c r="H87" s="82" t="s">
        <v>226</v>
      </c>
    </row>
    <row r="88" spans="1:8" ht="12.75">
      <c r="A88" s="97"/>
      <c r="B88" s="97"/>
      <c r="C88" s="87"/>
      <c r="D88" s="87"/>
      <c r="E88" s="87"/>
      <c r="F88" s="87"/>
      <c r="G88" s="5"/>
      <c r="H88" s="5"/>
    </row>
    <row r="89" spans="1:8" ht="12.75">
      <c r="A89" s="97" t="s">
        <v>227</v>
      </c>
      <c r="B89" s="97"/>
      <c r="C89" s="87"/>
      <c r="D89" s="87"/>
      <c r="E89" s="87"/>
      <c r="F89" s="87"/>
      <c r="G89" s="5"/>
      <c r="H89" s="5"/>
    </row>
    <row r="90" spans="1:8" ht="12.75">
      <c r="A90" s="97" t="s">
        <v>156</v>
      </c>
      <c r="B90" s="97"/>
      <c r="C90" s="87"/>
      <c r="D90" s="87"/>
      <c r="E90" s="87"/>
      <c r="F90" s="87"/>
      <c r="G90" s="5"/>
      <c r="H90" s="5"/>
    </row>
    <row r="91" spans="1:8" ht="12.75">
      <c r="A91" s="97"/>
      <c r="B91" s="97"/>
      <c r="C91" s="87"/>
      <c r="D91" s="87"/>
      <c r="E91" s="87"/>
      <c r="F91" s="87"/>
      <c r="G91" s="5"/>
      <c r="H91" s="5"/>
    </row>
    <row r="92" spans="1:8" ht="12.75">
      <c r="A92" s="97"/>
      <c r="B92" s="97"/>
      <c r="C92" s="87"/>
      <c r="D92" s="87"/>
      <c r="E92" s="87"/>
      <c r="F92" s="87"/>
      <c r="G92" s="5"/>
      <c r="H92" s="5"/>
    </row>
    <row r="93" spans="1:8" ht="12.75">
      <c r="A93" s="97"/>
      <c r="B93" s="97"/>
      <c r="C93" s="87"/>
      <c r="D93" s="87"/>
      <c r="E93" s="87"/>
      <c r="F93" s="87"/>
      <c r="G93" s="5"/>
      <c r="H93" s="5"/>
    </row>
    <row r="94" spans="1:8" ht="12.75">
      <c r="A94" s="97"/>
      <c r="B94" s="97"/>
      <c r="C94" s="87"/>
      <c r="D94" s="87"/>
      <c r="E94" s="87"/>
      <c r="F94" s="87"/>
      <c r="G94" s="5"/>
      <c r="H94" s="5"/>
    </row>
    <row r="95" spans="1:8" ht="12.75">
      <c r="A95" s="97"/>
      <c r="B95" s="97"/>
      <c r="C95" s="87"/>
      <c r="D95" s="87"/>
      <c r="E95" s="87"/>
      <c r="F95" s="87"/>
      <c r="G95" s="5"/>
      <c r="H95" s="5"/>
    </row>
    <row r="96" spans="1:8" ht="12.75">
      <c r="A96" s="97"/>
      <c r="B96" s="97"/>
      <c r="C96" s="87"/>
      <c r="D96" s="87"/>
      <c r="E96" s="87"/>
      <c r="F96" s="87"/>
      <c r="G96" s="5"/>
      <c r="H96" s="5"/>
    </row>
    <row r="97" spans="1:8" ht="12.75">
      <c r="A97" s="97"/>
      <c r="B97" s="97"/>
      <c r="C97" s="87"/>
      <c r="D97" s="87"/>
      <c r="E97" s="87"/>
      <c r="F97" s="87"/>
      <c r="G97" s="5"/>
      <c r="H97" s="5"/>
    </row>
    <row r="98" spans="1:8" ht="12.75">
      <c r="A98" s="97"/>
      <c r="B98" s="97"/>
      <c r="C98" s="87"/>
      <c r="D98" s="87"/>
      <c r="E98" s="87"/>
      <c r="F98" s="87"/>
      <c r="G98" s="5"/>
      <c r="H98" s="5"/>
    </row>
    <row r="99" spans="1:8" ht="12.75">
      <c r="A99" s="97"/>
      <c r="B99" s="97"/>
      <c r="C99" s="87"/>
      <c r="D99" s="87"/>
      <c r="E99" s="87"/>
      <c r="F99" s="87"/>
      <c r="G99" s="5"/>
      <c r="H99" s="5"/>
    </row>
    <row r="100" spans="1:8" ht="12.75">
      <c r="A100" s="97"/>
      <c r="B100" s="97"/>
      <c r="C100" s="87"/>
      <c r="D100" s="87"/>
      <c r="E100" s="87"/>
      <c r="F100" s="87"/>
      <c r="G100" s="5"/>
      <c r="H100" s="5"/>
    </row>
    <row r="101" spans="1:8" ht="12.75">
      <c r="A101" s="97"/>
      <c r="B101" s="97"/>
      <c r="C101" s="87"/>
      <c r="D101" s="87"/>
      <c r="E101" s="87"/>
      <c r="F101" s="87"/>
      <c r="G101" s="5"/>
      <c r="H101" s="5"/>
    </row>
    <row r="102" spans="1:8" ht="12.75">
      <c r="A102" s="97"/>
      <c r="B102" s="97"/>
      <c r="C102" s="87"/>
      <c r="D102" s="87"/>
      <c r="E102" s="87"/>
      <c r="F102" s="87"/>
      <c r="G102" s="5"/>
      <c r="H102" s="5"/>
    </row>
    <row r="103" spans="1:8" ht="12.75">
      <c r="A103" s="97"/>
      <c r="B103" s="97"/>
      <c r="C103" s="87"/>
      <c r="D103" s="87"/>
      <c r="E103" s="87"/>
      <c r="F103" s="87"/>
      <c r="G103" s="5"/>
      <c r="H103" s="5"/>
    </row>
    <row r="104" spans="1:8" ht="12.75">
      <c r="A104" s="97"/>
      <c r="B104" s="97"/>
      <c r="C104" s="87"/>
      <c r="D104" s="87"/>
      <c r="E104" s="87"/>
      <c r="F104" s="87"/>
      <c r="G104" s="5"/>
      <c r="H104" s="5"/>
    </row>
    <row r="105" spans="1:8" ht="12.75">
      <c r="A105" s="97"/>
      <c r="B105" s="97"/>
      <c r="C105" s="87"/>
      <c r="D105" s="87"/>
      <c r="E105" s="87"/>
      <c r="F105" s="87"/>
      <c r="G105" s="5"/>
      <c r="H105" s="5"/>
    </row>
    <row r="106" spans="1:8" ht="12.75">
      <c r="A106" s="97"/>
      <c r="B106" s="97"/>
      <c r="C106" s="87"/>
      <c r="D106" s="87"/>
      <c r="E106" s="87"/>
      <c r="F106" s="87"/>
      <c r="G106" s="5"/>
      <c r="H106" s="5"/>
    </row>
    <row r="107" spans="1:8" ht="12.75">
      <c r="A107" s="97"/>
      <c r="B107" s="97"/>
      <c r="C107" s="87"/>
      <c r="D107" s="87"/>
      <c r="E107" s="87"/>
      <c r="F107" s="87"/>
      <c r="G107" s="5"/>
      <c r="H107" s="5"/>
    </row>
    <row r="108" spans="1:8" ht="12.75">
      <c r="A108" s="97"/>
      <c r="B108" s="97"/>
      <c r="C108" s="87"/>
      <c r="D108" s="87"/>
      <c r="E108" s="87"/>
      <c r="F108" s="87"/>
      <c r="G108" s="5"/>
      <c r="H108" s="5"/>
    </row>
    <row r="109" spans="1:8" ht="12.75">
      <c r="A109" s="97"/>
      <c r="B109" s="97"/>
      <c r="C109" s="87"/>
      <c r="D109" s="87"/>
      <c r="E109" s="87"/>
      <c r="F109" s="87"/>
      <c r="G109" s="5"/>
      <c r="H109" s="5"/>
    </row>
    <row r="110" spans="1:8" ht="12.75">
      <c r="A110" s="97"/>
      <c r="B110" s="97"/>
      <c r="C110" s="87"/>
      <c r="D110" s="87"/>
      <c r="E110" s="87"/>
      <c r="F110" s="87"/>
      <c r="G110" s="5"/>
      <c r="H110" s="5"/>
    </row>
    <row r="111" spans="1:8" ht="12.75">
      <c r="A111" s="97"/>
      <c r="B111" s="97"/>
      <c r="C111" s="87"/>
      <c r="D111" s="87"/>
      <c r="E111" s="87"/>
      <c r="F111" s="87"/>
      <c r="G111" s="5"/>
      <c r="H111" s="5"/>
    </row>
    <row r="112" spans="1:8" ht="12.75">
      <c r="A112" s="97"/>
      <c r="B112" s="97"/>
      <c r="C112" s="87"/>
      <c r="D112" s="87"/>
      <c r="E112" s="87"/>
      <c r="F112" s="87"/>
      <c r="G112" s="5"/>
      <c r="H112" s="5"/>
    </row>
    <row r="113" spans="1:8" ht="12.75">
      <c r="A113" s="97"/>
      <c r="B113" s="97"/>
      <c r="C113" s="87"/>
      <c r="D113" s="87"/>
      <c r="E113" s="87"/>
      <c r="F113" s="87"/>
      <c r="G113" s="5"/>
      <c r="H113" s="5"/>
    </row>
    <row r="114" spans="1:8" ht="12.75">
      <c r="A114" s="97"/>
      <c r="B114" s="97"/>
      <c r="C114" s="87"/>
      <c r="D114" s="87"/>
      <c r="E114" s="87"/>
      <c r="F114" s="87"/>
      <c r="G114" s="5"/>
      <c r="H114" s="5"/>
    </row>
    <row r="115" spans="1:8" ht="12.75">
      <c r="A115" s="97"/>
      <c r="B115" s="97"/>
      <c r="C115" s="87"/>
      <c r="D115" s="87"/>
      <c r="E115" s="87"/>
      <c r="F115" s="87"/>
      <c r="G115" s="5"/>
      <c r="H115" s="5"/>
    </row>
    <row r="116" spans="1:8" ht="12.75">
      <c r="A116" s="97"/>
      <c r="B116" s="97"/>
      <c r="C116" s="87"/>
      <c r="D116" s="87"/>
      <c r="E116" s="87"/>
      <c r="F116" s="87"/>
      <c r="G116" s="5"/>
      <c r="H116" s="5"/>
    </row>
    <row r="117" spans="1:8" ht="12.75">
      <c r="A117" s="97"/>
      <c r="B117" s="97"/>
      <c r="C117" s="87"/>
      <c r="D117" s="87"/>
      <c r="E117" s="87"/>
      <c r="F117" s="87"/>
      <c r="G117" s="5"/>
      <c r="H117" s="5"/>
    </row>
    <row r="118" spans="1:8" ht="12.75">
      <c r="A118" s="97"/>
      <c r="B118" s="97"/>
      <c r="C118" s="87"/>
      <c r="D118" s="87"/>
      <c r="E118" s="87"/>
      <c r="F118" s="87"/>
      <c r="G118" s="5"/>
      <c r="H118" s="5"/>
    </row>
    <row r="119" spans="1:8" ht="12.75">
      <c r="A119" s="97"/>
      <c r="B119" s="97"/>
      <c r="C119" s="87"/>
      <c r="D119" s="87"/>
      <c r="E119" s="87"/>
      <c r="F119" s="87"/>
      <c r="G119" s="5"/>
      <c r="H119" s="5"/>
    </row>
    <row r="120" spans="1:8" ht="12.75">
      <c r="A120" s="97"/>
      <c r="B120" s="97"/>
      <c r="C120" s="87"/>
      <c r="D120" s="87"/>
      <c r="E120" s="87"/>
      <c r="F120" s="87"/>
      <c r="G120" s="5"/>
      <c r="H120" s="5"/>
    </row>
    <row r="121" spans="1:8" ht="12.75">
      <c r="A121" s="97"/>
      <c r="B121" s="97"/>
      <c r="C121" s="87"/>
      <c r="D121" s="87"/>
      <c r="E121" s="87"/>
      <c r="F121" s="87"/>
      <c r="G121" s="5"/>
      <c r="H121" s="5"/>
    </row>
    <row r="122" spans="1:8" ht="12.75">
      <c r="A122" s="97"/>
      <c r="B122" s="97"/>
      <c r="C122" s="87"/>
      <c r="D122" s="87"/>
      <c r="E122" s="87"/>
      <c r="F122" s="87"/>
      <c r="G122" s="5"/>
      <c r="H122" s="5"/>
    </row>
    <row r="123" spans="1:8" ht="12.75">
      <c r="A123" s="97"/>
      <c r="B123" s="97"/>
      <c r="C123" s="87"/>
      <c r="D123" s="87"/>
      <c r="E123" s="87"/>
      <c r="F123" s="87"/>
      <c r="G123" s="5"/>
      <c r="H123" s="5"/>
    </row>
    <row r="124" spans="1:8" ht="12.75">
      <c r="A124" s="97"/>
      <c r="B124" s="97"/>
      <c r="C124" s="87"/>
      <c r="D124" s="87"/>
      <c r="E124" s="87"/>
      <c r="F124" s="87"/>
      <c r="G124" s="5"/>
      <c r="H124" s="5"/>
    </row>
    <row r="125" spans="1:8" ht="12.75">
      <c r="A125" s="97"/>
      <c r="B125" s="97"/>
      <c r="C125" s="87"/>
      <c r="D125" s="87"/>
      <c r="E125" s="87"/>
      <c r="F125" s="87"/>
      <c r="G125" s="5"/>
      <c r="H125" s="5"/>
    </row>
    <row r="126" spans="1:8" ht="12.75">
      <c r="A126" s="97"/>
      <c r="B126" s="97"/>
      <c r="C126" s="87"/>
      <c r="D126" s="87"/>
      <c r="E126" s="87"/>
      <c r="F126" s="87"/>
      <c r="G126" s="5"/>
      <c r="H126" s="5"/>
    </row>
    <row r="127" spans="1:8" ht="12.75">
      <c r="A127" s="97"/>
      <c r="B127" s="97"/>
      <c r="C127" s="87"/>
      <c r="D127" s="87"/>
      <c r="E127" s="87"/>
      <c r="F127" s="87"/>
      <c r="G127" s="5"/>
      <c r="H127" s="5"/>
    </row>
    <row r="128" spans="1:8" ht="12.75">
      <c r="A128" s="97"/>
      <c r="B128" s="97"/>
      <c r="C128" s="87"/>
      <c r="D128" s="87"/>
      <c r="E128" s="87"/>
      <c r="F128" s="87"/>
      <c r="G128" s="5"/>
      <c r="H128" s="5"/>
    </row>
    <row r="129" spans="1:8" ht="12.75">
      <c r="A129" s="97"/>
      <c r="B129" s="97"/>
      <c r="C129" s="87"/>
      <c r="D129" s="87"/>
      <c r="E129" s="87"/>
      <c r="F129" s="87"/>
      <c r="G129" s="5"/>
      <c r="H129" s="5"/>
    </row>
    <row r="130" spans="1:8" ht="12.75">
      <c r="A130" s="97"/>
      <c r="B130" s="97"/>
      <c r="C130" s="87"/>
      <c r="D130" s="87"/>
      <c r="E130" s="87"/>
      <c r="F130" s="87"/>
      <c r="G130" s="5"/>
      <c r="H130" s="5"/>
    </row>
    <row r="131" spans="1:8" ht="12.75">
      <c r="A131" s="97"/>
      <c r="B131" s="97"/>
      <c r="C131" s="87"/>
      <c r="D131" s="87"/>
      <c r="E131" s="87"/>
      <c r="F131" s="87"/>
      <c r="G131" s="5"/>
      <c r="H131" s="5"/>
    </row>
    <row r="132" spans="1:8" ht="12.75">
      <c r="A132" s="97"/>
      <c r="B132" s="97"/>
      <c r="C132" s="87"/>
      <c r="D132" s="87"/>
      <c r="E132" s="87"/>
      <c r="F132" s="87"/>
      <c r="G132" s="5"/>
      <c r="H132" s="5"/>
    </row>
    <row r="133" spans="1:8" ht="12.75">
      <c r="A133" s="97"/>
      <c r="B133" s="97"/>
      <c r="C133" s="87"/>
      <c r="D133" s="87"/>
      <c r="E133" s="87"/>
      <c r="F133" s="87"/>
      <c r="G133" s="5"/>
      <c r="H133" s="5"/>
    </row>
    <row r="134" spans="1:8" ht="12.75">
      <c r="A134" s="97"/>
      <c r="B134" s="97"/>
      <c r="C134" s="87"/>
      <c r="D134" s="87"/>
      <c r="E134" s="87"/>
      <c r="F134" s="87"/>
      <c r="G134" s="5"/>
      <c r="H134" s="5"/>
    </row>
    <row r="135" spans="1:8" ht="12.75">
      <c r="A135" s="97"/>
      <c r="B135" s="97"/>
      <c r="C135" s="87"/>
      <c r="D135" s="87"/>
      <c r="E135" s="87"/>
      <c r="F135" s="87"/>
      <c r="G135" s="5"/>
      <c r="H135" s="5"/>
    </row>
    <row r="136" spans="1:8" ht="12.75">
      <c r="A136" s="97"/>
      <c r="B136" s="97"/>
      <c r="C136" s="87"/>
      <c r="D136" s="87"/>
      <c r="E136" s="87"/>
      <c r="F136" s="87"/>
      <c r="G136" s="5"/>
      <c r="H136" s="5"/>
    </row>
    <row r="137" spans="1:8" ht="12.75">
      <c r="A137" s="97"/>
      <c r="B137" s="97"/>
      <c r="C137" s="87"/>
      <c r="D137" s="87"/>
      <c r="E137" s="87"/>
      <c r="F137" s="87"/>
      <c r="G137" s="5"/>
      <c r="H137" s="5"/>
    </row>
    <row r="138" spans="1:8" ht="12.75">
      <c r="A138" s="97"/>
      <c r="B138" s="97"/>
      <c r="C138" s="87"/>
      <c r="D138" s="87"/>
      <c r="E138" s="87"/>
      <c r="F138" s="87"/>
      <c r="G138" s="5"/>
      <c r="H138" s="5"/>
    </row>
    <row r="139" spans="1:8" ht="12.75">
      <c r="A139" s="97"/>
      <c r="B139" s="97"/>
      <c r="C139" s="87"/>
      <c r="D139" s="87"/>
      <c r="E139" s="87"/>
      <c r="F139" s="87"/>
      <c r="G139" s="5"/>
      <c r="H139" s="5"/>
    </row>
    <row r="140" spans="1:8" ht="12.75">
      <c r="A140" s="97"/>
      <c r="B140" s="97"/>
      <c r="C140" s="87"/>
      <c r="D140" s="87"/>
      <c r="E140" s="87"/>
      <c r="F140" s="87"/>
      <c r="G140" s="5"/>
      <c r="H140" s="5"/>
    </row>
    <row r="141" spans="1:8" ht="12.75">
      <c r="A141" s="97"/>
      <c r="B141" s="97"/>
      <c r="C141" s="87"/>
      <c r="D141" s="87"/>
      <c r="E141" s="87"/>
      <c r="F141" s="87"/>
      <c r="G141" s="5"/>
      <c r="H141" s="5"/>
    </row>
    <row r="142" spans="1:8" ht="12.75">
      <c r="A142" s="97"/>
      <c r="B142" s="97"/>
      <c r="C142" s="87"/>
      <c r="D142" s="87"/>
      <c r="E142" s="87"/>
      <c r="F142" s="87"/>
      <c r="G142" s="5"/>
      <c r="H142" s="5"/>
    </row>
    <row r="143" spans="1:8" ht="12.75">
      <c r="A143" s="97"/>
      <c r="B143" s="97"/>
      <c r="C143" s="87"/>
      <c r="D143" s="87"/>
      <c r="E143" s="87"/>
      <c r="F143" s="87"/>
      <c r="G143" s="5"/>
      <c r="H143" s="5"/>
    </row>
    <row r="144" spans="1:8" ht="12.75">
      <c r="A144" s="97"/>
      <c r="B144" s="97"/>
      <c r="C144" s="87"/>
      <c r="D144" s="87"/>
      <c r="E144" s="87"/>
      <c r="F144" s="87"/>
      <c r="G144" s="5"/>
      <c r="H144" s="5"/>
    </row>
    <row r="145" spans="1:8" ht="12.75">
      <c r="A145" s="97"/>
      <c r="B145" s="97"/>
      <c r="C145" s="87"/>
      <c r="D145" s="87"/>
      <c r="E145" s="87"/>
      <c r="F145" s="87"/>
      <c r="G145" s="5"/>
      <c r="H145" s="5"/>
    </row>
    <row r="146" spans="1:8" ht="12.75">
      <c r="A146" s="97"/>
      <c r="B146" s="97"/>
      <c r="C146" s="87"/>
      <c r="D146" s="87"/>
      <c r="E146" s="87"/>
      <c r="F146" s="87"/>
      <c r="G146" s="5"/>
      <c r="H146" s="5"/>
    </row>
    <row r="147" spans="1:8" ht="12.75">
      <c r="A147" s="97"/>
      <c r="B147" s="97"/>
      <c r="C147" s="87"/>
      <c r="D147" s="87"/>
      <c r="E147" s="87"/>
      <c r="F147" s="87"/>
      <c r="G147" s="5"/>
      <c r="H147" s="5"/>
    </row>
    <row r="148" spans="1:8" ht="12.75">
      <c r="A148" s="97"/>
      <c r="B148" s="97"/>
      <c r="C148" s="87"/>
      <c r="D148" s="87"/>
      <c r="E148" s="87"/>
      <c r="F148" s="87"/>
      <c r="G148" s="5"/>
      <c r="H148" s="5"/>
    </row>
    <row r="149" spans="1:8" ht="12.75">
      <c r="A149" s="97"/>
      <c r="B149" s="97"/>
      <c r="C149" s="87"/>
      <c r="D149" s="87"/>
      <c r="E149" s="87"/>
      <c r="F149" s="87"/>
      <c r="G149" s="5"/>
      <c r="H149" s="5"/>
    </row>
    <row r="150" spans="1:8" ht="12.75">
      <c r="A150" s="97"/>
      <c r="B150" s="97"/>
      <c r="C150" s="87"/>
      <c r="D150" s="87"/>
      <c r="E150" s="87"/>
      <c r="F150" s="87"/>
      <c r="G150" s="5"/>
      <c r="H150" s="5"/>
    </row>
    <row r="151" spans="1:8" ht="12.75">
      <c r="A151" s="97"/>
      <c r="B151" s="97"/>
      <c r="C151" s="87"/>
      <c r="D151" s="87"/>
      <c r="E151" s="87"/>
      <c r="F151" s="87"/>
      <c r="G151" s="5"/>
      <c r="H151" s="5"/>
    </row>
    <row r="152" spans="1:8" ht="12.75">
      <c r="A152" s="97"/>
      <c r="B152" s="97"/>
      <c r="C152" s="87"/>
      <c r="D152" s="87"/>
      <c r="E152" s="87"/>
      <c r="F152" s="87"/>
      <c r="G152" s="5"/>
      <c r="H152" s="5"/>
    </row>
    <row r="153" spans="1:8" ht="12.75">
      <c r="A153" s="97"/>
      <c r="B153" s="97"/>
      <c r="C153" s="87"/>
      <c r="D153" s="87"/>
      <c r="E153" s="87"/>
      <c r="F153" s="87"/>
      <c r="G153" s="5"/>
      <c r="H153" s="5"/>
    </row>
    <row r="154" spans="1:8" ht="12.75">
      <c r="A154" s="97"/>
      <c r="B154" s="97"/>
      <c r="C154" s="87"/>
      <c r="D154" s="87"/>
      <c r="E154" s="87"/>
      <c r="F154" s="87"/>
      <c r="G154" s="5"/>
      <c r="H154" s="5"/>
    </row>
    <row r="155" spans="1:8" ht="12.75">
      <c r="A155" s="97"/>
      <c r="B155" s="97"/>
      <c r="C155" s="87"/>
      <c r="D155" s="87"/>
      <c r="E155" s="87"/>
      <c r="F155" s="87"/>
      <c r="G155" s="5"/>
      <c r="H155" s="5"/>
    </row>
    <row r="156" spans="1:8" ht="12.75">
      <c r="A156" s="97"/>
      <c r="B156" s="97"/>
      <c r="C156" s="87"/>
      <c r="D156" s="87"/>
      <c r="E156" s="87"/>
      <c r="F156" s="87"/>
      <c r="G156" s="5"/>
      <c r="H156" s="5"/>
    </row>
    <row r="157" spans="1:8" ht="12.75">
      <c r="A157" s="97"/>
      <c r="B157" s="97"/>
      <c r="C157" s="87"/>
      <c r="D157" s="87"/>
      <c r="E157" s="87"/>
      <c r="F157" s="87"/>
      <c r="G157" s="5"/>
      <c r="H157" s="5"/>
    </row>
    <row r="158" spans="1:8" ht="12.75">
      <c r="A158" s="97"/>
      <c r="B158" s="97"/>
      <c r="C158" s="87"/>
      <c r="D158" s="87"/>
      <c r="E158" s="87"/>
      <c r="F158" s="87"/>
      <c r="G158" s="5"/>
      <c r="H158" s="5"/>
    </row>
    <row r="159" spans="1:8" ht="12.75">
      <c r="A159" s="97"/>
      <c r="B159" s="97"/>
      <c r="C159" s="87"/>
      <c r="D159" s="87"/>
      <c r="E159" s="87"/>
      <c r="F159" s="87"/>
      <c r="G159" s="5"/>
      <c r="H159" s="5"/>
    </row>
    <row r="160" spans="1:8" ht="12.75">
      <c r="A160" s="97"/>
      <c r="B160" s="97"/>
      <c r="C160" s="87"/>
      <c r="D160" s="87"/>
      <c r="E160" s="87"/>
      <c r="F160" s="87"/>
      <c r="G160" s="5"/>
      <c r="H160" s="5"/>
    </row>
    <row r="161" spans="1:8" ht="12.75">
      <c r="A161" s="97"/>
      <c r="B161" s="97"/>
      <c r="C161" s="87"/>
      <c r="D161" s="87"/>
      <c r="E161" s="87"/>
      <c r="F161" s="87"/>
      <c r="G161" s="5"/>
      <c r="H161" s="5"/>
    </row>
    <row r="162" spans="1:8" ht="12.75">
      <c r="A162" s="97"/>
      <c r="B162" s="97"/>
      <c r="C162" s="87"/>
      <c r="D162" s="87"/>
      <c r="E162" s="87"/>
      <c r="F162" s="87"/>
      <c r="G162" s="5"/>
      <c r="H162" s="5"/>
    </row>
    <row r="163" spans="1:8" ht="12.75">
      <c r="A163" s="97"/>
      <c r="B163" s="97"/>
      <c r="C163" s="87"/>
      <c r="D163" s="87"/>
      <c r="E163" s="87"/>
      <c r="F163" s="87"/>
      <c r="G163" s="5"/>
      <c r="H163" s="5"/>
    </row>
    <row r="164" spans="1:8" ht="12.75">
      <c r="A164" s="97"/>
      <c r="B164" s="97"/>
      <c r="C164" s="87"/>
      <c r="D164" s="87"/>
      <c r="E164" s="87"/>
      <c r="F164" s="87"/>
      <c r="G164" s="5"/>
      <c r="H164" s="5"/>
    </row>
    <row r="165" spans="1:8" ht="12.75">
      <c r="A165" s="97"/>
      <c r="B165" s="97"/>
      <c r="C165" s="87"/>
      <c r="D165" s="87"/>
      <c r="E165" s="87"/>
      <c r="F165" s="87"/>
      <c r="G165" s="5"/>
      <c r="H165" s="5"/>
    </row>
    <row r="166" spans="1:8" ht="12.75">
      <c r="A166" s="97"/>
      <c r="B166" s="97"/>
      <c r="C166" s="87"/>
      <c r="D166" s="87"/>
      <c r="E166" s="87"/>
      <c r="F166" s="87"/>
      <c r="G166" s="5"/>
      <c r="H166" s="5"/>
    </row>
    <row r="167" spans="1:6" ht="12.75">
      <c r="A167" s="97"/>
      <c r="B167" s="97"/>
      <c r="C167" s="97"/>
      <c r="D167" s="97"/>
      <c r="E167" s="97"/>
      <c r="F167" s="97"/>
    </row>
    <row r="168" spans="1:6" ht="12.75">
      <c r="A168" s="97"/>
      <c r="B168" s="97"/>
      <c r="C168" s="97"/>
      <c r="D168" s="97"/>
      <c r="E168" s="97"/>
      <c r="F168" s="97"/>
    </row>
    <row r="169" spans="1:6" ht="12.75">
      <c r="A169" s="97"/>
      <c r="B169" s="97"/>
      <c r="C169" s="97"/>
      <c r="D169" s="97"/>
      <c r="E169" s="97"/>
      <c r="F169" s="97"/>
    </row>
    <row r="170" spans="1:6" ht="12.75">
      <c r="A170" s="97"/>
      <c r="B170" s="97"/>
      <c r="C170" s="97"/>
      <c r="D170" s="97"/>
      <c r="E170" s="97"/>
      <c r="F170" s="97"/>
    </row>
    <row r="171" spans="1:6" ht="12.75">
      <c r="A171" s="97"/>
      <c r="B171" s="97"/>
      <c r="C171" s="97"/>
      <c r="D171" s="97"/>
      <c r="E171" s="97"/>
      <c r="F171" s="97"/>
    </row>
    <row r="172" spans="1:6" ht="12.75">
      <c r="A172" s="97"/>
      <c r="B172" s="97"/>
      <c r="C172" s="97"/>
      <c r="D172" s="97"/>
      <c r="E172" s="97"/>
      <c r="F172" s="97"/>
    </row>
    <row r="173" spans="1:6" ht="12.75">
      <c r="A173" s="97"/>
      <c r="B173" s="97"/>
      <c r="C173" s="97"/>
      <c r="D173" s="97"/>
      <c r="E173" s="97"/>
      <c r="F173" s="97"/>
    </row>
    <row r="174" spans="1:6" ht="12.75">
      <c r="A174" s="97"/>
      <c r="B174" s="97"/>
      <c r="C174" s="97"/>
      <c r="D174" s="97"/>
      <c r="E174" s="97"/>
      <c r="F174" s="97"/>
    </row>
    <row r="175" spans="1:6" ht="12.75">
      <c r="A175" s="97"/>
      <c r="B175" s="97"/>
      <c r="C175" s="97"/>
      <c r="D175" s="97"/>
      <c r="E175" s="97"/>
      <c r="F175" s="97"/>
    </row>
    <row r="176" spans="1:6" ht="12.75">
      <c r="A176" s="97"/>
      <c r="B176" s="97"/>
      <c r="C176" s="97"/>
      <c r="D176" s="97"/>
      <c r="E176" s="97"/>
      <c r="F176" s="97"/>
    </row>
    <row r="177" spans="1:6" ht="12.75">
      <c r="A177" s="97"/>
      <c r="B177" s="97"/>
      <c r="C177" s="97"/>
      <c r="D177" s="97"/>
      <c r="E177" s="97"/>
      <c r="F177" s="97"/>
    </row>
    <row r="178" spans="1:6" ht="12.75">
      <c r="A178" s="97"/>
      <c r="B178" s="97"/>
      <c r="C178" s="97"/>
      <c r="D178" s="97"/>
      <c r="E178" s="97"/>
      <c r="F178" s="97"/>
    </row>
    <row r="179" spans="1:6" ht="12.75">
      <c r="A179" s="97"/>
      <c r="B179" s="97"/>
      <c r="C179" s="97"/>
      <c r="D179" s="97"/>
      <c r="E179" s="97"/>
      <c r="F179" s="97"/>
    </row>
    <row r="180" spans="1:6" ht="12.75">
      <c r="A180" s="97"/>
      <c r="B180" s="97"/>
      <c r="C180" s="97"/>
      <c r="D180" s="97"/>
      <c r="E180" s="97"/>
      <c r="F180" s="97"/>
    </row>
    <row r="181" spans="1:6" ht="12.75">
      <c r="A181" s="97"/>
      <c r="B181" s="97"/>
      <c r="C181" s="97"/>
      <c r="D181" s="97"/>
      <c r="E181" s="97"/>
      <c r="F181" s="97"/>
    </row>
  </sheetData>
  <sheetProtection/>
  <mergeCells count="13">
    <mergeCell ref="G4:G7"/>
    <mergeCell ref="H4:H7"/>
    <mergeCell ref="H8:H10"/>
    <mergeCell ref="H16:H19"/>
    <mergeCell ref="H21:H25"/>
    <mergeCell ref="H35:H36"/>
    <mergeCell ref="A4:A85"/>
    <mergeCell ref="B4:B64"/>
    <mergeCell ref="C4:C7"/>
    <mergeCell ref="D4:D7"/>
    <mergeCell ref="E4:E7"/>
    <mergeCell ref="F4:F7"/>
    <mergeCell ref="B66:B85"/>
  </mergeCells>
  <printOptions gridLines="1"/>
  <pageMargins left="0.28" right="0.2362204724409449" top="0.5511811023622047" bottom="0.4724409448818898" header="0.5118110236220472" footer="0.31496062992125984"/>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H18"/>
  <sheetViews>
    <sheetView workbookViewId="0" topLeftCell="A1">
      <selection activeCell="H2" sqref="H2"/>
    </sheetView>
  </sheetViews>
  <sheetFormatPr defaultColWidth="11.421875" defaultRowHeight="12.75"/>
  <cols>
    <col min="1" max="1" width="43.421875" style="7" customWidth="1"/>
    <col min="2" max="2" width="12.28125" style="7" customWidth="1"/>
    <col min="3" max="3" width="10.00390625" style="7" customWidth="1"/>
    <col min="4" max="4" width="8.421875" style="7" customWidth="1"/>
    <col min="5" max="5" width="15.421875" style="7" customWidth="1"/>
    <col min="6" max="6" width="13.421875" style="7" customWidth="1"/>
    <col min="7" max="7" width="15.00390625" style="7" customWidth="1"/>
    <col min="8" max="8" width="22.00390625" style="7" customWidth="1"/>
    <col min="9" max="16384" width="11.421875" style="7" customWidth="1"/>
  </cols>
  <sheetData>
    <row r="1" ht="12.75">
      <c r="A1" s="60" t="s">
        <v>110</v>
      </c>
    </row>
    <row r="2" spans="2:8" s="1" customFormat="1" ht="50.25" customHeight="1">
      <c r="B2" s="1" t="s">
        <v>111</v>
      </c>
      <c r="C2" s="1" t="s">
        <v>112</v>
      </c>
      <c r="D2" s="1" t="s">
        <v>113</v>
      </c>
      <c r="E2" s="1" t="s">
        <v>114</v>
      </c>
      <c r="F2" s="1" t="s">
        <v>115</v>
      </c>
      <c r="G2" s="1" t="s">
        <v>116</v>
      </c>
      <c r="H2" s="1" t="s">
        <v>117</v>
      </c>
    </row>
    <row r="3" spans="1:8" ht="12.75">
      <c r="A3" s="7" t="s">
        <v>118</v>
      </c>
      <c r="B3" s="61">
        <v>375</v>
      </c>
      <c r="C3" s="62">
        <f aca="true" t="shared" si="0" ref="C3:C8">B3/$B$9</f>
        <v>0.251846877098724</v>
      </c>
      <c r="D3" s="7">
        <v>74</v>
      </c>
      <c r="E3" s="61">
        <f aca="true" t="shared" si="1" ref="E3:E8">$E$9/$D$9*D3</f>
        <v>29738.094488188974</v>
      </c>
      <c r="F3" s="63">
        <f>E3/D3</f>
        <v>401.86614173228344</v>
      </c>
      <c r="G3" s="127">
        <f>F3/B3</f>
        <v>1.0716430446194225</v>
      </c>
      <c r="H3" s="61">
        <v>375</v>
      </c>
    </row>
    <row r="4" spans="1:8" ht="12.75">
      <c r="A4" s="7" t="s">
        <v>119</v>
      </c>
      <c r="B4" s="61">
        <v>285</v>
      </c>
      <c r="C4" s="62">
        <f t="shared" si="0"/>
        <v>0.1914036265950302</v>
      </c>
      <c r="D4" s="7">
        <v>37</v>
      </c>
      <c r="E4" s="61">
        <f t="shared" si="1"/>
        <v>14869.047244094487</v>
      </c>
      <c r="F4" s="63">
        <f>B4*$G$3</f>
        <v>305.4182677165354</v>
      </c>
      <c r="G4" s="127"/>
      <c r="H4" s="61">
        <v>285</v>
      </c>
    </row>
    <row r="5" spans="1:8" ht="12.75">
      <c r="A5" s="7" t="s">
        <v>120</v>
      </c>
      <c r="B5" s="61">
        <v>361</v>
      </c>
      <c r="C5" s="62">
        <f t="shared" si="0"/>
        <v>0.24244459368703827</v>
      </c>
      <c r="D5" s="7">
        <v>12</v>
      </c>
      <c r="E5" s="61">
        <f t="shared" si="1"/>
        <v>4822.393700787401</v>
      </c>
      <c r="F5" s="63">
        <f>B5*$G$3</f>
        <v>386.8631391076115</v>
      </c>
      <c r="G5" s="127"/>
      <c r="H5" s="61">
        <v>361</v>
      </c>
    </row>
    <row r="6" spans="1:8" ht="12.75">
      <c r="A6" s="7" t="s">
        <v>121</v>
      </c>
      <c r="B6" s="61">
        <v>88</v>
      </c>
      <c r="C6" s="62">
        <f t="shared" si="0"/>
        <v>0.05910006715916723</v>
      </c>
      <c r="D6" s="7">
        <v>3</v>
      </c>
      <c r="E6" s="61">
        <f t="shared" si="1"/>
        <v>1205.5984251968503</v>
      </c>
      <c r="F6" s="63">
        <f>B6*$G$3</f>
        <v>94.30458792650919</v>
      </c>
      <c r="G6" s="127"/>
      <c r="H6" s="61">
        <v>88</v>
      </c>
    </row>
    <row r="7" spans="1:8" ht="12.75">
      <c r="A7" s="7" t="s">
        <v>122</v>
      </c>
      <c r="B7" s="61">
        <v>190</v>
      </c>
      <c r="C7" s="62">
        <f t="shared" si="0"/>
        <v>0.12760241773002015</v>
      </c>
      <c r="D7" s="7">
        <v>1</v>
      </c>
      <c r="E7" s="61">
        <f t="shared" si="1"/>
        <v>401.86614173228344</v>
      </c>
      <c r="F7" s="63">
        <f>B7*$G$3</f>
        <v>203.61217847769026</v>
      </c>
      <c r="G7" s="127"/>
      <c r="H7" s="61">
        <v>190</v>
      </c>
    </row>
    <row r="8" spans="1:8" ht="12.75">
      <c r="A8" s="7" t="s">
        <v>123</v>
      </c>
      <c r="B8" s="61">
        <v>190</v>
      </c>
      <c r="C8" s="62">
        <f t="shared" si="0"/>
        <v>0.12760241773002015</v>
      </c>
      <c r="D8" s="7">
        <v>0</v>
      </c>
      <c r="E8" s="61">
        <f t="shared" si="1"/>
        <v>0</v>
      </c>
      <c r="F8" s="63">
        <f>B8*$G$3</f>
        <v>203.61217847769026</v>
      </c>
      <c r="G8" s="127"/>
      <c r="H8" s="61">
        <v>190</v>
      </c>
    </row>
    <row r="9" spans="2:7" ht="12.75">
      <c r="B9" s="61">
        <f>SUM(B3:B8)</f>
        <v>1489</v>
      </c>
      <c r="C9" s="64">
        <f>SUM(C3:C8)</f>
        <v>1</v>
      </c>
      <c r="D9" s="7">
        <f>SUM(D3:D8)</f>
        <v>127</v>
      </c>
      <c r="E9" s="61">
        <v>51037</v>
      </c>
      <c r="G9" s="65"/>
    </row>
    <row r="10" ht="12.75">
      <c r="E10" s="63">
        <f>SUM(E3:E8)</f>
        <v>51036.99999999999</v>
      </c>
    </row>
    <row r="11" spans="1:8" ht="39" customHeight="1">
      <c r="A11" s="128" t="s">
        <v>124</v>
      </c>
      <c r="B11" s="129"/>
      <c r="C11" s="129"/>
      <c r="D11" s="129"/>
      <c r="E11" s="129"/>
      <c r="F11" s="129"/>
      <c r="G11" s="129"/>
      <c r="H11" s="129"/>
    </row>
    <row r="12" ht="12.75">
      <c r="E12" s="63"/>
    </row>
    <row r="13" ht="12.75">
      <c r="E13" s="63"/>
    </row>
    <row r="14" spans="1:8" s="60" customFormat="1" ht="24" customHeight="1">
      <c r="A14" s="1"/>
      <c r="B14" s="1" t="s">
        <v>125</v>
      </c>
      <c r="C14" s="1" t="s">
        <v>126</v>
      </c>
      <c r="D14" s="1" t="s">
        <v>127</v>
      </c>
      <c r="E14" s="66"/>
      <c r="F14" s="1"/>
      <c r="G14" s="1"/>
      <c r="H14" s="1"/>
    </row>
    <row r="15" spans="1:8" ht="67.5" customHeight="1">
      <c r="A15" s="5" t="s">
        <v>128</v>
      </c>
      <c r="B15" s="67">
        <v>102.35</v>
      </c>
      <c r="C15" s="7">
        <v>0.21</v>
      </c>
      <c r="D15" s="68">
        <f>B15*C15</f>
        <v>21.493499999999997</v>
      </c>
      <c r="E15" s="128" t="s">
        <v>129</v>
      </c>
      <c r="F15" s="129"/>
      <c r="G15" s="129"/>
      <c r="H15" s="129"/>
    </row>
    <row r="16" spans="1:8" ht="38.25">
      <c r="A16" s="69" t="s">
        <v>130</v>
      </c>
      <c r="B16" s="67">
        <v>102.35</v>
      </c>
      <c r="C16" s="7">
        <v>0.22</v>
      </c>
      <c r="D16" s="68">
        <f>B16*C16</f>
        <v>22.517</v>
      </c>
      <c r="E16" s="130" t="s">
        <v>131</v>
      </c>
      <c r="F16" s="121"/>
      <c r="G16" s="121"/>
      <c r="H16" s="121"/>
    </row>
    <row r="17" spans="2:4" ht="12.75">
      <c r="B17" s="67"/>
      <c r="D17" s="68"/>
    </row>
    <row r="18" spans="1:8" ht="64.5" customHeight="1">
      <c r="A18" s="128" t="s">
        <v>132</v>
      </c>
      <c r="B18" s="121"/>
      <c r="C18" s="121"/>
      <c r="D18" s="121"/>
      <c r="E18" s="121"/>
      <c r="F18" s="121"/>
      <c r="G18" s="121"/>
      <c r="H18" s="121"/>
    </row>
  </sheetData>
  <sheetProtection/>
  <mergeCells count="5">
    <mergeCell ref="G3:G8"/>
    <mergeCell ref="A11:H11"/>
    <mergeCell ref="E15:H15"/>
    <mergeCell ref="E16:H16"/>
    <mergeCell ref="A18:H18"/>
  </mergeCells>
  <printOptions gridLines="1"/>
  <pageMargins left="0.5511811023622047" right="0.31496062992125984" top="0.2755905511811024" bottom="0.1968503937007874" header="0.15748031496062992" footer="0.1574803149606299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H22"/>
  <sheetViews>
    <sheetView zoomScale="75" zoomScaleNormal="75" zoomScalePageLayoutView="0" workbookViewId="0" topLeftCell="A1">
      <selection activeCell="C20" sqref="C20"/>
    </sheetView>
  </sheetViews>
  <sheetFormatPr defaultColWidth="11.421875" defaultRowHeight="12.75"/>
  <cols>
    <col min="1" max="1" width="14.7109375" style="7" customWidth="1"/>
    <col min="2" max="2" width="17.28125" style="7" customWidth="1"/>
    <col min="3" max="3" width="56.421875" style="7" customWidth="1"/>
    <col min="4" max="4" width="7.28125" style="7" customWidth="1"/>
    <col min="5" max="5" width="8.421875" style="7" customWidth="1"/>
    <col min="6" max="6" width="9.140625" style="7" customWidth="1"/>
    <col min="7" max="7" width="11.00390625" style="7" customWidth="1"/>
    <col min="8" max="8" width="77.7109375" style="7" customWidth="1"/>
    <col min="9" max="16384" width="11.421875" style="7" customWidth="1"/>
  </cols>
  <sheetData>
    <row r="1" spans="1:8" s="46" customFormat="1" ht="36">
      <c r="A1" s="45" t="s">
        <v>0</v>
      </c>
      <c r="B1" s="45" t="s">
        <v>1</v>
      </c>
      <c r="C1" s="45" t="s">
        <v>71</v>
      </c>
      <c r="D1" s="45" t="s">
        <v>72</v>
      </c>
      <c r="E1" s="45" t="s">
        <v>73</v>
      </c>
      <c r="F1" s="45" t="s">
        <v>74</v>
      </c>
      <c r="G1" s="45" t="s">
        <v>75</v>
      </c>
      <c r="H1" s="45" t="s">
        <v>7</v>
      </c>
    </row>
    <row r="2" spans="1:8" s="46" customFormat="1" ht="12.75">
      <c r="A2" s="45"/>
      <c r="B2" s="45"/>
      <c r="C2" s="45"/>
      <c r="D2" s="45"/>
      <c r="E2" s="45"/>
      <c r="F2" s="45"/>
      <c r="G2" s="45"/>
      <c r="H2" s="45"/>
    </row>
    <row r="3" spans="1:8" s="46" customFormat="1" ht="21" customHeight="1">
      <c r="A3" s="47" t="s">
        <v>76</v>
      </c>
      <c r="B3" s="45"/>
      <c r="C3" s="45"/>
      <c r="D3" s="45"/>
      <c r="E3" s="45"/>
      <c r="F3" s="45"/>
      <c r="G3" s="45"/>
      <c r="H3" s="45"/>
    </row>
    <row r="4" spans="1:8" ht="54.75" customHeight="1">
      <c r="A4" s="131" t="s">
        <v>77</v>
      </c>
      <c r="B4" s="131" t="s">
        <v>78</v>
      </c>
      <c r="C4" s="48" t="s">
        <v>79</v>
      </c>
      <c r="D4" s="49"/>
      <c r="E4" s="50"/>
      <c r="F4" s="48" t="s">
        <v>80</v>
      </c>
      <c r="G4" s="48" t="s">
        <v>81</v>
      </c>
      <c r="H4" s="51" t="s">
        <v>82</v>
      </c>
    </row>
    <row r="5" spans="1:8" ht="30" customHeight="1">
      <c r="A5" s="131"/>
      <c r="B5" s="131"/>
      <c r="C5" s="48" t="s">
        <v>83</v>
      </c>
      <c r="D5" s="52">
        <v>76.79</v>
      </c>
      <c r="E5" s="50">
        <v>1</v>
      </c>
      <c r="F5" s="49">
        <f>D5*E5</f>
        <v>76.79</v>
      </c>
      <c r="G5" s="53">
        <v>77</v>
      </c>
      <c r="H5" s="51"/>
    </row>
    <row r="6" spans="1:8" ht="21.75" customHeight="1">
      <c r="A6" s="131"/>
      <c r="B6" s="131"/>
      <c r="C6" s="48" t="s">
        <v>84</v>
      </c>
      <c r="D6" s="52">
        <v>76.79</v>
      </c>
      <c r="E6" s="50">
        <v>0.5</v>
      </c>
      <c r="F6" s="49">
        <f>D6*E6</f>
        <v>38.395</v>
      </c>
      <c r="G6" s="53">
        <v>38</v>
      </c>
      <c r="H6" s="51"/>
    </row>
    <row r="7" spans="1:8" ht="35.25" customHeight="1">
      <c r="A7" s="131"/>
      <c r="B7" s="131" t="s">
        <v>85</v>
      </c>
      <c r="C7" s="51" t="s">
        <v>86</v>
      </c>
      <c r="D7" s="54">
        <v>77.36</v>
      </c>
      <c r="E7" s="50">
        <v>0.5</v>
      </c>
      <c r="F7" s="55">
        <f>D7*E7</f>
        <v>38.68</v>
      </c>
      <c r="G7" s="56">
        <v>200</v>
      </c>
      <c r="H7" s="51" t="s">
        <v>87</v>
      </c>
    </row>
    <row r="8" spans="1:8" ht="32.25" customHeight="1">
      <c r="A8" s="132"/>
      <c r="B8" s="133"/>
      <c r="C8" s="51" t="s">
        <v>88</v>
      </c>
      <c r="D8" s="54">
        <v>77.36</v>
      </c>
      <c r="E8" s="50">
        <v>0.45</v>
      </c>
      <c r="F8" s="55">
        <f>D8*E8</f>
        <v>34.812</v>
      </c>
      <c r="G8" s="56">
        <v>35</v>
      </c>
      <c r="H8" s="57"/>
    </row>
    <row r="9" spans="1:8" ht="29.25" customHeight="1">
      <c r="A9" s="132"/>
      <c r="B9" s="133"/>
      <c r="C9" s="48" t="s">
        <v>89</v>
      </c>
      <c r="D9" s="54"/>
      <c r="E9" s="50"/>
      <c r="F9" s="48" t="s">
        <v>80</v>
      </c>
      <c r="G9" s="48" t="s">
        <v>81</v>
      </c>
      <c r="H9" s="51" t="s">
        <v>90</v>
      </c>
    </row>
    <row r="10" spans="1:8" ht="35.25" customHeight="1">
      <c r="A10" s="132"/>
      <c r="B10" s="133"/>
      <c r="C10" s="51" t="s">
        <v>91</v>
      </c>
      <c r="D10" s="54">
        <v>77.36</v>
      </c>
      <c r="E10" s="50">
        <v>0.25</v>
      </c>
      <c r="F10" s="55">
        <f>D10*E10</f>
        <v>19.34</v>
      </c>
      <c r="G10" s="56">
        <v>19</v>
      </c>
      <c r="H10" s="51"/>
    </row>
    <row r="11" spans="1:8" ht="68.25" customHeight="1">
      <c r="A11" s="132"/>
      <c r="B11" s="131" t="s">
        <v>92</v>
      </c>
      <c r="C11" s="51" t="s">
        <v>93</v>
      </c>
      <c r="D11" s="54">
        <v>98.36</v>
      </c>
      <c r="E11" s="50"/>
      <c r="F11" s="48" t="s">
        <v>80</v>
      </c>
      <c r="G11" s="56" t="s">
        <v>94</v>
      </c>
      <c r="H11" s="51"/>
    </row>
    <row r="12" spans="1:8" ht="24.75" customHeight="1">
      <c r="A12" s="132"/>
      <c r="B12" s="133"/>
      <c r="C12" s="51" t="s">
        <v>95</v>
      </c>
      <c r="D12" s="54"/>
      <c r="E12" s="50"/>
      <c r="F12" s="48" t="s">
        <v>96</v>
      </c>
      <c r="G12" s="48" t="s">
        <v>96</v>
      </c>
      <c r="H12" s="51"/>
    </row>
    <row r="13" spans="1:8" ht="32.25" customHeight="1">
      <c r="A13" s="132"/>
      <c r="B13" s="133"/>
      <c r="C13" s="51" t="s">
        <v>97</v>
      </c>
      <c r="D13" s="54">
        <v>98.36</v>
      </c>
      <c r="E13" s="50">
        <v>0.5</v>
      </c>
      <c r="F13" s="55">
        <f>D13*E13</f>
        <v>49.18</v>
      </c>
      <c r="G13" s="56">
        <f>F13</f>
        <v>49.18</v>
      </c>
      <c r="H13" s="48" t="s">
        <v>98</v>
      </c>
    </row>
    <row r="14" spans="1:8" ht="69.75" customHeight="1">
      <c r="A14" s="132"/>
      <c r="B14" s="57" t="s">
        <v>99</v>
      </c>
      <c r="C14" s="51" t="s">
        <v>100</v>
      </c>
      <c r="D14" s="54"/>
      <c r="E14" s="50"/>
      <c r="F14" s="55"/>
      <c r="G14" s="56"/>
      <c r="H14" s="51"/>
    </row>
    <row r="15" spans="1:8" ht="25.5" customHeight="1">
      <c r="A15" s="132"/>
      <c r="B15" s="134"/>
      <c r="C15" s="48" t="s">
        <v>101</v>
      </c>
      <c r="D15" s="54">
        <v>78.07</v>
      </c>
      <c r="E15" s="50">
        <v>0.3</v>
      </c>
      <c r="F15" s="55">
        <f>D15*E15</f>
        <v>23.420999999999996</v>
      </c>
      <c r="G15" s="58">
        <f>F15</f>
        <v>23.420999999999996</v>
      </c>
      <c r="H15" s="48" t="s">
        <v>102</v>
      </c>
    </row>
    <row r="16" spans="1:8" ht="24" customHeight="1">
      <c r="A16" s="132"/>
      <c r="B16" s="134"/>
      <c r="C16" s="48" t="s">
        <v>103</v>
      </c>
      <c r="D16" s="54">
        <v>78.07</v>
      </c>
      <c r="E16" s="50">
        <v>0.5</v>
      </c>
      <c r="F16" s="55">
        <f>D16*E16</f>
        <v>39.035</v>
      </c>
      <c r="G16" s="58">
        <f>F16</f>
        <v>39.035</v>
      </c>
      <c r="H16" s="48" t="s">
        <v>104</v>
      </c>
    </row>
    <row r="17" spans="1:8" ht="62.25" customHeight="1">
      <c r="A17" s="132"/>
      <c r="B17" s="134"/>
      <c r="C17" s="59" t="s">
        <v>105</v>
      </c>
      <c r="D17" s="54">
        <v>78.07</v>
      </c>
      <c r="E17" s="50">
        <v>0.33</v>
      </c>
      <c r="F17" s="55">
        <f>D17*E17</f>
        <v>25.763099999999998</v>
      </c>
      <c r="G17" s="56">
        <f>F17</f>
        <v>25.763099999999998</v>
      </c>
      <c r="H17" s="51"/>
    </row>
    <row r="18" spans="1:8" ht="47.25" customHeight="1">
      <c r="A18" s="132"/>
      <c r="B18" s="134"/>
      <c r="C18" s="51" t="s">
        <v>106</v>
      </c>
      <c r="D18" s="54">
        <v>78.07</v>
      </c>
      <c r="E18" s="50"/>
      <c r="F18" s="55">
        <v>38.02</v>
      </c>
      <c r="G18" s="56">
        <f>F18</f>
        <v>38.02</v>
      </c>
      <c r="H18" s="51" t="s">
        <v>107</v>
      </c>
    </row>
    <row r="19" spans="1:8" ht="37.5" customHeight="1">
      <c r="A19" s="132"/>
      <c r="B19" s="57" t="s">
        <v>108</v>
      </c>
      <c r="C19" s="51" t="s">
        <v>109</v>
      </c>
      <c r="D19" s="54">
        <v>77.07</v>
      </c>
      <c r="E19" s="50">
        <v>0.5</v>
      </c>
      <c r="F19" s="55">
        <f>D19*E19</f>
        <v>38.535</v>
      </c>
      <c r="G19" s="56">
        <v>39</v>
      </c>
      <c r="H19" s="51"/>
    </row>
    <row r="20" spans="1:8" ht="12.75">
      <c r="A20" s="50"/>
      <c r="B20" s="50"/>
      <c r="C20" s="50"/>
      <c r="D20" s="50"/>
      <c r="E20" s="50"/>
      <c r="F20" s="50"/>
      <c r="G20" s="50"/>
      <c r="H20" s="50"/>
    </row>
    <row r="21" spans="1:8" ht="12.75">
      <c r="A21" s="50"/>
      <c r="B21" s="50"/>
      <c r="C21" s="50"/>
      <c r="D21" s="50"/>
      <c r="E21" s="50"/>
      <c r="F21" s="50"/>
      <c r="G21" s="50"/>
      <c r="H21" s="50"/>
    </row>
    <row r="22" spans="1:8" ht="12.75">
      <c r="A22" s="50"/>
      <c r="B22" s="50"/>
      <c r="C22" s="50"/>
      <c r="D22" s="50"/>
      <c r="E22" s="50"/>
      <c r="F22" s="50"/>
      <c r="G22" s="50"/>
      <c r="H22" s="50"/>
    </row>
  </sheetData>
  <sheetProtection/>
  <mergeCells count="5">
    <mergeCell ref="A4:A19"/>
    <mergeCell ref="B4:B6"/>
    <mergeCell ref="B7:B10"/>
    <mergeCell ref="B11:B13"/>
    <mergeCell ref="B15:B18"/>
  </mergeCells>
  <printOptions gridLines="1"/>
  <pageMargins left="0.28" right="0.15748031496062992" top="0.3937007874015748" bottom="0.15748031496062992" header="0.1968503937007874" footer="0.15748031496062992"/>
  <pageSetup fitToHeight="1"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dimension ref="A1:H26"/>
  <sheetViews>
    <sheetView zoomScalePageLayoutView="0" workbookViewId="0" topLeftCell="A1">
      <selection activeCell="C18" sqref="C18"/>
    </sheetView>
  </sheetViews>
  <sheetFormatPr defaultColWidth="11.421875" defaultRowHeight="12.75"/>
  <cols>
    <col min="1" max="1" width="14.28125" style="7" customWidth="1"/>
    <col min="2" max="2" width="15.57421875" style="7" customWidth="1"/>
    <col min="3" max="3" width="63.421875" style="7" customWidth="1"/>
    <col min="4" max="4" width="8.57421875" style="7" customWidth="1"/>
    <col min="5" max="5" width="5.140625" style="7" customWidth="1"/>
    <col min="6" max="6" width="9.57421875" style="7" customWidth="1"/>
    <col min="7" max="7" width="8.57421875" style="7" customWidth="1"/>
    <col min="8" max="8" width="83.421875" style="7" customWidth="1"/>
    <col min="9" max="16384" width="11.421875" style="7" customWidth="1"/>
  </cols>
  <sheetData>
    <row r="1" spans="1:8" s="1" customFormat="1" ht="48" customHeight="1">
      <c r="A1" s="1" t="s">
        <v>0</v>
      </c>
      <c r="B1" s="1" t="s">
        <v>1</v>
      </c>
      <c r="C1" s="1" t="s">
        <v>2</v>
      </c>
      <c r="D1" s="1" t="s">
        <v>3</v>
      </c>
      <c r="E1" s="1" t="s">
        <v>4</v>
      </c>
      <c r="F1" s="1" t="s">
        <v>5</v>
      </c>
      <c r="G1" s="1" t="s">
        <v>6</v>
      </c>
      <c r="H1" s="1" t="s">
        <v>7</v>
      </c>
    </row>
    <row r="2" s="1" customFormat="1" ht="12.75" customHeight="1"/>
    <row r="3" s="1" customFormat="1" ht="19.5" customHeight="1">
      <c r="A3" s="2" t="s">
        <v>8</v>
      </c>
    </row>
    <row r="4" spans="1:8" ht="30.75" customHeight="1">
      <c r="A4" s="137" t="s">
        <v>9</v>
      </c>
      <c r="B4" s="137" t="s">
        <v>10</v>
      </c>
      <c r="C4" s="4" t="s">
        <v>11</v>
      </c>
      <c r="D4" s="5"/>
      <c r="E4" s="5"/>
      <c r="F4" s="5"/>
      <c r="G4" s="5"/>
      <c r="H4" s="6"/>
    </row>
    <row r="5" spans="1:8" ht="15" customHeight="1">
      <c r="A5" s="137"/>
      <c r="B5" s="137"/>
      <c r="C5" s="4" t="s">
        <v>12</v>
      </c>
      <c r="D5" s="8">
        <v>89.24</v>
      </c>
      <c r="E5" s="9">
        <v>1</v>
      </c>
      <c r="F5" s="10">
        <f>D5*E5</f>
        <v>89.24</v>
      </c>
      <c r="G5" s="11">
        <f>F5</f>
        <v>89.24</v>
      </c>
      <c r="H5" s="6"/>
    </row>
    <row r="6" spans="1:8" ht="15.75" customHeight="1">
      <c r="A6" s="137"/>
      <c r="B6" s="138"/>
      <c r="C6" s="4" t="s">
        <v>13</v>
      </c>
      <c r="D6" s="8"/>
      <c r="E6" s="9">
        <v>0.5</v>
      </c>
      <c r="F6" s="10">
        <f>D5*E6</f>
        <v>44.62</v>
      </c>
      <c r="G6" s="11">
        <f>F6</f>
        <v>44.62</v>
      </c>
      <c r="H6" s="6"/>
    </row>
    <row r="7" spans="1:8" ht="33" customHeight="1">
      <c r="A7" s="138"/>
      <c r="B7" s="138"/>
      <c r="C7" s="4" t="s">
        <v>14</v>
      </c>
      <c r="D7" s="5"/>
      <c r="E7" s="5"/>
      <c r="F7" s="5"/>
      <c r="G7" s="5"/>
      <c r="H7" s="6"/>
    </row>
    <row r="8" spans="1:8" ht="16.5" customHeight="1">
      <c r="A8" s="138"/>
      <c r="B8" s="138"/>
      <c r="C8" s="4" t="s">
        <v>12</v>
      </c>
      <c r="D8" s="8">
        <v>89.24</v>
      </c>
      <c r="E8" s="9">
        <v>1</v>
      </c>
      <c r="F8" s="10">
        <f>D8*E8</f>
        <v>89.24</v>
      </c>
      <c r="G8" s="11">
        <f>F8</f>
        <v>89.24</v>
      </c>
      <c r="H8" s="6"/>
    </row>
    <row r="9" spans="1:8" ht="12.75">
      <c r="A9" s="138"/>
      <c r="B9" s="138"/>
      <c r="C9" s="4" t="s">
        <v>13</v>
      </c>
      <c r="D9" s="8"/>
      <c r="E9" s="9">
        <v>0.5</v>
      </c>
      <c r="F9" s="10">
        <f>D8*E9</f>
        <v>44.62</v>
      </c>
      <c r="G9" s="11">
        <f>F9</f>
        <v>44.62</v>
      </c>
      <c r="H9" s="6"/>
    </row>
    <row r="10" spans="1:8" ht="12.75">
      <c r="A10" s="138"/>
      <c r="B10" s="9"/>
      <c r="C10" s="4"/>
      <c r="D10" s="8"/>
      <c r="E10" s="9"/>
      <c r="F10" s="10"/>
      <c r="G10" s="11"/>
      <c r="H10" s="6"/>
    </row>
    <row r="11" spans="1:8" ht="19.5" customHeight="1">
      <c r="A11" s="138"/>
      <c r="B11" s="12" t="s">
        <v>15</v>
      </c>
      <c r="C11" s="4"/>
      <c r="D11" s="8"/>
      <c r="E11" s="9"/>
      <c r="F11" s="10"/>
      <c r="G11" s="11"/>
      <c r="H11" s="6"/>
    </row>
    <row r="12" spans="1:8" ht="110.25" customHeight="1">
      <c r="A12" s="138"/>
      <c r="B12" s="137" t="s">
        <v>16</v>
      </c>
      <c r="C12" s="13" t="s">
        <v>17</v>
      </c>
      <c r="D12" s="135">
        <v>89.24</v>
      </c>
      <c r="E12" s="5"/>
      <c r="F12" s="5"/>
      <c r="G12" s="5"/>
      <c r="H12" s="136" t="s">
        <v>18</v>
      </c>
    </row>
    <row r="13" spans="1:8" ht="20.25" customHeight="1">
      <c r="A13" s="138"/>
      <c r="B13" s="137"/>
      <c r="C13" s="13" t="s">
        <v>12</v>
      </c>
      <c r="D13" s="135"/>
      <c r="E13" s="9">
        <v>1</v>
      </c>
      <c r="F13" s="10">
        <v>89</v>
      </c>
      <c r="G13" s="11">
        <f aca="true" t="shared" si="0" ref="G13:G24">F13</f>
        <v>89</v>
      </c>
      <c r="H13" s="136"/>
    </row>
    <row r="14" spans="1:8" ht="21" customHeight="1">
      <c r="A14" s="138"/>
      <c r="B14" s="136"/>
      <c r="C14" s="4" t="s">
        <v>13</v>
      </c>
      <c r="D14" s="138"/>
      <c r="E14" s="9">
        <v>0.5</v>
      </c>
      <c r="F14" s="10">
        <f>D12*E14</f>
        <v>44.62</v>
      </c>
      <c r="G14" s="11">
        <f t="shared" si="0"/>
        <v>44.62</v>
      </c>
      <c r="H14" s="136"/>
    </row>
    <row r="15" spans="1:8" ht="47.25" customHeight="1">
      <c r="A15" s="138"/>
      <c r="B15" s="136"/>
      <c r="C15" s="4" t="s">
        <v>19</v>
      </c>
      <c r="D15" s="138"/>
      <c r="E15" s="9">
        <v>0.5</v>
      </c>
      <c r="F15" s="10">
        <f>D12*E15</f>
        <v>44.62</v>
      </c>
      <c r="G15" s="11">
        <f t="shared" si="0"/>
        <v>44.62</v>
      </c>
      <c r="H15" s="6" t="s">
        <v>20</v>
      </c>
    </row>
    <row r="16" spans="1:8" ht="44.25" customHeight="1">
      <c r="A16" s="138"/>
      <c r="B16" s="136"/>
      <c r="C16" s="4" t="s">
        <v>21</v>
      </c>
      <c r="D16" s="138"/>
      <c r="E16" s="9">
        <v>1</v>
      </c>
      <c r="F16" s="10">
        <f>D$12*E16</f>
        <v>89.24</v>
      </c>
      <c r="G16" s="11">
        <f t="shared" si="0"/>
        <v>89.24</v>
      </c>
      <c r="H16" s="136" t="s">
        <v>22</v>
      </c>
    </row>
    <row r="17" spans="1:8" ht="18" customHeight="1">
      <c r="A17" s="138"/>
      <c r="B17" s="136"/>
      <c r="C17" s="4" t="s">
        <v>13</v>
      </c>
      <c r="D17" s="138"/>
      <c r="E17" s="9">
        <v>0.5</v>
      </c>
      <c r="F17" s="10">
        <f>D$12*E17</f>
        <v>44.62</v>
      </c>
      <c r="G17" s="11">
        <f t="shared" si="0"/>
        <v>44.62</v>
      </c>
      <c r="H17" s="136"/>
    </row>
    <row r="18" spans="1:8" ht="45" customHeight="1">
      <c r="A18" s="138"/>
      <c r="B18" s="136"/>
      <c r="C18" s="4" t="s">
        <v>23</v>
      </c>
      <c r="D18" s="138"/>
      <c r="E18" s="9">
        <v>0.5</v>
      </c>
      <c r="F18" s="10">
        <f>D$12*E18</f>
        <v>44.62</v>
      </c>
      <c r="G18" s="11">
        <f t="shared" si="0"/>
        <v>44.62</v>
      </c>
      <c r="H18" s="6" t="s">
        <v>24</v>
      </c>
    </row>
    <row r="19" spans="1:8" ht="59.25" customHeight="1">
      <c r="A19" s="138"/>
      <c r="B19" s="136"/>
      <c r="C19" s="13" t="s">
        <v>25</v>
      </c>
      <c r="D19" s="135">
        <v>89.24</v>
      </c>
      <c r="E19" s="9">
        <v>1.4</v>
      </c>
      <c r="F19" s="10">
        <f>D19*E19</f>
        <v>124.93599999999998</v>
      </c>
      <c r="G19" s="11">
        <f t="shared" si="0"/>
        <v>124.93599999999998</v>
      </c>
      <c r="H19" s="136" t="s">
        <v>26</v>
      </c>
    </row>
    <row r="20" spans="1:8" ht="21.75" customHeight="1">
      <c r="A20" s="138"/>
      <c r="B20" s="136"/>
      <c r="C20" s="4" t="s">
        <v>27</v>
      </c>
      <c r="D20" s="135"/>
      <c r="E20" s="9">
        <v>0.25</v>
      </c>
      <c r="F20" s="10">
        <f>D19*E20</f>
        <v>22.31</v>
      </c>
      <c r="G20" s="11">
        <f t="shared" si="0"/>
        <v>22.31</v>
      </c>
      <c r="H20" s="136"/>
    </row>
    <row r="21" spans="1:8" ht="45" customHeight="1">
      <c r="A21" s="138"/>
      <c r="B21" s="136"/>
      <c r="C21" s="4" t="s">
        <v>28</v>
      </c>
      <c r="D21" s="135">
        <v>89.24</v>
      </c>
      <c r="E21" s="9">
        <v>1</v>
      </c>
      <c r="F21" s="10">
        <f>D21*E21</f>
        <v>89.24</v>
      </c>
      <c r="G21" s="11">
        <f t="shared" si="0"/>
        <v>89.24</v>
      </c>
      <c r="H21" s="136" t="s">
        <v>29</v>
      </c>
    </row>
    <row r="22" spans="1:8" ht="21" customHeight="1">
      <c r="A22" s="138"/>
      <c r="B22" s="136"/>
      <c r="C22" s="4" t="s">
        <v>27</v>
      </c>
      <c r="D22" s="135"/>
      <c r="E22" s="9">
        <v>0.25</v>
      </c>
      <c r="F22" s="10">
        <f>D21*E22</f>
        <v>22.31</v>
      </c>
      <c r="G22" s="11">
        <f t="shared" si="0"/>
        <v>22.31</v>
      </c>
      <c r="H22" s="136"/>
    </row>
    <row r="23" spans="1:8" ht="53.25" customHeight="1">
      <c r="A23" s="138"/>
      <c r="B23" s="136"/>
      <c r="C23" s="4" t="s">
        <v>30</v>
      </c>
      <c r="D23" s="135">
        <v>89.24</v>
      </c>
      <c r="E23" s="9">
        <v>2</v>
      </c>
      <c r="F23" s="10">
        <f>D23*E23</f>
        <v>178.48</v>
      </c>
      <c r="G23" s="11">
        <f t="shared" si="0"/>
        <v>178.48</v>
      </c>
      <c r="H23" s="136" t="s">
        <v>31</v>
      </c>
    </row>
    <row r="24" spans="1:8" ht="30.75" customHeight="1">
      <c r="A24" s="138"/>
      <c r="B24" s="136"/>
      <c r="C24" s="4" t="s">
        <v>32</v>
      </c>
      <c r="D24" s="135"/>
      <c r="E24" s="9">
        <v>0.33</v>
      </c>
      <c r="F24" s="10">
        <f>D23*E24</f>
        <v>29.4492</v>
      </c>
      <c r="G24" s="11">
        <f t="shared" si="0"/>
        <v>29.4492</v>
      </c>
      <c r="H24" s="136"/>
    </row>
    <row r="26" ht="12.75">
      <c r="C26" s="14"/>
    </row>
  </sheetData>
  <sheetProtection/>
  <mergeCells count="12">
    <mergeCell ref="D19:D20"/>
    <mergeCell ref="H19:H20"/>
    <mergeCell ref="D21:D22"/>
    <mergeCell ref="H21:H22"/>
    <mergeCell ref="D23:D24"/>
    <mergeCell ref="H23:H24"/>
    <mergeCell ref="A4:A24"/>
    <mergeCell ref="B4:B9"/>
    <mergeCell ref="B12:B24"/>
    <mergeCell ref="D12:D18"/>
    <mergeCell ref="H12:H14"/>
    <mergeCell ref="H16:H17"/>
  </mergeCells>
  <printOptions gridLines="1"/>
  <pageMargins left="0.2755905511811024" right="0.15748031496062992" top="0.19" bottom="0.17" header="0.17" footer="0.15748031496062992"/>
  <pageSetup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dimension ref="A1:H18"/>
  <sheetViews>
    <sheetView zoomScalePageLayoutView="0" workbookViewId="0" topLeftCell="A1">
      <selection activeCell="B20" sqref="B20"/>
    </sheetView>
  </sheetViews>
  <sheetFormatPr defaultColWidth="11.421875" defaultRowHeight="12.75"/>
  <cols>
    <col min="1" max="1" width="10.28125" style="7" customWidth="1"/>
    <col min="2" max="2" width="10.00390625" style="7" customWidth="1"/>
    <col min="3" max="3" width="41.7109375" style="7" customWidth="1"/>
    <col min="4" max="4" width="9.00390625" style="7" customWidth="1"/>
    <col min="5" max="5" width="6.8515625" style="7" customWidth="1"/>
    <col min="6" max="6" width="10.28125" style="7" customWidth="1"/>
    <col min="7" max="7" width="7.57421875" style="7" customWidth="1"/>
    <col min="8" max="8" width="51.8515625" style="7" customWidth="1"/>
    <col min="9" max="16384" width="11.421875" style="7" customWidth="1"/>
  </cols>
  <sheetData>
    <row r="1" spans="1:8" ht="15.75">
      <c r="A1" s="12" t="s">
        <v>133</v>
      </c>
      <c r="B1" s="5"/>
      <c r="C1" s="5"/>
      <c r="D1" s="5"/>
      <c r="E1" s="5"/>
      <c r="F1" s="5"/>
      <c r="G1" s="5"/>
      <c r="H1" s="5"/>
    </row>
    <row r="2" spans="1:7" s="46" customFormat="1" ht="38.25">
      <c r="A2" s="46" t="s">
        <v>134</v>
      </c>
      <c r="B2" s="46" t="s">
        <v>135</v>
      </c>
      <c r="C2" s="46" t="s">
        <v>2</v>
      </c>
      <c r="D2" s="70" t="s">
        <v>136</v>
      </c>
      <c r="E2" s="46" t="s">
        <v>137</v>
      </c>
      <c r="F2" s="46" t="s">
        <v>138</v>
      </c>
      <c r="G2" s="70" t="s">
        <v>6</v>
      </c>
    </row>
    <row r="3" spans="1:8" ht="65.25" customHeight="1">
      <c r="A3" s="137" t="s">
        <v>139</v>
      </c>
      <c r="B3" s="137" t="s">
        <v>140</v>
      </c>
      <c r="C3" s="69" t="s">
        <v>141</v>
      </c>
      <c r="D3" s="71">
        <v>89.93</v>
      </c>
      <c r="E3" s="72">
        <v>0.25</v>
      </c>
      <c r="F3" s="73">
        <f>D3*E3</f>
        <v>22.4825</v>
      </c>
      <c r="G3" s="74">
        <f>F3</f>
        <v>22.4825</v>
      </c>
      <c r="H3" s="69" t="s">
        <v>142</v>
      </c>
    </row>
    <row r="4" spans="1:8" ht="71.25" customHeight="1">
      <c r="A4" s="137"/>
      <c r="B4" s="137"/>
      <c r="C4" s="69" t="s">
        <v>143</v>
      </c>
      <c r="D4" s="71"/>
      <c r="E4" s="5"/>
      <c r="F4" s="73"/>
      <c r="G4" s="74"/>
      <c r="H4" s="69" t="s">
        <v>144</v>
      </c>
    </row>
    <row r="5" spans="1:8" ht="15.75" customHeight="1">
      <c r="A5" s="137"/>
      <c r="B5" s="137"/>
      <c r="C5" s="75" t="s">
        <v>145</v>
      </c>
      <c r="D5" s="71">
        <v>89.93</v>
      </c>
      <c r="E5" s="5">
        <v>1.5</v>
      </c>
      <c r="F5" s="73">
        <f>D5*E5</f>
        <v>134.895</v>
      </c>
      <c r="G5" s="74">
        <f>F5</f>
        <v>134.895</v>
      </c>
      <c r="H5" s="5"/>
    </row>
    <row r="6" spans="1:8" ht="16.5" customHeight="1">
      <c r="A6" s="137"/>
      <c r="B6" s="137"/>
      <c r="C6" s="75" t="s">
        <v>146</v>
      </c>
      <c r="D6" s="71">
        <v>89.93</v>
      </c>
      <c r="E6" s="5">
        <v>2.5</v>
      </c>
      <c r="F6" s="73">
        <f>D6*E6</f>
        <v>224.82500000000002</v>
      </c>
      <c r="G6" s="74">
        <f>F6</f>
        <v>224.82500000000002</v>
      </c>
      <c r="H6" s="69"/>
    </row>
    <row r="7" spans="1:8" ht="18.75" customHeight="1">
      <c r="A7" s="137"/>
      <c r="B7" s="136"/>
      <c r="C7" s="75" t="s">
        <v>147</v>
      </c>
      <c r="D7" s="71">
        <v>89.93</v>
      </c>
      <c r="E7" s="5">
        <v>3.5</v>
      </c>
      <c r="F7" s="73">
        <f>D7*E7</f>
        <v>314.755</v>
      </c>
      <c r="G7" s="74">
        <f>F7</f>
        <v>314.755</v>
      </c>
      <c r="H7" s="69"/>
    </row>
    <row r="8" spans="1:8" ht="25.5">
      <c r="A8" s="137"/>
      <c r="B8" s="136"/>
      <c r="C8" s="69" t="s">
        <v>148</v>
      </c>
      <c r="D8" s="71"/>
      <c r="E8" s="5"/>
      <c r="F8" s="73"/>
      <c r="G8" s="74"/>
      <c r="H8" s="69" t="s">
        <v>144</v>
      </c>
    </row>
    <row r="9" spans="1:8" ht="12.75">
      <c r="A9" s="137"/>
      <c r="B9" s="136"/>
      <c r="C9" s="75" t="s">
        <v>145</v>
      </c>
      <c r="D9" s="71">
        <v>89.93</v>
      </c>
      <c r="E9" s="5">
        <v>1.5</v>
      </c>
      <c r="F9" s="73">
        <f>D9*E9</f>
        <v>134.895</v>
      </c>
      <c r="G9" s="74">
        <f>F9</f>
        <v>134.895</v>
      </c>
      <c r="H9" s="5"/>
    </row>
    <row r="10" spans="1:8" ht="12.75">
      <c r="A10" s="137"/>
      <c r="B10" s="136"/>
      <c r="C10" s="75" t="s">
        <v>146</v>
      </c>
      <c r="D10" s="71">
        <v>89.93</v>
      </c>
      <c r="E10" s="5">
        <v>2.5</v>
      </c>
      <c r="F10" s="73">
        <f>D10*E10</f>
        <v>224.82500000000002</v>
      </c>
      <c r="G10" s="74">
        <f>F10</f>
        <v>224.82500000000002</v>
      </c>
      <c r="H10" s="69"/>
    </row>
    <row r="11" spans="1:8" ht="24.75" customHeight="1">
      <c r="A11" s="136"/>
      <c r="B11" s="136"/>
      <c r="C11" s="75" t="s">
        <v>147</v>
      </c>
      <c r="D11" s="71">
        <v>89.93</v>
      </c>
      <c r="E11" s="5">
        <v>3.5</v>
      </c>
      <c r="F11" s="73">
        <f>D11*E11</f>
        <v>314.755</v>
      </c>
      <c r="G11" s="74">
        <f>F11</f>
        <v>314.755</v>
      </c>
      <c r="H11" s="69"/>
    </row>
    <row r="12" spans="1:8" s="76" customFormat="1" ht="92.25" customHeight="1">
      <c r="A12" s="6"/>
      <c r="B12" s="9"/>
      <c r="C12" s="4" t="s">
        <v>149</v>
      </c>
      <c r="D12" s="8">
        <v>89.93</v>
      </c>
      <c r="E12" s="9">
        <v>0.2</v>
      </c>
      <c r="F12" s="10">
        <f>D12*E12</f>
        <v>17.986</v>
      </c>
      <c r="G12" s="11">
        <v>12</v>
      </c>
      <c r="H12" s="6" t="s">
        <v>150</v>
      </c>
    </row>
    <row r="13" spans="1:8" s="76" customFormat="1" ht="12.75" customHeight="1">
      <c r="A13" s="6"/>
      <c r="B13" s="9"/>
      <c r="C13" s="4"/>
      <c r="D13" s="8"/>
      <c r="E13" s="9"/>
      <c r="F13" s="10"/>
      <c r="G13" s="11"/>
      <c r="H13" s="6"/>
    </row>
    <row r="14" spans="1:8" ht="15.75">
      <c r="A14" s="77" t="s">
        <v>151</v>
      </c>
      <c r="B14" s="78"/>
      <c r="C14" s="78"/>
      <c r="D14" s="79"/>
      <c r="E14" s="78"/>
      <c r="F14" s="78"/>
      <c r="G14" s="79"/>
      <c r="H14" s="78"/>
    </row>
    <row r="15" spans="1:8" ht="78" customHeight="1">
      <c r="A15" s="3" t="s">
        <v>152</v>
      </c>
      <c r="B15" s="3" t="s">
        <v>153</v>
      </c>
      <c r="C15" s="69" t="s">
        <v>154</v>
      </c>
      <c r="D15" s="71">
        <v>89.93</v>
      </c>
      <c r="E15" s="5">
        <v>0.25</v>
      </c>
      <c r="F15" s="73">
        <f>D15*E15</f>
        <v>22.4825</v>
      </c>
      <c r="G15" s="74">
        <f>F15</f>
        <v>22.4825</v>
      </c>
      <c r="H15" s="69" t="s">
        <v>155</v>
      </c>
    </row>
    <row r="16" spans="1:8" ht="12.75">
      <c r="A16" s="5"/>
      <c r="B16" s="5"/>
      <c r="C16" s="5"/>
      <c r="D16" s="5"/>
      <c r="E16" s="5"/>
      <c r="F16" s="5"/>
      <c r="G16" s="5"/>
      <c r="H16" s="5"/>
    </row>
    <row r="17" spans="1:8" ht="12.75">
      <c r="A17" s="5" t="s">
        <v>156</v>
      </c>
      <c r="B17" s="5"/>
      <c r="C17" s="5"/>
      <c r="D17" s="5"/>
      <c r="E17" s="5"/>
      <c r="F17" s="5"/>
      <c r="G17" s="5"/>
      <c r="H17" s="5"/>
    </row>
    <row r="18" spans="1:8" ht="12.75">
      <c r="A18" s="5"/>
      <c r="B18" s="5"/>
      <c r="C18" s="5"/>
      <c r="D18" s="5"/>
      <c r="E18" s="5"/>
      <c r="F18" s="5"/>
      <c r="G18" s="5"/>
      <c r="H18" s="5"/>
    </row>
  </sheetData>
  <sheetProtection/>
  <mergeCells count="2">
    <mergeCell ref="A3:A11"/>
    <mergeCell ref="B3:B11"/>
  </mergeCells>
  <printOptions gridLines="1"/>
  <pageMargins left="0.17" right="0.18" top="0.39" bottom="0.17" header="0.17" footer="0.1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Landeshauptstadt Stuttgart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u102024</dc:creator>
  <cp:keywords/>
  <dc:description/>
  <cp:lastModifiedBy>u102002</cp:lastModifiedBy>
  <cp:lastPrinted>2012-09-19T12:52:17Z</cp:lastPrinted>
  <dcterms:created xsi:type="dcterms:W3CDTF">2012-09-19T12:05:20Z</dcterms:created>
  <dcterms:modified xsi:type="dcterms:W3CDTF">2012-09-19T12:53:23Z</dcterms:modified>
  <cp:category/>
  <cp:version/>
  <cp:contentType/>
  <cp:contentStatus/>
</cp:coreProperties>
</file>